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E5E60FD8-68EA-4165-8AFC-500CB278205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명단'!$A$13:$R$57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운전자별!$A$1:$R$108</definedName>
    <definedName name="_xlnm.Print_Area" localSheetId="1">종합!$A$1:$L$159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147" i="12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47" i="60" l="1"/>
  <c r="F49" i="60"/>
  <c r="F48" i="60"/>
  <c r="F45" i="60"/>
  <c r="F44" i="60"/>
  <c r="F46" i="60"/>
  <c r="F4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55" i="12" a="1"/>
  <c r="N55" i="12" l="1"/>
  <c r="J55" i="12" a="1"/>
  <c r="J55" i="12" l="1"/>
  <c r="B150" i="12"/>
  <c r="B151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51" i="12" l="1"/>
  <c r="I151" i="12"/>
  <c r="H151" i="12"/>
  <c r="G151" i="12"/>
  <c r="F151" i="12"/>
  <c r="E151" i="12"/>
  <c r="D151" i="12"/>
  <c r="I150" i="12"/>
  <c r="H150" i="12"/>
  <c r="D150" i="12"/>
  <c r="J150" i="12"/>
  <c r="G150" i="12"/>
  <c r="F150" i="12"/>
  <c r="E150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6" i="12" l="1"/>
  <c r="E146" i="12" l="1"/>
  <c r="D146" i="12"/>
  <c r="I146" i="12"/>
  <c r="H146" i="12"/>
  <c r="J146" i="12"/>
  <c r="G146" i="12"/>
  <c r="F146" i="12"/>
  <c r="B147" i="12"/>
  <c r="B148" i="12"/>
  <c r="B149" i="12"/>
  <c r="U69" i="12"/>
  <c r="I149" i="12" l="1"/>
  <c r="G149" i="12"/>
  <c r="F147" i="12"/>
  <c r="E147" i="12"/>
  <c r="H147" i="12"/>
  <c r="G147" i="12"/>
  <c r="D147" i="12"/>
  <c r="I147" i="12"/>
  <c r="H149" i="12"/>
  <c r="D149" i="12"/>
  <c r="J149" i="12"/>
  <c r="F149" i="12"/>
  <c r="E149" i="12"/>
  <c r="G148" i="12"/>
  <c r="F148" i="12"/>
  <c r="E148" i="12"/>
  <c r="D148" i="12"/>
  <c r="J148" i="12"/>
  <c r="I148" i="12"/>
  <c r="H148" i="12"/>
  <c r="J10" i="12"/>
  <c r="J33" i="12" s="1"/>
  <c r="K29" i="12"/>
  <c r="D29" i="12" l="1"/>
  <c r="E55" i="12" a="1"/>
  <c r="F55" i="12" a="1"/>
  <c r="H55" i="12" a="1"/>
  <c r="I55" i="12" a="1"/>
  <c r="D55" i="12" a="1"/>
  <c r="G55" i="12" a="1"/>
  <c r="K55" i="12" l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<sst xmlns="http://schemas.openxmlformats.org/spreadsheetml/2006/main" count="3396" uniqueCount="605">
  <si>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</si>
  <si>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</si>
  <si>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</si>
  <si>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</si>
  <si>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</si>
  <si>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</si>
  <si>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</si>
  <si>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</si>
  <si>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</si>
  <si>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</si>
  <si>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</si>
  <si>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</si>
  <si>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</si>
  <si>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</si>
  <si>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</si>
  <si>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</si>
  <si>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</si>
  <si>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</si>
  <si>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</si>
  <si>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</si>
  <si>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</si>
  <si>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</si>
  <si>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</si>
  <si>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</si>
  <si>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</si>
  <si>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</si>
  <si>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</si>
  <si>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</si>
  <si>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</si>
  <si>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</si>
  <si>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</si>
  <si>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</si>
  <si>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</si>
  <si>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</si>
  <si>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</si>
  <si>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</si>
  <si>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</si>
  <si>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</si>
  <si>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</si>
  <si>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</si>
  <si>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</si>
  <si>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</si>
  <si>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</si>
  <si>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</si>
  <si>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</si>
  <si>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</si>
  <si>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</si>
  <si>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</si>
  <si>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</si>
  <si>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</si>
  <si>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</si>
  <si>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</si>
  <si>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</si>
  <si>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</si>
  <si>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</si>
  <si>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</si>
  <si>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</si>
  <si>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</si>
  <si>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</si>
  <si>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</si>
  <si>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</si>
  <si>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</si>
  <si>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</si>
  <si>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</si>
  <si>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</si>
  <si>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</si>
  <si>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</si>
  <si>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</si>
  <si>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</si>
  <si>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</si>
  <si>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</si>
  <si>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</si>
  <si>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</si>
  <si>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</si>
  <si>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</si>
  <si>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</si>
  <si>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</si>
  <si>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</si>
  <si>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</si>
  <si>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</si>
  <si>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</si>
  <si>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</si>
  <si>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</si>
  <si>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</si>
  <si>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</si>
  <si>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</si>
  <si>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</si>
  <si>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</si>
  <si>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</si>
  <si>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</si>
  <si>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</si>
  <si>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</si>
  <si>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</si>
  <si>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</si>
  <si>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</si>
  <si>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</si>
  <si>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</si>
  <si>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</si>
  <si>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</si>
  <si>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</si>
  <si>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</si>
  <si>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</si>
  <si>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</si>
  <si>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</si>
  <si>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</si>
  <si>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</si>
  <si>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</si>
  <si>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</si>
  <si>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</si>
  <si>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</si>
  <si>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</si>
  <si>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</si>
  <si>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</si>
  <si>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</si>
  <si>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</si>
  <si>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</si>
  <si>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</si>
  <si>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</si>
  <si>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</si>
  <si>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</si>
  <si>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</si>
  <si>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</si>
  <si>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</si>
  <si>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</si>
  <si>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</si>
  <si>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</si>
  <si>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</si>
  <si>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</si>
  <si>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</si>
  <si>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</si>
  <si>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</si>
  <si>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</si>
  <si>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</si>
  <si>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</si>
  <si>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</si>
  <si>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</si>
  <si>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</si>
  <si>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</si>
  <si>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</si>
  <si>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</si>
  <si>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</si>
  <si>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</si>
  <si>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</si>
  <si>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</si>
  <si>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</si>
  <si>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</si>
  <si>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</si>
  <si>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</si>
  <si>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</si>
  <si>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</si>
  <si>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</si>
  <si>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</si>
  <si>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</si>
  <si>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</si>
  <si>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</si>
  <si>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</si>
  <si>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</si>
  <si>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</si>
  <si>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</si>
  <si>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</si>
  <si>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</si>
  <si>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</si>
  <si>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</si>
  <si>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</si>
  <si>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</si>
  <si>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</si>
  <si>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</si>
  <si>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</si>
  <si>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</si>
  <si>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</si>
  <si>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</si>
  <si>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</si>
  <si>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70바2504</t>
  </si>
  <si>
    <t>1717</t>
  </si>
  <si>
    <t>70바3719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</si>
  <si>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</si>
  <si>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</si>
  <si>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</si>
  <si>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</si>
  <si>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</si>
  <si>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</si>
  <si>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</si>
  <si>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</si>
  <si>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</si>
  <si>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</si>
  <si>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</si>
  <si>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</si>
  <si>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</si>
  <si>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</si>
  <si>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</si>
  <si>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</si>
  <si>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</si>
  <si>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</si>
  <si>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</si>
  <si>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</si>
  <si>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</si>
  <si>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</si>
  <si>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</si>
  <si>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</si>
  <si>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</si>
  <si>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</si>
  <si>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</si>
  <si>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</si>
  <si>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</si>
  <si>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</si>
  <si>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</si>
  <si>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</si>
  <si>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</si>
  <si>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</si>
  <si>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강동원</t>
  </si>
  <si>
    <t>고봉인</t>
  </si>
  <si>
    <t>고정복</t>
  </si>
  <si>
    <t>김광운</t>
  </si>
  <si>
    <t>김동진</t>
  </si>
  <si>
    <t>김영민</t>
  </si>
  <si>
    <t>김영소</t>
  </si>
  <si>
    <t>김익순</t>
  </si>
  <si>
    <t>김진태</t>
  </si>
  <si>
    <t>김춘동</t>
  </si>
  <si>
    <t>김태윤</t>
  </si>
  <si>
    <t>문태일</t>
  </si>
  <si>
    <t>박경덕</t>
  </si>
  <si>
    <t>박명춘</t>
  </si>
  <si>
    <t>박배양</t>
  </si>
  <si>
    <t>박영현</t>
  </si>
  <si>
    <t>박용규</t>
  </si>
  <si>
    <t>박은서</t>
  </si>
  <si>
    <t>박진철</t>
  </si>
  <si>
    <t>봉찬종</t>
  </si>
  <si>
    <t>송명신</t>
  </si>
  <si>
    <t>신동진</t>
  </si>
  <si>
    <t>신형기</t>
  </si>
  <si>
    <t>오재춘</t>
  </si>
  <si>
    <t>유영호</t>
  </si>
  <si>
    <t>윤경욱</t>
  </si>
  <si>
    <t>이근실</t>
  </si>
  <si>
    <t>이상진</t>
  </si>
  <si>
    <t>이성훈</t>
  </si>
  <si>
    <t>이용희</t>
  </si>
  <si>
    <t>임성주</t>
  </si>
  <si>
    <t>임승준</t>
  </si>
  <si>
    <t>전종한</t>
  </si>
  <si>
    <t>정찬희</t>
  </si>
  <si>
    <t>정해현</t>
  </si>
  <si>
    <t>조성만</t>
  </si>
  <si>
    <t>조정진</t>
  </si>
  <si>
    <t>최종수</t>
  </si>
  <si>
    <t>태승환</t>
  </si>
  <si>
    <t>한금섭</t>
  </si>
  <si>
    <t>한재만</t>
  </si>
  <si>
    <t>황원구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</si>
  <si>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</si>
  <si>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</si>
  <si>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</si>
  <si>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</si>
  <si>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</si>
  <si>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</si>
  <si>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</si>
  <si>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고길훈</t>
  </si>
  <si>
    <t>고운성</t>
  </si>
  <si>
    <t>김광제</t>
  </si>
  <si>
    <t>김병철</t>
  </si>
  <si>
    <t>김재화</t>
  </si>
  <si>
    <t>김종만</t>
  </si>
  <si>
    <t>박대양</t>
  </si>
  <si>
    <t>박상석</t>
  </si>
  <si>
    <t>박소열</t>
  </si>
  <si>
    <t>박형규</t>
  </si>
  <si>
    <t>유병찬</t>
  </si>
  <si>
    <t>유지홍</t>
  </si>
  <si>
    <t>유평기</t>
  </si>
  <si>
    <t>윤한상</t>
  </si>
  <si>
    <t>이승호</t>
  </si>
  <si>
    <t>이정세</t>
  </si>
  <si>
    <t>정상복</t>
  </si>
  <si>
    <t>정희경</t>
  </si>
  <si>
    <t>조규봉</t>
  </si>
  <si>
    <t>홍성운</t>
  </si>
  <si>
    <t>[TIP!!] 특별관리 운행사원 관리하려면?</t>
  </si>
  <si>
    <t>강화교통70D1</t>
  </si>
  <si>
    <t>강화교통70D2</t>
  </si>
  <si>
    <t>강화교통71F1</t>
  </si>
  <si>
    <t>강화교통800F1</t>
  </si>
  <si>
    <t>고상돈</t>
  </si>
  <si>
    <t>김병준</t>
  </si>
  <si>
    <t>이우철</t>
  </si>
  <si>
    <t>강화교통70F1</t>
  </si>
  <si>
    <t>강화교통71F2</t>
  </si>
  <si>
    <t>78바3241</t>
  </si>
  <si>
    <t>정봉진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</si>
  <si>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</si>
  <si>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</si>
  <si>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</si>
  <si>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</si>
  <si>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강화교통17F1</t>
  </si>
  <si>
    <t>강화교통17F2</t>
  </si>
  <si>
    <t>강화교통70F2</t>
  </si>
  <si>
    <t>구택회</t>
  </si>
  <si>
    <t>김선기</t>
  </si>
  <si>
    <t>0%(0명)</t>
  </si>
  <si>
    <t>70바3704</t>
  </si>
  <si>
    <t>노영운</t>
  </si>
  <si>
    <t>백정기</t>
  </si>
  <si>
    <t>이제강</t>
  </si>
  <si>
    <t>개선율(유카전)</t>
  </si>
  <si>
    <t>인천전체</t>
  </si>
  <si>
    <t>60-560-5</t>
  </si>
  <si>
    <t>강화교통60-5F1</t>
  </si>
  <si>
    <t>801801</t>
  </si>
  <si>
    <t>강화교통801S1</t>
  </si>
  <si>
    <t>순위</t>
  </si>
  <si>
    <t>NEW</t>
  </si>
  <si>
    <t>new</t>
  </si>
  <si>
    <t>78바3234</t>
  </si>
  <si>
    <t>78바3239</t>
  </si>
  <si>
    <t>마창국</t>
  </si>
  <si>
    <t>오흥일</t>
  </si>
  <si>
    <t>이동열</t>
  </si>
  <si>
    <t>5%(5명)</t>
  </si>
  <si>
    <t>D</t>
    <phoneticPr fontId="2" type="noConversion"/>
  </si>
  <si>
    <t>▲</t>
  </si>
  <si>
    <t>70바3702</t>
  </si>
  <si>
    <t>강화교통17C1</t>
  </si>
  <si>
    <t>70바3716</t>
  </si>
  <si>
    <t>강화교통17B1</t>
  </si>
  <si>
    <t>78바3209</t>
  </si>
  <si>
    <t>강화교통17C2</t>
  </si>
  <si>
    <t>=</t>
  </si>
  <si>
    <t>78바3218</t>
  </si>
  <si>
    <t>강화교통17D2</t>
  </si>
  <si>
    <t>강화교통17D1</t>
  </si>
  <si>
    <t>78바3238</t>
  </si>
  <si>
    <t>78바3207</t>
  </si>
  <si>
    <t>▽</t>
  </si>
  <si>
    <t>강화교통60-5D1</t>
  </si>
  <si>
    <t>78바3201</t>
  </si>
  <si>
    <t>강화교통70C3</t>
  </si>
  <si>
    <t>강화교통70C2</t>
  </si>
  <si>
    <t>강화교통70C4</t>
  </si>
  <si>
    <t>강화교통70C1</t>
  </si>
  <si>
    <t>강화교통71C2</t>
  </si>
  <si>
    <t>강화교통71C1</t>
  </si>
  <si>
    <t>78바3227</t>
  </si>
  <si>
    <t>강화교통800B3</t>
  </si>
  <si>
    <t>강화교통800B4</t>
  </si>
  <si>
    <t>강화교통800S1</t>
  </si>
  <si>
    <t>고명규</t>
  </si>
  <si>
    <t>김영길</t>
  </si>
  <si>
    <t>김준호</t>
  </si>
  <si>
    <t>문영호</t>
  </si>
  <si>
    <t>박종무</t>
  </si>
  <si>
    <t>손상림</t>
  </si>
  <si>
    <t>신대성</t>
  </si>
  <si>
    <t>윤승현</t>
  </si>
  <si>
    <t>이근섭</t>
  </si>
  <si>
    <t>이주영</t>
  </si>
  <si>
    <t>이희동</t>
  </si>
  <si>
    <t>전덕기</t>
  </si>
  <si>
    <t>전판남</t>
  </si>
  <si>
    <t>정연복</t>
  </si>
  <si>
    <t>조영주</t>
  </si>
  <si>
    <t>한정호</t>
  </si>
  <si>
    <t>강화교통17C3</t>
  </si>
  <si>
    <t>70바2541</t>
  </si>
  <si>
    <t>강화교통17C5</t>
  </si>
  <si>
    <t>강화교통17C4</t>
  </si>
  <si>
    <t>강화교통60-5D4</t>
  </si>
  <si>
    <t>강화교통60-5D3</t>
  </si>
  <si>
    <t>강화교통60-5D2</t>
  </si>
  <si>
    <t>강화교통70B1</t>
  </si>
  <si>
    <t>78바3215</t>
  </si>
  <si>
    <t>강화교통70B2</t>
  </si>
  <si>
    <t>강화교통71D2</t>
  </si>
  <si>
    <t>강화교통71D4</t>
  </si>
  <si>
    <t>강화교통71D3</t>
  </si>
  <si>
    <t>강화교통800D1</t>
  </si>
  <si>
    <t>강화교통800B5</t>
  </si>
  <si>
    <t>강화교통800D2</t>
  </si>
  <si>
    <t>50393452607.726</t>
  </si>
  <si>
    <t>50334444380.039</t>
  </si>
  <si>
    <t>50339864823.337</t>
  </si>
  <si>
    <t>50375862764.836</t>
  </si>
  <si>
    <t>50326532889.093</t>
  </si>
  <si>
    <t>5038034691.842</t>
  </si>
  <si>
    <t>50352223688.485</t>
  </si>
  <si>
    <t>50329935815.107</t>
  </si>
  <si>
    <t>50322643531.789</t>
  </si>
  <si>
    <t>김광선</t>
  </si>
  <si>
    <t>50333781914.698</t>
  </si>
  <si>
    <t>5039723451.341</t>
  </si>
  <si>
    <t>50383683638.977</t>
  </si>
  <si>
    <t>50327241078.356</t>
  </si>
  <si>
    <t>5039192832.679</t>
  </si>
  <si>
    <t>5037619695.494</t>
  </si>
  <si>
    <t>50340592888.712</t>
  </si>
  <si>
    <t>50379051544.776</t>
  </si>
  <si>
    <t>50351102191.897</t>
  </si>
  <si>
    <t>50316582644.331</t>
  </si>
  <si>
    <t>50341063530.592</t>
  </si>
  <si>
    <t>50346843711.665</t>
  </si>
  <si>
    <t>50310523522.869</t>
  </si>
  <si>
    <t>50360774386.273</t>
  </si>
  <si>
    <t>50378241772.657</t>
  </si>
  <si>
    <t>50323773558.992</t>
  </si>
  <si>
    <t>50332333776.222</t>
  </si>
  <si>
    <t>5032557863.004</t>
  </si>
  <si>
    <t>50381334777.528</t>
  </si>
  <si>
    <t>50375433760.344</t>
  </si>
  <si>
    <t>50332172145.125</t>
  </si>
  <si>
    <t>50364091191.573</t>
  </si>
  <si>
    <t>50362694090.268</t>
  </si>
  <si>
    <t>50355844569.621</t>
  </si>
  <si>
    <t>5036982407.55</t>
  </si>
  <si>
    <t>503493349.598</t>
  </si>
  <si>
    <t>50359062303.466</t>
  </si>
  <si>
    <t>50347433418.238</t>
  </si>
  <si>
    <t>50367193418.301</t>
  </si>
  <si>
    <t>5036982948.095</t>
  </si>
  <si>
    <t>5034156723.627</t>
  </si>
  <si>
    <t>박용수</t>
  </si>
  <si>
    <t>50326421591.487</t>
  </si>
  <si>
    <t>박원숙</t>
  </si>
  <si>
    <t>50360501461.602</t>
  </si>
  <si>
    <t>50328243947.633</t>
  </si>
  <si>
    <t>50314242646.163</t>
  </si>
  <si>
    <t>5031862652.87</t>
  </si>
  <si>
    <t>5035292766.84</t>
  </si>
  <si>
    <t>50350352666.681</t>
  </si>
  <si>
    <t>5037714680.711</t>
  </si>
  <si>
    <t>50382472656.459</t>
  </si>
  <si>
    <t>50345033774.991</t>
  </si>
  <si>
    <t>50343501946.078</t>
  </si>
  <si>
    <t>50351413648.509</t>
  </si>
  <si>
    <t>50365553627.309</t>
  </si>
  <si>
    <t>50368603731.552</t>
  </si>
  <si>
    <t>50327412322.824</t>
  </si>
  <si>
    <t>50393963502.611</t>
  </si>
  <si>
    <t>50330551674.521</t>
  </si>
  <si>
    <t>50325433353.953</t>
  </si>
  <si>
    <t>50395603713.981</t>
  </si>
  <si>
    <t>유환순</t>
  </si>
  <si>
    <t>50368261743.245</t>
  </si>
  <si>
    <t>50314484333.551</t>
  </si>
  <si>
    <t>50359471247.223</t>
  </si>
  <si>
    <t>50358623208.202</t>
  </si>
  <si>
    <t>50364791133.274</t>
  </si>
  <si>
    <t>50335603302.224</t>
  </si>
  <si>
    <t>5034163874.807</t>
  </si>
  <si>
    <t>50399173615.806</t>
  </si>
  <si>
    <t>5033354432.59</t>
  </si>
  <si>
    <t>5037033426.983</t>
  </si>
  <si>
    <t>50329644622.448</t>
  </si>
  <si>
    <t>5036571607.994</t>
  </si>
  <si>
    <t>50357863223.573</t>
  </si>
  <si>
    <t>50360143767.889</t>
  </si>
  <si>
    <t>50391282657.402</t>
  </si>
  <si>
    <t>5038899510.837</t>
  </si>
  <si>
    <t>50398823441.24</t>
  </si>
  <si>
    <t>50374493124.87</t>
  </si>
  <si>
    <t>50394981512.684</t>
  </si>
  <si>
    <t>50368103247.094</t>
  </si>
  <si>
    <t>503292078.794</t>
  </si>
  <si>
    <t>50385783378.699</t>
  </si>
  <si>
    <t>50343373009.223</t>
  </si>
  <si>
    <t>50391061772.427</t>
  </si>
  <si>
    <t>50310023555.377</t>
  </si>
  <si>
    <t>50361633645.547</t>
  </si>
  <si>
    <t>50315362897.862</t>
  </si>
  <si>
    <t>50360483174.327</t>
  </si>
  <si>
    <t>50365383198.844</t>
  </si>
  <si>
    <t>50313623156.214</t>
  </si>
  <si>
    <t>503819728.184</t>
  </si>
  <si>
    <t>최재영</t>
  </si>
  <si>
    <t>50311981634.659</t>
  </si>
  <si>
    <t>50317101440.798</t>
  </si>
  <si>
    <t>50331502770.028</t>
  </si>
  <si>
    <t>50348803441.457</t>
  </si>
  <si>
    <t>50328443130.845</t>
  </si>
  <si>
    <t>50344742688.48</t>
  </si>
  <si>
    <t>50352402271.007</t>
  </si>
  <si>
    <t>50320073046.99</t>
  </si>
  <si>
    <t>5036980653.191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</si>
  <si>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</si>
  <si>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</si>
  <si>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</si>
  <si>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</si>
  <si>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</si>
  <si>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급감속관리 명단</t>
    <phoneticPr fontId="2" type="noConversion"/>
  </si>
  <si>
    <t>24'11</t>
    <phoneticPr fontId="2" type="noConversion"/>
  </si>
  <si>
    <t>분석기간: 24.11.01-24.11.30</t>
    <phoneticPr fontId="2" type="noConversion"/>
  </si>
  <si>
    <t>24위/(32개사)</t>
  </si>
  <si>
    <t>7%(7명)</t>
  </si>
  <si>
    <t>19%(20명)</t>
  </si>
  <si>
    <t>26%(27명)</t>
  </si>
  <si>
    <t>22%(23명)</t>
  </si>
  <si>
    <t>100%(1명)</t>
  </si>
  <si>
    <t>9%(1명)</t>
  </si>
  <si>
    <t>45%(5명)</t>
  </si>
  <si>
    <t>10%(1명)</t>
  </si>
  <si>
    <t>20%(2명)</t>
  </si>
  <si>
    <t>18%(2명)</t>
  </si>
  <si>
    <t>50%(5명)</t>
  </si>
  <si>
    <t>40%(4명)</t>
  </si>
  <si>
    <t>25%(2명)</t>
  </si>
  <si>
    <t>50%(4명)</t>
  </si>
  <si>
    <t>80%(4명)</t>
  </si>
  <si>
    <t>20%(1명)</t>
  </si>
  <si>
    <t>NULL</t>
  </si>
  <si>
    <t>5031722473.074</t>
  </si>
  <si>
    <t>5032503318.737</t>
  </si>
  <si>
    <t>5034405442.412</t>
  </si>
  <si>
    <t>5034737502.996</t>
  </si>
  <si>
    <t>5037912380.776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</si>
  <si>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</si>
  <si>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</si>
  <si>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</si>
  <si>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</si>
  <si>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</si>
  <si>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</si>
  <si>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</si>
  <si>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1717C</t>
  </si>
  <si>
    <t>800800C</t>
  </si>
  <si>
    <t>801801C</t>
  </si>
  <si>
    <t>강화교통801C1</t>
  </si>
  <si>
    <t>60-560-5F</t>
  </si>
  <si>
    <t>강화교통60-5F5</t>
  </si>
  <si>
    <t>60-560-5C</t>
  </si>
  <si>
    <t>강화교통60-5C2</t>
  </si>
  <si>
    <t>1717B</t>
  </si>
  <si>
    <t>강화교통60-5F2</t>
  </si>
  <si>
    <t>801801S</t>
  </si>
  <si>
    <t>7171D</t>
  </si>
  <si>
    <t>7070C</t>
  </si>
  <si>
    <t>800800A</t>
  </si>
  <si>
    <t>강화교통800A3</t>
  </si>
  <si>
    <t>1717D</t>
  </si>
  <si>
    <t>800800S</t>
  </si>
  <si>
    <t>강화교통800S2</t>
  </si>
  <si>
    <t>7070B</t>
  </si>
  <si>
    <t>강화교통70B4</t>
  </si>
  <si>
    <t>7070F</t>
  </si>
  <si>
    <t>800800D</t>
  </si>
  <si>
    <t>강화교통800D3</t>
  </si>
  <si>
    <t>강화교통71D8</t>
  </si>
  <si>
    <t>7171A</t>
  </si>
  <si>
    <t>강화교통71A1</t>
  </si>
  <si>
    <t>강화교통70C5</t>
  </si>
  <si>
    <t>800800B</t>
  </si>
  <si>
    <t>60-560-5D</t>
  </si>
  <si>
    <t>강화교통17C6</t>
  </si>
  <si>
    <t>강화교통70C9</t>
  </si>
  <si>
    <t>7171F</t>
  </si>
  <si>
    <t>강화교통71F4</t>
  </si>
  <si>
    <t>강화교통800B8</t>
  </si>
  <si>
    <t>강화교통801S2</t>
  </si>
  <si>
    <t>1717A</t>
  </si>
  <si>
    <t>강화교통17A2</t>
  </si>
  <si>
    <t>강화교통71F3</t>
  </si>
  <si>
    <t>7070D</t>
  </si>
  <si>
    <t>7171C</t>
  </si>
  <si>
    <t>강화교통71C3</t>
  </si>
  <si>
    <t>1717F</t>
  </si>
  <si>
    <t>강화교통70B5</t>
  </si>
  <si>
    <t>강화교통60-5F3</t>
  </si>
  <si>
    <t>강화교통70C7</t>
  </si>
  <si>
    <t>강화교통60-5F4</t>
  </si>
  <si>
    <t>800800F</t>
  </si>
  <si>
    <t>강화교통800F2</t>
  </si>
  <si>
    <t>강화교통60-5D5</t>
  </si>
  <si>
    <t>강화교통800B6</t>
  </si>
  <si>
    <t>60-560-5B</t>
  </si>
  <si>
    <t>강화교통60-5B1</t>
  </si>
  <si>
    <t>강화교통17F5</t>
  </si>
  <si>
    <t>강화교통70F5</t>
  </si>
  <si>
    <t>강화교통70B6</t>
  </si>
  <si>
    <t>강화교통70F6</t>
  </si>
  <si>
    <t>강화교통17D3</t>
  </si>
  <si>
    <t>강화교통800S3</t>
  </si>
  <si>
    <t>강화교통70F3</t>
  </si>
  <si>
    <t>7171B</t>
  </si>
  <si>
    <t>강화교통71B1</t>
  </si>
  <si>
    <t>강화교통70B3</t>
  </si>
  <si>
    <t>강화교통800A1</t>
  </si>
  <si>
    <t>강화교통17F3</t>
  </si>
  <si>
    <t>강화교통71A2</t>
  </si>
  <si>
    <t>강화교통60-5C1</t>
  </si>
  <si>
    <t>강화교통71D6</t>
  </si>
  <si>
    <t>강화교통17C7</t>
  </si>
  <si>
    <t>강화교통71C6</t>
  </si>
  <si>
    <t>강화교통70F4</t>
  </si>
  <si>
    <t>강화교통71C4</t>
  </si>
  <si>
    <t>강화교통17F4</t>
  </si>
  <si>
    <t>강화교통800B10</t>
  </si>
  <si>
    <t>강화교통70C6</t>
  </si>
  <si>
    <t>강화교통71D7</t>
  </si>
  <si>
    <t>강화교통800B7</t>
  </si>
  <si>
    <t>강화교통800B11</t>
  </si>
  <si>
    <t>강화교통71D10</t>
  </si>
  <si>
    <t>강화교통71D5</t>
  </si>
  <si>
    <t>강화교통71C5</t>
  </si>
  <si>
    <t>강화교통71D9</t>
  </si>
  <si>
    <t>강화교통70C8</t>
  </si>
  <si>
    <t>강화교통71F5</t>
  </si>
  <si>
    <t>강화교통17A1</t>
  </si>
  <si>
    <t>강화교통800A2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</si>
</sst>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79" fillId="16" borderId="0" xfId="562" applyNumberFormat="1" applyFont="1" applyFill="1" applyAlignment="1">
      <alignment horizontal="right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9" fillId="15" borderId="0" xfId="562" applyNumberFormat="1" applyFont="1" applyFill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187" fontId="53" fillId="10" borderId="26" xfId="570" applyNumberFormat="1" applyFont="1" applyFill="1" applyBorder="1" applyAlignment="1">
      <alignment horizontal="centerContinuous" vertical="center"/>
    </xf>
    <xf numFmtId="187" fontId="53" fillId="10" borderId="50" xfId="570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6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0-4CAA-9734-B196C1207A3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F1-4503-88BD-F6604F45396B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0F1-4503-88BD-F6604F4539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  <c:pt idx="9">
                  <c:v>2.5202440576139149</c:v>
                </c:pt>
                <c:pt idx="10">
                  <c:v>2.5217015164649883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4.7619047619047616E-2</c:v>
                </c:pt>
                <c:pt idx="1">
                  <c:v>6.6666666666666666E-2</c:v>
                </c:pt>
                <c:pt idx="2">
                  <c:v>0.19047619047619047</c:v>
                </c:pt>
                <c:pt idx="3">
                  <c:v>0.25714285714285712</c:v>
                </c:pt>
                <c:pt idx="4">
                  <c:v>0.21904761904761905</c:v>
                </c:pt>
                <c:pt idx="5">
                  <c:v>0.21904761904761905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0.2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0.2</c:v>
                </c:pt>
                <c:pt idx="3">
                  <c:v>0.2</c:v>
                </c:pt>
                <c:pt idx="4">
                  <c:v>0.5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0.5</c:v>
                </c:pt>
                <c:pt idx="3">
                  <c:v>0.4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0.45454545454545453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1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17 </c:v>
                </c:pt>
                <c:pt idx="3">
                  <c:v> 70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141653</xdr:colOff>
      <xdr:row>13</xdr:row>
      <xdr:rowOff>190500</xdr:rowOff>
    </xdr:from>
    <xdr:to>
      <xdr:col>6</xdr:col>
      <xdr:colOff>291353</xdr:colOff>
      <xdr:row>13</xdr:row>
      <xdr:rowOff>216577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668829" y="4415118"/>
          <a:ext cx="149700" cy="260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729196</xdr:colOff>
      <xdr:row>13</xdr:row>
      <xdr:rowOff>244389</xdr:rowOff>
    </xdr:from>
    <xdr:to>
      <xdr:col>6</xdr:col>
      <xdr:colOff>12024</xdr:colOff>
      <xdr:row>15</xdr:row>
      <xdr:rowOff>144403</xdr:rowOff>
    </xdr:to>
    <xdr:sp macro="" textlink="$K$20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508255" y="4469007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75C681B-AAE2-4C60-BCC3-2E43880A9A8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590245</xdr:colOff>
      <xdr:row>11</xdr:row>
      <xdr:rowOff>228701</xdr:rowOff>
    </xdr:from>
    <xdr:to>
      <xdr:col>6</xdr:col>
      <xdr:colOff>747132</xdr:colOff>
      <xdr:row>13</xdr:row>
      <xdr:rowOff>128715</xdr:rowOff>
    </xdr:to>
    <xdr:sp macro="" textlink="$K$21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243363" y="3870613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493058</xdr:colOff>
      <xdr:row>13</xdr:row>
      <xdr:rowOff>235323</xdr:rowOff>
    </xdr:from>
    <xdr:to>
      <xdr:col>5</xdr:col>
      <xdr:colOff>705970</xdr:colOff>
      <xdr:row>15</xdr:row>
      <xdr:rowOff>246528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 flipV="1">
          <a:off x="4146176" y="4459941"/>
          <a:ext cx="212912" cy="593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4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489</v>
      </c>
      <c r="L2" s="57"/>
    </row>
    <row r="3" spans="1:28" ht="15.75" customHeight="1" x14ac:dyDescent="0.25">
      <c r="B3" s="60"/>
      <c r="C3" s="60"/>
      <c r="D3" s="60"/>
      <c r="E3" s="60"/>
      <c r="F3" s="60"/>
      <c r="G3" s="60"/>
    </row>
    <row r="4" spans="1:28" ht="16.5" customHeight="1" x14ac:dyDescent="0.25">
      <c r="B4" s="61" t="s">
        <v>112</v>
      </c>
      <c r="C4" s="313" t="s">
        <v>38</v>
      </c>
      <c r="D4" s="313"/>
      <c r="E4" s="61" t="s">
        <v>111</v>
      </c>
      <c r="F4" s="61" t="s">
        <v>64</v>
      </c>
      <c r="G4" s="265" t="s">
        <v>114</v>
      </c>
      <c r="H4" s="38"/>
      <c r="I4" s="38"/>
      <c r="J4" s="93" t="s">
        <v>35</v>
      </c>
      <c r="K4" s="93" t="s">
        <v>36</v>
      </c>
    </row>
    <row r="5" spans="1:28" ht="48.75" customHeight="1" x14ac:dyDescent="0.25">
      <c r="B5" s="261" t="s">
        <v>488</v>
      </c>
      <c r="C5" s="314" t="s">
        <v>207</v>
      </c>
      <c r="D5" s="314"/>
      <c r="E5" s="262">
        <v>6</v>
      </c>
      <c r="F5" s="261">
        <v>49</v>
      </c>
      <c r="G5" s="263" t="s">
        <v>69</v>
      </c>
      <c r="H5" s="38"/>
      <c r="I5" s="38"/>
      <c r="J5" s="92" t="s">
        <v>50</v>
      </c>
      <c r="K5" s="91"/>
    </row>
    <row r="6" spans="1:28" ht="15.75" customHeight="1" x14ac:dyDescent="0.25">
      <c r="B6" s="49"/>
      <c r="C6" s="49"/>
      <c r="D6" s="49"/>
      <c r="E6" s="49"/>
      <c r="F6" s="49"/>
      <c r="G6" s="49"/>
      <c r="H6" s="49"/>
      <c r="I6" s="49"/>
      <c r="M6" s="270"/>
    </row>
    <row r="7" spans="1:28" ht="16.5" customHeight="1" x14ac:dyDescent="0.25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 x14ac:dyDescent="0.3">
      <c r="G10" s="6"/>
      <c r="H10" s="194" t="s">
        <v>91</v>
      </c>
      <c r="I10" s="195" t="s">
        <v>92</v>
      </c>
      <c r="J10" s="196" t="str">
        <f>C5</f>
        <v>강화교통</v>
      </c>
      <c r="K10" s="197" t="s">
        <v>93</v>
      </c>
      <c r="X10" s="270"/>
      <c r="Z10" s="39"/>
      <c r="AA10" s="39"/>
      <c r="AB10" s="266"/>
    </row>
    <row r="11" spans="1:28" ht="23.25" customHeight="1" thickTop="1" x14ac:dyDescent="0.25">
      <c r="G11" s="6"/>
      <c r="H11" s="230">
        <v>1</v>
      </c>
      <c r="I11" s="191">
        <v>2.0099999999999998</v>
      </c>
      <c r="J11" s="192">
        <v>2.3444257506536914</v>
      </c>
      <c r="K11" s="193"/>
      <c r="M11" s="2"/>
      <c r="Y11" s="271"/>
      <c r="Z11" s="272"/>
      <c r="AA11" s="273"/>
      <c r="AB11" s="266"/>
    </row>
    <row r="12" spans="1:28" ht="23.25" customHeight="1" x14ac:dyDescent="0.25">
      <c r="G12" s="6"/>
      <c r="H12" s="231">
        <v>2</v>
      </c>
      <c r="I12" s="185">
        <v>2.3662575846193561</v>
      </c>
      <c r="J12" s="192">
        <v>2.74782262348708</v>
      </c>
      <c r="K12" s="232">
        <v>0.17206638884635628</v>
      </c>
      <c r="M12" s="273"/>
      <c r="Y12" s="271"/>
      <c r="Z12" s="272"/>
      <c r="AA12" s="273"/>
      <c r="AB12" s="266"/>
    </row>
    <row r="13" spans="1:28" ht="23.25" customHeight="1" x14ac:dyDescent="0.25">
      <c r="G13" s="6"/>
      <c r="H13" s="231">
        <v>3</v>
      </c>
      <c r="I13" s="185">
        <v>2.37</v>
      </c>
      <c r="J13" s="192">
        <v>2.7318945532398167</v>
      </c>
      <c r="K13" s="233">
        <v>-5.7966151494341922E-3</v>
      </c>
      <c r="M13" s="273"/>
      <c r="Y13" s="271"/>
      <c r="Z13" s="272"/>
      <c r="AA13" s="273"/>
      <c r="AB13" s="266"/>
    </row>
    <row r="14" spans="1:28" ht="23.25" customHeight="1" x14ac:dyDescent="0.25">
      <c r="G14" s="6"/>
      <c r="H14" s="231">
        <v>4</v>
      </c>
      <c r="I14" s="185">
        <v>2.33</v>
      </c>
      <c r="J14" s="192">
        <v>2.6420339028428601</v>
      </c>
      <c r="K14" s="233">
        <v>-3.2893162106271134E-2</v>
      </c>
      <c r="M14" s="273"/>
      <c r="Y14" s="271"/>
      <c r="Z14" s="272"/>
      <c r="AA14" s="273"/>
      <c r="AB14" s="266"/>
    </row>
    <row r="15" spans="1:28" ht="23.25" customHeight="1" x14ac:dyDescent="0.25">
      <c r="G15" s="6"/>
      <c r="H15" s="231">
        <v>5</v>
      </c>
      <c r="I15" s="185">
        <v>2.2850259626150282</v>
      </c>
      <c r="J15" s="192">
        <v>2.5536375935074802</v>
      </c>
      <c r="K15" s="233">
        <v>-3.3457674120027203E-2</v>
      </c>
      <c r="M15" s="273"/>
      <c r="Y15" s="271"/>
      <c r="Z15" s="272"/>
      <c r="AA15" s="273"/>
      <c r="AB15" s="266"/>
    </row>
    <row r="16" spans="1:28" ht="23.25" customHeight="1" x14ac:dyDescent="0.25">
      <c r="G16" s="6"/>
      <c r="H16" s="231">
        <v>6</v>
      </c>
      <c r="I16" s="185">
        <v>2.0664933427553414</v>
      </c>
      <c r="J16" s="192">
        <v>2.4240873861831234</v>
      </c>
      <c r="K16" s="233">
        <v>-5.0731633828438705E-2</v>
      </c>
      <c r="M16" s="273"/>
      <c r="Y16" s="271"/>
      <c r="Z16" s="272"/>
      <c r="AA16" s="273"/>
      <c r="AB16" s="266"/>
    </row>
    <row r="17" spans="2:28" ht="23.25" customHeight="1" x14ac:dyDescent="0.25">
      <c r="G17" s="6"/>
      <c r="H17" s="231">
        <v>7</v>
      </c>
      <c r="I17" s="185">
        <v>2.13</v>
      </c>
      <c r="J17" s="192">
        <v>2.4262096142314085</v>
      </c>
      <c r="K17" s="233">
        <v>8.7547505934870706E-4</v>
      </c>
      <c r="M17" s="273"/>
      <c r="Y17" s="271"/>
      <c r="Z17" s="272"/>
      <c r="AA17" s="273"/>
      <c r="AB17" s="266"/>
    </row>
    <row r="18" spans="2:28" ht="23.25" customHeight="1" x14ac:dyDescent="0.25">
      <c r="G18" s="6"/>
      <c r="H18" s="231">
        <v>8</v>
      </c>
      <c r="I18" s="185">
        <v>2.08</v>
      </c>
      <c r="J18" s="192">
        <v>2.370415934010766</v>
      </c>
      <c r="K18" s="233">
        <v>-2.2996232433246333E-2</v>
      </c>
      <c r="M18" s="273"/>
      <c r="Y18" s="271"/>
      <c r="Z18" s="272"/>
      <c r="AA18" s="273"/>
      <c r="AB18" s="266"/>
    </row>
    <row r="19" spans="2:28" ht="23.25" customHeight="1" x14ac:dyDescent="0.25">
      <c r="G19" s="6"/>
      <c r="H19" s="231">
        <v>9</v>
      </c>
      <c r="I19" s="185">
        <v>2.13</v>
      </c>
      <c r="J19" s="192">
        <v>2.4341518338398824</v>
      </c>
      <c r="K19" s="233">
        <v>2.6888065893682533E-2</v>
      </c>
      <c r="M19" s="273"/>
      <c r="Y19" s="271"/>
      <c r="Z19" s="272"/>
      <c r="AA19" s="273"/>
      <c r="AB19" s="266"/>
    </row>
    <row r="20" spans="2:28" ht="23.25" customHeight="1" x14ac:dyDescent="0.25">
      <c r="G20" s="6"/>
      <c r="H20" s="231">
        <v>10</v>
      </c>
      <c r="I20" s="185">
        <v>2.25</v>
      </c>
      <c r="J20" s="192">
        <v>2.5202440576139149</v>
      </c>
      <c r="K20" s="233">
        <v>3.5368469040085282E-2</v>
      </c>
      <c r="M20" s="273"/>
      <c r="Y20" s="271"/>
      <c r="Z20" s="272"/>
      <c r="AA20" s="273"/>
      <c r="AB20" s="266"/>
    </row>
    <row r="21" spans="2:28" ht="23.25" customHeight="1" x14ac:dyDescent="0.25">
      <c r="G21" s="6"/>
      <c r="H21" s="231">
        <v>11</v>
      </c>
      <c r="I21" s="185">
        <v>2.25</v>
      </c>
      <c r="J21" s="192">
        <v>2.5217015164649883</v>
      </c>
      <c r="K21" s="233">
        <v>5.7830067951969433E-4</v>
      </c>
      <c r="M21" s="273"/>
      <c r="Y21" s="271"/>
      <c r="Z21" s="272"/>
      <c r="AA21" s="273"/>
      <c r="AB21" s="266"/>
    </row>
    <row r="22" spans="2:28" ht="23.25" customHeight="1" x14ac:dyDescent="0.25">
      <c r="G22" s="6"/>
      <c r="H22" s="264" t="s">
        <v>304</v>
      </c>
      <c r="I22" s="186">
        <v>0.11940298507462699</v>
      </c>
      <c r="J22" s="187">
        <v>7.5615858494075816E-2</v>
      </c>
      <c r="K22" s="188">
        <v>-4.3787126580551172E-2</v>
      </c>
      <c r="M22" s="273"/>
      <c r="Y22" s="271"/>
      <c r="Z22" s="272"/>
      <c r="AA22" s="273"/>
      <c r="AB22" s="266"/>
    </row>
    <row r="23" spans="2:28" ht="23.25" customHeight="1" x14ac:dyDescent="0.25">
      <c r="H23" s="189" t="s">
        <v>310</v>
      </c>
      <c r="I23" s="190"/>
      <c r="J23" s="268" t="s">
        <v>490</v>
      </c>
      <c r="K23" s="269"/>
      <c r="M23" s="273"/>
      <c r="X23" s="2"/>
      <c r="Y23" s="2"/>
      <c r="AB23" s="266"/>
    </row>
    <row r="24" spans="2:28" ht="9" customHeight="1" x14ac:dyDescent="0.25">
      <c r="M24" s="273"/>
      <c r="X24" s="2"/>
      <c r="Y24" s="2"/>
      <c r="AB24" s="267"/>
    </row>
    <row r="25" spans="2:28" ht="16.5" customHeight="1" x14ac:dyDescent="0.25">
      <c r="B25" s="51" t="s">
        <v>129</v>
      </c>
      <c r="C25" s="51"/>
      <c r="D25" s="50"/>
      <c r="E25" s="50"/>
      <c r="F25" s="50"/>
      <c r="G25" s="50"/>
      <c r="H25" s="50"/>
      <c r="I25" s="50"/>
      <c r="J25" s="50"/>
      <c r="K25" s="50"/>
      <c r="M25" s="273"/>
      <c r="X25" s="2"/>
      <c r="Y25" s="2"/>
      <c r="AB25" s="267"/>
    </row>
    <row r="26" spans="2:28" ht="27.75" customHeight="1" x14ac:dyDescent="0.25">
      <c r="B26" s="55" t="s">
        <v>62</v>
      </c>
      <c r="C26" s="55" t="s">
        <v>100</v>
      </c>
      <c r="D26" s="55" t="s">
        <v>102</v>
      </c>
      <c r="E26" s="55" t="s">
        <v>103</v>
      </c>
      <c r="F26" s="55" t="s">
        <v>104</v>
      </c>
      <c r="G26" s="55" t="s">
        <v>105</v>
      </c>
      <c r="H26" s="55" t="s">
        <v>6</v>
      </c>
      <c r="I26" s="55" t="s">
        <v>7</v>
      </c>
      <c r="J26" s="55" t="s">
        <v>106</v>
      </c>
      <c r="K26" s="55" t="s">
        <v>72</v>
      </c>
      <c r="M26" s="273"/>
      <c r="X26" s="2"/>
      <c r="Y26" s="2"/>
      <c r="AB26" s="267"/>
    </row>
    <row r="27" spans="2:28" ht="23.25" customHeight="1" x14ac:dyDescent="0.25">
      <c r="B27" s="73" t="s">
        <v>305</v>
      </c>
      <c r="C27" s="74">
        <v>11</v>
      </c>
      <c r="D27" s="75">
        <v>2.129985566672973E-2</v>
      </c>
      <c r="E27" s="75">
        <v>0.36079073148477359</v>
      </c>
      <c r="F27" s="75">
        <v>0.19984554721691175</v>
      </c>
      <c r="G27" s="76">
        <v>12.713409531510235</v>
      </c>
      <c r="H27" s="77">
        <v>0.55245803618933897</v>
      </c>
      <c r="I27" s="77">
        <v>19.627044114695678</v>
      </c>
      <c r="J27" s="78">
        <v>2.2536266468896193</v>
      </c>
      <c r="K27" s="79" t="s">
        <v>69</v>
      </c>
      <c r="M27" s="273"/>
      <c r="N27" s="305" t="s">
        <v>117</v>
      </c>
      <c r="Y27" s="2"/>
    </row>
    <row r="28" spans="2:28" ht="22.5" customHeight="1" x14ac:dyDescent="0.25">
      <c r="B28" s="226" t="s">
        <v>117</v>
      </c>
      <c r="C28" s="66">
        <v>11</v>
      </c>
      <c r="D28" s="67">
        <v>1.52631543220004E-2</v>
      </c>
      <c r="E28" s="67">
        <v>0.32007315451496271</v>
      </c>
      <c r="F28" s="67">
        <v>0.23239811668845914</v>
      </c>
      <c r="G28" s="68">
        <v>13.119111111111112</v>
      </c>
      <c r="H28" s="69">
        <v>0.69256524039614953</v>
      </c>
      <c r="I28" s="69">
        <v>27.293734948563991</v>
      </c>
      <c r="J28" s="70">
        <v>2.5217015164649883</v>
      </c>
      <c r="K28" s="71" t="s">
        <v>69</v>
      </c>
      <c r="M28" s="273"/>
      <c r="N28" s="39" t="s">
        <v>69</v>
      </c>
      <c r="O28" s="39">
        <v>105</v>
      </c>
      <c r="Y28" s="2"/>
    </row>
    <row r="29" spans="2:28" ht="22.5" customHeight="1" x14ac:dyDescent="0.25">
      <c r="B29" s="52" t="s">
        <v>107</v>
      </c>
      <c r="C29" s="52"/>
      <c r="D29" s="64">
        <f>D28/D27-1</f>
        <v>-0.28341512915313449</v>
      </c>
      <c r="E29" s="64">
        <f t="shared" ref="E29:J29" si="0">E28/E27-1</f>
        <v>-0.1128564938523906</v>
      </c>
      <c r="F29" s="64">
        <f t="shared" si="0"/>
        <v>0.1628886403769354</v>
      </c>
      <c r="G29" s="64">
        <f t="shared" si="0"/>
        <v>3.1911312114609736E-2</v>
      </c>
      <c r="H29" s="64">
        <f t="shared" si="0"/>
        <v>0.25360696202958821</v>
      </c>
      <c r="I29" s="64">
        <f t="shared" si="0"/>
        <v>0.39061871920529811</v>
      </c>
      <c r="J29" s="64">
        <f t="shared" si="0"/>
        <v>0.11895265346873529</v>
      </c>
      <c r="K29" s="65" t="str">
        <f>J23</f>
        <v>24위/(32개사)</v>
      </c>
      <c r="M29" s="2" t="s">
        <v>167</v>
      </c>
      <c r="N29" s="306">
        <v>4.7619047619047616E-2</v>
      </c>
      <c r="O29" s="39">
        <v>5</v>
      </c>
      <c r="X29" s="2"/>
      <c r="Y29" s="2"/>
    </row>
    <row r="30" spans="2:28" ht="22.5" customHeight="1" x14ac:dyDescent="0.25">
      <c r="M30" s="2" t="s">
        <v>168</v>
      </c>
      <c r="N30" s="306">
        <v>6.6666666666666666E-2</v>
      </c>
      <c r="O30" s="39">
        <v>7</v>
      </c>
      <c r="X30" s="2"/>
      <c r="Y30" s="2"/>
    </row>
    <row r="31" spans="2:28" ht="17.25" customHeight="1" x14ac:dyDescent="0.25">
      <c r="B31" s="51" t="s">
        <v>130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116</v>
      </c>
      <c r="N31" s="306">
        <v>0.19047619047619047</v>
      </c>
      <c r="O31" s="39">
        <v>20</v>
      </c>
      <c r="X31" s="2"/>
      <c r="Y31" s="2"/>
    </row>
    <row r="32" spans="2:28" ht="22.5" customHeight="1" x14ac:dyDescent="0.25">
      <c r="B32" s="59"/>
      <c r="C32" s="59"/>
      <c r="M32" s="2" t="s">
        <v>169</v>
      </c>
      <c r="N32" s="306">
        <v>0.25714285714285712</v>
      </c>
      <c r="O32" s="39">
        <v>27</v>
      </c>
      <c r="X32" s="2"/>
      <c r="Y32" s="2"/>
    </row>
    <row r="33" spans="2:28" ht="22.5" customHeight="1" thickBot="1" x14ac:dyDescent="0.3">
      <c r="H33" s="198" t="s">
        <v>91</v>
      </c>
      <c r="I33" s="199" t="s">
        <v>92</v>
      </c>
      <c r="J33" s="200" t="str">
        <f>J10</f>
        <v>강화교통</v>
      </c>
      <c r="K33" s="201" t="s">
        <v>115</v>
      </c>
      <c r="M33" s="2" t="s">
        <v>170</v>
      </c>
      <c r="N33" s="306">
        <v>0.21904761904761905</v>
      </c>
      <c r="O33" s="39">
        <v>23</v>
      </c>
      <c r="X33" s="2"/>
      <c r="Y33" s="2"/>
    </row>
    <row r="34" spans="2:28" ht="22.5" customHeight="1" thickTop="1" x14ac:dyDescent="0.25">
      <c r="H34" s="206" t="s">
        <v>109</v>
      </c>
      <c r="I34" s="207" t="s">
        <v>69</v>
      </c>
      <c r="J34" s="208" t="s">
        <v>69</v>
      </c>
      <c r="K34" s="209"/>
      <c r="M34" s="2" t="s">
        <v>76</v>
      </c>
      <c r="N34" s="306">
        <v>0.21904761904761905</v>
      </c>
      <c r="O34" s="39">
        <v>23</v>
      </c>
      <c r="X34" s="2"/>
      <c r="Z34" s="39"/>
      <c r="AA34" s="39"/>
      <c r="AB34" s="266"/>
    </row>
    <row r="35" spans="2:28" ht="21" customHeight="1" x14ac:dyDescent="0.25">
      <c r="H35" s="202" t="s">
        <v>94</v>
      </c>
      <c r="I35" s="203">
        <v>8.5347657415696804E-2</v>
      </c>
      <c r="J35" s="204" t="s">
        <v>318</v>
      </c>
      <c r="K35" s="205">
        <v>-3.7728609796649187E-2</v>
      </c>
      <c r="M35" s="2"/>
      <c r="X35" s="2"/>
      <c r="Z35" s="39"/>
      <c r="AA35" s="39"/>
      <c r="AB35" s="266"/>
    </row>
    <row r="36" spans="2:28" ht="21" customHeight="1" x14ac:dyDescent="0.25">
      <c r="H36" s="177" t="s">
        <v>95</v>
      </c>
      <c r="I36" s="169">
        <v>9.7881229483736204E-2</v>
      </c>
      <c r="J36" s="178" t="s">
        <v>491</v>
      </c>
      <c r="K36" s="179">
        <v>-3.1214562817069538E-2</v>
      </c>
      <c r="L36" s="4"/>
      <c r="M36" s="2"/>
      <c r="X36" s="2"/>
      <c r="Z36" s="39"/>
      <c r="AA36" s="39"/>
      <c r="AB36" s="266"/>
    </row>
    <row r="37" spans="2:28" ht="21" customHeight="1" x14ac:dyDescent="0.25">
      <c r="H37" s="176" t="s">
        <v>96</v>
      </c>
      <c r="I37" s="169">
        <v>0.17547000895255147</v>
      </c>
      <c r="J37" s="178" t="s">
        <v>492</v>
      </c>
      <c r="K37" s="179">
        <v>1.5006181523639001E-2</v>
      </c>
      <c r="L37" s="4"/>
      <c r="M37" s="2"/>
      <c r="X37" s="2"/>
      <c r="Z37" s="39"/>
      <c r="AA37" s="39"/>
      <c r="AB37" s="266"/>
    </row>
    <row r="38" spans="2:28" ht="21" customHeight="1" x14ac:dyDescent="0.25">
      <c r="H38" s="176" t="s">
        <v>99</v>
      </c>
      <c r="I38" s="169">
        <v>0.2348552670844524</v>
      </c>
      <c r="J38" s="178" t="s">
        <v>493</v>
      </c>
      <c r="K38" s="179">
        <v>2.2287590058404722E-2</v>
      </c>
      <c r="L38" s="4"/>
      <c r="M38" s="2"/>
      <c r="X38" s="2"/>
      <c r="Z38" s="39"/>
      <c r="AA38" s="39"/>
      <c r="AB38" s="266"/>
    </row>
    <row r="39" spans="2:28" ht="21" customHeight="1" x14ac:dyDescent="0.25">
      <c r="H39" s="180" t="s">
        <v>97</v>
      </c>
      <c r="I39" s="169">
        <v>0.22023276633840644</v>
      </c>
      <c r="J39" s="178" t="s">
        <v>494</v>
      </c>
      <c r="K39" s="179">
        <v>-1.1851472907873917E-3</v>
      </c>
      <c r="L39" s="4"/>
      <c r="M39" s="2"/>
      <c r="X39" s="2"/>
      <c r="Z39" s="39"/>
      <c r="AA39" s="39"/>
      <c r="AB39" s="266"/>
    </row>
    <row r="40" spans="2:28" ht="21" customHeight="1" x14ac:dyDescent="0.25">
      <c r="H40" s="181" t="s">
        <v>98</v>
      </c>
      <c r="I40" s="182">
        <v>0.18621307072515667</v>
      </c>
      <c r="J40" s="183" t="s">
        <v>494</v>
      </c>
      <c r="K40" s="184">
        <v>3.2834548322462381E-2</v>
      </c>
      <c r="L40" s="4"/>
      <c r="M40" s="2"/>
      <c r="X40" s="2"/>
      <c r="Z40" s="39"/>
      <c r="AA40" s="39"/>
      <c r="AB40" s="266"/>
    </row>
    <row r="41" spans="2:28" ht="22.5" customHeight="1" x14ac:dyDescent="0.25">
      <c r="L41" s="4"/>
      <c r="M41" s="2"/>
      <c r="X41" s="2"/>
      <c r="Z41" s="39"/>
      <c r="AA41" s="39"/>
      <c r="AB41" s="266"/>
    </row>
    <row r="42" spans="2:28" ht="18" customHeight="1" x14ac:dyDescent="0.25">
      <c r="B42" s="51" t="s">
        <v>131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266"/>
    </row>
    <row r="43" spans="2:28" ht="30.75" customHeight="1" x14ac:dyDescent="0.25">
      <c r="B43" s="55" t="s">
        <v>62</v>
      </c>
      <c r="C43" s="55" t="s">
        <v>101</v>
      </c>
      <c r="D43" s="55" t="s">
        <v>102</v>
      </c>
      <c r="E43" s="55" t="s">
        <v>103</v>
      </c>
      <c r="F43" s="55" t="s">
        <v>104</v>
      </c>
      <c r="G43" s="55" t="s">
        <v>105</v>
      </c>
      <c r="H43" s="55" t="s">
        <v>6</v>
      </c>
      <c r="I43" s="55" t="s">
        <v>7</v>
      </c>
      <c r="J43" s="55" t="s">
        <v>106</v>
      </c>
      <c r="K43" s="55" t="s">
        <v>72</v>
      </c>
      <c r="L43" s="4"/>
      <c r="M43" s="2"/>
      <c r="N43" s="39" t="s">
        <v>124</v>
      </c>
      <c r="X43" s="2"/>
      <c r="Z43" s="39"/>
      <c r="AA43" s="39"/>
      <c r="AB43" s="266"/>
    </row>
    <row r="44" spans="2:28" ht="22.5" customHeight="1" x14ac:dyDescent="0.25">
      <c r="B44" s="228" t="s">
        <v>117</v>
      </c>
      <c r="C44" s="74">
        <v>1</v>
      </c>
      <c r="D44" s="75">
        <v>4.2636604954168753E-2</v>
      </c>
      <c r="E44" s="75">
        <v>0.38520910928165225</v>
      </c>
      <c r="F44" s="75">
        <v>0.2132860243389979</v>
      </c>
      <c r="G44" s="76">
        <v>15.62693939393939</v>
      </c>
      <c r="H44" s="77">
        <v>1.7760055058155042</v>
      </c>
      <c r="I44" s="77">
        <v>35.271237836398321</v>
      </c>
      <c r="J44" s="78">
        <v>2.353119973900911</v>
      </c>
      <c r="K44" s="80" t="s">
        <v>70</v>
      </c>
      <c r="L44" s="4"/>
      <c r="M44" s="2"/>
      <c r="N44" s="39">
        <v>1</v>
      </c>
      <c r="X44" s="2"/>
      <c r="Z44" s="39"/>
      <c r="AA44" s="39"/>
      <c r="AB44" s="266"/>
    </row>
    <row r="45" spans="2:28" ht="22.5" customHeight="1" x14ac:dyDescent="0.25">
      <c r="B45" s="226" t="s">
        <v>117</v>
      </c>
      <c r="C45" s="66">
        <v>2</v>
      </c>
      <c r="D45" s="67">
        <v>2.6993414269870002E-2</v>
      </c>
      <c r="E45" s="67">
        <v>0.29894716807730226</v>
      </c>
      <c r="F45" s="67">
        <v>0.18367495663218253</v>
      </c>
      <c r="G45" s="68">
        <v>11.197463414634147</v>
      </c>
      <c r="H45" s="69">
        <v>0.50476317605928678</v>
      </c>
      <c r="I45" s="69">
        <v>10.58911825925553</v>
      </c>
      <c r="J45" s="70">
        <v>2.7445162607845668</v>
      </c>
      <c r="K45" s="71" t="s">
        <v>68</v>
      </c>
      <c r="M45" s="2"/>
      <c r="N45" s="39">
        <v>4</v>
      </c>
      <c r="X45" s="2"/>
      <c r="Z45" s="39"/>
      <c r="AA45" s="39"/>
      <c r="AB45" s="266"/>
    </row>
    <row r="46" spans="2:28" ht="22.5" customHeight="1" x14ac:dyDescent="0.25">
      <c r="B46" s="226" t="s">
        <v>117</v>
      </c>
      <c r="C46" s="66">
        <v>3</v>
      </c>
      <c r="D46" s="67">
        <v>1.1495152902474839E-2</v>
      </c>
      <c r="E46" s="67">
        <v>0.30505848986534334</v>
      </c>
      <c r="F46" s="67">
        <v>0.20246034028059001</v>
      </c>
      <c r="G46" s="68">
        <v>11.183979166666667</v>
      </c>
      <c r="H46" s="69">
        <v>0.39211466551350277</v>
      </c>
      <c r="I46" s="69">
        <v>13.510418444330757</v>
      </c>
      <c r="J46" s="70">
        <v>2.7357451632855105</v>
      </c>
      <c r="K46" s="71" t="s">
        <v>68</v>
      </c>
      <c r="M46" s="2"/>
      <c r="N46" s="39">
        <v>4</v>
      </c>
      <c r="X46" s="2"/>
      <c r="Z46" s="39"/>
      <c r="AA46" s="39"/>
      <c r="AB46" s="266"/>
    </row>
    <row r="47" spans="2:28" ht="22.5" customHeight="1" x14ac:dyDescent="0.25">
      <c r="B47" s="226" t="s">
        <v>117</v>
      </c>
      <c r="C47" s="66">
        <v>4</v>
      </c>
      <c r="D47" s="67">
        <v>1.0260421855725227E-2</v>
      </c>
      <c r="E47" s="67">
        <v>0.30864820680969679</v>
      </c>
      <c r="F47" s="67">
        <v>0.21594884535443426</v>
      </c>
      <c r="G47" s="68">
        <v>11.919866666666669</v>
      </c>
      <c r="H47" s="69">
        <v>0.63068668539598305</v>
      </c>
      <c r="I47" s="69">
        <v>15.493604298174189</v>
      </c>
      <c r="J47" s="70">
        <v>2.6420339028428601</v>
      </c>
      <c r="K47" s="71" t="s">
        <v>69</v>
      </c>
      <c r="M47" s="2"/>
      <c r="N47" s="39">
        <v>3</v>
      </c>
      <c r="X47" s="2"/>
      <c r="Z47" s="39"/>
      <c r="AA47" s="39"/>
      <c r="AB47" s="266"/>
    </row>
    <row r="48" spans="2:28" ht="22.5" customHeight="1" x14ac:dyDescent="0.25">
      <c r="B48" s="226" t="s">
        <v>117</v>
      </c>
      <c r="C48" s="66">
        <v>5</v>
      </c>
      <c r="D48" s="67">
        <v>1.1407295803761876E-2</v>
      </c>
      <c r="E48" s="67">
        <v>0.3110337077800146</v>
      </c>
      <c r="F48" s="67">
        <v>0.2189607857430747</v>
      </c>
      <c r="G48" s="68">
        <v>12.783954545454547</v>
      </c>
      <c r="H48" s="69">
        <v>0.39143281326685847</v>
      </c>
      <c r="I48" s="69">
        <v>18.297255067762137</v>
      </c>
      <c r="J48" s="70">
        <v>2.5573965261116522</v>
      </c>
      <c r="K48" s="71" t="s">
        <v>69</v>
      </c>
      <c r="M48" s="2"/>
      <c r="N48" s="39">
        <v>3</v>
      </c>
      <c r="X48" s="2"/>
      <c r="Z48" s="39"/>
      <c r="AA48" s="39"/>
      <c r="AB48" s="266"/>
    </row>
    <row r="49" spans="2:28" ht="22.5" customHeight="1" x14ac:dyDescent="0.25">
      <c r="B49" s="226" t="s">
        <v>117</v>
      </c>
      <c r="C49" s="66">
        <v>6</v>
      </c>
      <c r="D49" s="67">
        <v>1.240740302319519E-2</v>
      </c>
      <c r="E49" s="67">
        <v>0.31454146553048723</v>
      </c>
      <c r="F49" s="67">
        <v>0.21365581909728903</v>
      </c>
      <c r="G49" s="68">
        <v>14.134255813953486</v>
      </c>
      <c r="H49" s="69">
        <v>0.37643231034796054</v>
      </c>
      <c r="I49" s="69">
        <v>22.50914746728494</v>
      </c>
      <c r="J49" s="70">
        <v>2.4239591632996063</v>
      </c>
      <c r="K49" s="71" t="s">
        <v>67</v>
      </c>
      <c r="M49" s="2"/>
      <c r="N49" s="39">
        <v>2</v>
      </c>
      <c r="X49" s="2"/>
      <c r="Z49" s="39"/>
      <c r="AA49" s="39"/>
      <c r="AB49" s="266"/>
    </row>
    <row r="50" spans="2:28" ht="22.5" customHeight="1" x14ac:dyDescent="0.25">
      <c r="B50" s="226" t="s">
        <v>117</v>
      </c>
      <c r="C50" s="66">
        <v>7</v>
      </c>
      <c r="D50" s="67">
        <v>1.375254418749435E-2</v>
      </c>
      <c r="E50" s="67">
        <v>0.30776615197911206</v>
      </c>
      <c r="F50" s="67">
        <v>0.21456092304092422</v>
      </c>
      <c r="G50" s="68">
        <v>14.589953488372091</v>
      </c>
      <c r="H50" s="69">
        <v>0.31135636858106935</v>
      </c>
      <c r="I50" s="69">
        <v>22.345443858237456</v>
      </c>
      <c r="J50" s="70">
        <v>2.4270216770598303</v>
      </c>
      <c r="K50" s="71" t="s">
        <v>67</v>
      </c>
      <c r="M50" s="2"/>
      <c r="N50" s="39">
        <v>2</v>
      </c>
      <c r="X50" s="2"/>
      <c r="Z50" s="39"/>
      <c r="AA50" s="39"/>
      <c r="AB50" s="266"/>
    </row>
    <row r="51" spans="2:28" ht="22.5" customHeight="1" x14ac:dyDescent="0.25">
      <c r="B51" s="226" t="s">
        <v>117</v>
      </c>
      <c r="C51" s="66">
        <v>8</v>
      </c>
      <c r="D51" s="67">
        <v>1.8868569484833089E-2</v>
      </c>
      <c r="E51" s="67">
        <v>0.30336967089413236</v>
      </c>
      <c r="F51" s="67">
        <v>0.20867532740606667</v>
      </c>
      <c r="G51" s="68">
        <v>15.527789473684209</v>
      </c>
      <c r="H51" s="69">
        <v>0.29663847917782521</v>
      </c>
      <c r="I51" s="69">
        <v>23.455143455997671</v>
      </c>
      <c r="J51" s="70">
        <v>2.370415934010766</v>
      </c>
      <c r="K51" s="71" t="s">
        <v>67</v>
      </c>
      <c r="M51" s="2"/>
      <c r="N51" s="39">
        <v>2</v>
      </c>
      <c r="X51" s="2"/>
      <c r="Z51" s="39"/>
      <c r="AA51" s="39"/>
      <c r="AB51" s="266"/>
    </row>
    <row r="52" spans="2:28" ht="22.5" customHeight="1" x14ac:dyDescent="0.25">
      <c r="B52" s="226" t="s">
        <v>117</v>
      </c>
      <c r="C52" s="66">
        <v>9</v>
      </c>
      <c r="D52" s="67">
        <v>1.4847554745893134E-2</v>
      </c>
      <c r="E52" s="67">
        <v>0.30616676304837648</v>
      </c>
      <c r="F52" s="67">
        <v>0.21615871680952059</v>
      </c>
      <c r="G52" s="68">
        <v>14.788615384615387</v>
      </c>
      <c r="H52" s="69">
        <v>0.37302187618126703</v>
      </c>
      <c r="I52" s="69">
        <v>24.981275047859452</v>
      </c>
      <c r="J52" s="70">
        <v>2.4341518338398824</v>
      </c>
      <c r="K52" s="71" t="s">
        <v>319</v>
      </c>
      <c r="M52" s="2"/>
      <c r="N52" s="39">
        <v>2</v>
      </c>
      <c r="X52" s="2"/>
      <c r="Z52" s="39"/>
      <c r="AA52" s="39"/>
      <c r="AB52" s="266"/>
    </row>
    <row r="53" spans="2:28" ht="22.5" customHeight="1" x14ac:dyDescent="0.25">
      <c r="B53" s="226" t="s">
        <v>117</v>
      </c>
      <c r="C53" s="66">
        <v>10</v>
      </c>
      <c r="D53" s="67">
        <v>1.4028122716005783E-2</v>
      </c>
      <c r="E53" s="67">
        <v>0.31286352518614474</v>
      </c>
      <c r="F53" s="67">
        <v>0.2313220230131198</v>
      </c>
      <c r="G53" s="68">
        <v>13.378173913043478</v>
      </c>
      <c r="H53" s="69">
        <v>0.47092584537595467</v>
      </c>
      <c r="I53" s="69">
        <v>26.503706577758731</v>
      </c>
      <c r="J53" s="70">
        <v>2.5202440576139149</v>
      </c>
      <c r="K53" s="71" t="s">
        <v>67</v>
      </c>
      <c r="M53" s="2"/>
      <c r="N53" s="39">
        <v>2</v>
      </c>
      <c r="X53" s="2"/>
      <c r="Z53" s="39"/>
      <c r="AA53" s="39"/>
      <c r="AB53" s="266"/>
    </row>
    <row r="54" spans="2:28" ht="22.5" customHeight="1" x14ac:dyDescent="0.25">
      <c r="B54" s="226" t="s">
        <v>117</v>
      </c>
      <c r="C54" s="66">
        <v>11</v>
      </c>
      <c r="D54" s="67">
        <v>1.52631543220004E-2</v>
      </c>
      <c r="E54" s="67">
        <v>0.32007315451496271</v>
      </c>
      <c r="F54" s="67">
        <v>0.23239811668845914</v>
      </c>
      <c r="G54" s="68">
        <v>13.119111111111112</v>
      </c>
      <c r="H54" s="69">
        <v>0.69256524039614953</v>
      </c>
      <c r="I54" s="69">
        <v>27.293734948563991</v>
      </c>
      <c r="J54" s="70">
        <v>2.5217015164649883</v>
      </c>
      <c r="K54" s="71" t="s">
        <v>69</v>
      </c>
      <c r="M54" s="2"/>
      <c r="N54" s="39">
        <v>3</v>
      </c>
      <c r="X54" s="2"/>
      <c r="Z54" s="39"/>
      <c r="AA54" s="39"/>
      <c r="AB54" s="266"/>
    </row>
    <row r="55" spans="2:28" ht="25.5" customHeight="1" x14ac:dyDescent="0.25">
      <c r="B55" s="52" t="s">
        <v>107</v>
      </c>
      <c r="C55" s="52"/>
      <c r="D55" s="64" cm="1">
        <f t="array" aca="1" ref="D55" ca="1">(INDIRECT(ADDRESS(ROW()-1,COLUMN()))/INDIRECT(ADDRESS(ROW()-2,COLUMN())))-1</f>
        <v>8.8039692195269525E-2</v>
      </c>
      <c r="E55" s="64" cm="1">
        <f t="array" aca="1" ref="E55" ca="1">(INDIRECT(ADDRESS(ROW()-1,COLUMN()))/INDIRECT(ADDRESS(ROW()-2,COLUMN())))-1</f>
        <v>2.3044007205788697E-2</v>
      </c>
      <c r="F55" s="64" cm="1">
        <f t="array" aca="1" ref="F55" ca="1">(INDIRECT(ADDRESS(ROW()-1,COLUMN()))/INDIRECT(ADDRESS(ROW()-2,COLUMN())))-1</f>
        <v>4.6519292081337316E-3</v>
      </c>
      <c r="G55" s="64" cm="1">
        <f t="array" aca="1" ref="G55" ca="1">(INDIRECT(ADDRESS(ROW()-1,COLUMN()))/INDIRECT(ADDRESS(ROW()-2,COLUMN())))-1</f>
        <v>-1.9364586199599687E-2</v>
      </c>
      <c r="H55" s="64" cm="1">
        <f t="array" aca="1" ref="H55" ca="1">(INDIRECT(ADDRESS(ROW()-1,COLUMN()))/INDIRECT(ADDRESS(ROW()-2,COLUMN())))-1</f>
        <v>0.47064606284935007</v>
      </c>
      <c r="I55" s="64" cm="1">
        <f t="array" aca="1" ref="I55" ca="1">(INDIRECT(ADDRESS(ROW()-1,COLUMN()))/INDIRECT(ADDRESS(ROW()-2,COLUMN())))-1</f>
        <v>2.9808222049523936E-2</v>
      </c>
      <c r="J55" s="64" cm="1">
        <f t="array" aca="1" ref="J55" ca="1">(INDIRECT(ADDRESS(ROW()-1,COLUMN()))/INDIRECT(ADDRESS(ROW()-2,COLUMN())))-1</f>
        <v>5.7830067951969433E-4</v>
      </c>
      <c r="K55" s="72" t="str" cm="1">
        <f t="array" aca="1" ref="K55" ca="1">_xlfn.IFS(N55=0,"등급유지",N55&gt;0,N55&amp;"등급 상승",N55&lt;0,N55&amp;"등급 하락")</f>
        <v>1등급 상승</v>
      </c>
      <c r="M55" s="307"/>
      <c r="N55" s="39" cm="1">
        <f t="array" aca="1" ref="N55" ca="1">(INDIRECT(ADDRESS(ROW()-1,COLUMN()))-INDIRECT(ADDRESS(ROW()-2,COLUMN())))</f>
        <v>1</v>
      </c>
      <c r="O55" s="39" t="s">
        <v>125</v>
      </c>
      <c r="X55" s="274"/>
      <c r="Z55" s="275"/>
      <c r="AA55" s="39"/>
      <c r="AB55" s="266"/>
    </row>
    <row r="56" spans="2:28" ht="25.5" customHeight="1" x14ac:dyDescent="0.25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7"/>
      <c r="N56" s="2"/>
      <c r="O56" s="2"/>
      <c r="X56" s="274"/>
      <c r="Z56" s="275"/>
      <c r="AA56" s="39"/>
      <c r="AB56" s="266"/>
    </row>
    <row r="57" spans="2:28" ht="18" customHeight="1" x14ac:dyDescent="0.25">
      <c r="B57" s="51" t="s">
        <v>132</v>
      </c>
      <c r="C57" s="51"/>
      <c r="D57" s="50"/>
      <c r="E57" s="50"/>
      <c r="F57" s="50"/>
      <c r="G57" s="50"/>
      <c r="H57" s="50"/>
      <c r="I57" s="50"/>
      <c r="J57" s="50"/>
      <c r="K57" s="50"/>
      <c r="M57" s="307"/>
      <c r="X57" s="274"/>
      <c r="Z57" s="275"/>
      <c r="AA57" s="39"/>
      <c r="AB57" s="266"/>
    </row>
    <row r="58" spans="2:28" ht="21" customHeight="1" x14ac:dyDescent="0.25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7"/>
      <c r="X58" s="274"/>
      <c r="Z58" s="275"/>
      <c r="AA58" s="39"/>
      <c r="AB58" s="266"/>
    </row>
    <row r="59" spans="2:28" ht="25.5" customHeight="1" x14ac:dyDescent="0.25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307"/>
      <c r="N59" s="274"/>
      <c r="P59" s="275"/>
      <c r="AA59" s="276"/>
    </row>
    <row r="60" spans="2:28" ht="25.5" customHeight="1" x14ac:dyDescent="0.25">
      <c r="B60" s="47"/>
      <c r="C60" s="47"/>
      <c r="D60" s="48"/>
      <c r="M60" s="307"/>
      <c r="N60" s="274"/>
      <c r="P60" s="275"/>
      <c r="AA60" s="276"/>
    </row>
    <row r="61" spans="2:28" ht="25.5" customHeight="1" x14ac:dyDescent="0.25">
      <c r="B61" s="47"/>
      <c r="C61" s="47"/>
      <c r="D61" s="48"/>
      <c r="M61" s="307"/>
      <c r="N61" s="274"/>
      <c r="P61" s="275"/>
      <c r="AA61" s="276"/>
    </row>
    <row r="62" spans="2:28" ht="25.5" customHeight="1" x14ac:dyDescent="0.25">
      <c r="B62" s="47"/>
      <c r="C62" s="47"/>
      <c r="D62" s="48"/>
      <c r="M62" s="307"/>
      <c r="N62" s="274"/>
      <c r="P62" s="275"/>
      <c r="AA62" s="276"/>
    </row>
    <row r="63" spans="2:28" ht="25.5" customHeight="1" x14ac:dyDescent="0.25">
      <c r="B63" s="47"/>
      <c r="C63" s="47"/>
      <c r="D63" s="48"/>
      <c r="M63" s="307"/>
      <c r="N63" s="274"/>
      <c r="P63" s="275"/>
      <c r="AA63" s="276"/>
    </row>
    <row r="64" spans="2:28" ht="25.5" customHeight="1" x14ac:dyDescent="0.25">
      <c r="B64" s="47"/>
      <c r="C64" s="47"/>
      <c r="D64" s="48"/>
      <c r="M64" s="307"/>
      <c r="N64" s="274"/>
      <c r="P64" s="275"/>
      <c r="AA64" s="276"/>
    </row>
    <row r="65" spans="2:27" ht="25.5" customHeight="1" x14ac:dyDescent="0.25">
      <c r="B65" s="47"/>
      <c r="C65" s="47"/>
      <c r="D65" s="48"/>
      <c r="M65" s="307"/>
      <c r="N65" s="274"/>
      <c r="P65" s="275"/>
      <c r="AA65" s="276"/>
    </row>
    <row r="66" spans="2:27" ht="25.5" customHeight="1" x14ac:dyDescent="0.25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307"/>
      <c r="N66" s="274"/>
      <c r="P66" s="275"/>
      <c r="AA66" s="276"/>
    </row>
    <row r="67" spans="2:27" ht="25.5" customHeight="1" x14ac:dyDescent="0.25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307"/>
      <c r="N67" s="274"/>
      <c r="P67" s="275"/>
      <c r="AA67" s="276"/>
    </row>
    <row r="68" spans="2:27" ht="25.5" customHeight="1" thickBot="1" x14ac:dyDescent="0.3">
      <c r="B68" s="210" t="s">
        <v>91</v>
      </c>
      <c r="C68" s="211" t="s">
        <v>123</v>
      </c>
      <c r="D68" s="211" t="s">
        <v>122</v>
      </c>
      <c r="E68" s="211" t="s">
        <v>118</v>
      </c>
      <c r="F68" s="211" t="s">
        <v>120</v>
      </c>
      <c r="G68" s="211" t="s">
        <v>121</v>
      </c>
      <c r="H68" s="211" t="s">
        <v>119</v>
      </c>
      <c r="I68" s="211"/>
      <c r="J68" s="211"/>
      <c r="K68" s="212"/>
      <c r="M68" s="308">
        <v>1</v>
      </c>
      <c r="N68" s="309">
        <v>2</v>
      </c>
      <c r="O68" s="309">
        <v>3</v>
      </c>
      <c r="P68" s="308">
        <v>4</v>
      </c>
      <c r="Q68" s="309">
        <v>5</v>
      </c>
      <c r="R68" s="309">
        <v>6</v>
      </c>
      <c r="S68" s="308">
        <v>7</v>
      </c>
      <c r="T68" s="309">
        <v>8</v>
      </c>
      <c r="U68" s="310"/>
      <c r="AA68" s="276"/>
    </row>
    <row r="69" spans="2:27" ht="25.5" customHeight="1" thickTop="1" x14ac:dyDescent="0.25">
      <c r="B69" s="215" t="s">
        <v>109</v>
      </c>
      <c r="C69" s="216" t="s">
        <v>71</v>
      </c>
      <c r="D69" s="217" t="s">
        <v>68</v>
      </c>
      <c r="E69" s="217" t="s">
        <v>69</v>
      </c>
      <c r="F69" s="217" t="s">
        <v>69</v>
      </c>
      <c r="G69" s="217" t="s">
        <v>67</v>
      </c>
      <c r="H69" s="217" t="s">
        <v>67</v>
      </c>
      <c r="I69" s="217"/>
      <c r="J69" s="217"/>
      <c r="K69" s="217"/>
      <c r="M69" s="308" t="s">
        <v>123</v>
      </c>
      <c r="N69" s="308" t="s">
        <v>122</v>
      </c>
      <c r="O69" s="308" t="s">
        <v>118</v>
      </c>
      <c r="P69" s="308" t="s">
        <v>120</v>
      </c>
      <c r="Q69" s="308" t="s">
        <v>121</v>
      </c>
      <c r="R69" s="308" t="s">
        <v>119</v>
      </c>
      <c r="S69" s="308" t="s">
        <v>162</v>
      </c>
      <c r="T69" s="308" t="s">
        <v>162</v>
      </c>
      <c r="U69" s="307">
        <f t="shared" ref="U69" si="1">K68</f>
        <v>0</v>
      </c>
      <c r="AA69" s="276"/>
    </row>
    <row r="70" spans="2:27" ht="25.5" customHeight="1" x14ac:dyDescent="0.25">
      <c r="B70" s="213" t="s">
        <v>94</v>
      </c>
      <c r="C70" s="203" t="s">
        <v>495</v>
      </c>
      <c r="D70" s="203" t="s">
        <v>496</v>
      </c>
      <c r="E70" s="203" t="s">
        <v>299</v>
      </c>
      <c r="F70" s="203" t="s">
        <v>299</v>
      </c>
      <c r="G70" s="203" t="s">
        <v>299</v>
      </c>
      <c r="H70" s="203" t="s">
        <v>299</v>
      </c>
      <c r="I70" s="203"/>
      <c r="J70" s="203"/>
      <c r="K70" s="214"/>
      <c r="M70" s="307"/>
      <c r="N70" s="274"/>
      <c r="P70" s="275"/>
      <c r="AA70" s="276"/>
    </row>
    <row r="71" spans="2:27" ht="25.5" customHeight="1" x14ac:dyDescent="0.25">
      <c r="B71" s="168" t="s">
        <v>95</v>
      </c>
      <c r="C71" s="170" t="s">
        <v>299</v>
      </c>
      <c r="D71" s="170" t="s">
        <v>299</v>
      </c>
      <c r="E71" s="170" t="s">
        <v>299</v>
      </c>
      <c r="F71" s="170" t="s">
        <v>299</v>
      </c>
      <c r="G71" s="170" t="s">
        <v>299</v>
      </c>
      <c r="H71" s="170" t="s">
        <v>299</v>
      </c>
      <c r="I71" s="170"/>
      <c r="J71" s="170"/>
      <c r="K71" s="171"/>
      <c r="M71" s="311">
        <v>1</v>
      </c>
      <c r="N71" s="311">
        <v>9.0909090909090912E-2</v>
      </c>
      <c r="O71" s="311">
        <v>0</v>
      </c>
      <c r="P71" s="311">
        <v>0</v>
      </c>
      <c r="Q71" s="311">
        <v>0</v>
      </c>
      <c r="R71" s="311">
        <v>0</v>
      </c>
      <c r="S71" s="311"/>
      <c r="T71" s="311"/>
      <c r="AA71" s="276"/>
    </row>
    <row r="72" spans="2:27" ht="25.5" customHeight="1" x14ac:dyDescent="0.25">
      <c r="B72" s="167" t="s">
        <v>96</v>
      </c>
      <c r="C72" s="170" t="s">
        <v>299</v>
      </c>
      <c r="D72" s="170" t="s">
        <v>497</v>
      </c>
      <c r="E72" s="170" t="s">
        <v>498</v>
      </c>
      <c r="F72" s="170" t="s">
        <v>499</v>
      </c>
      <c r="G72" s="170" t="s">
        <v>299</v>
      </c>
      <c r="H72" s="170" t="s">
        <v>299</v>
      </c>
      <c r="I72" s="170"/>
      <c r="J72" s="170"/>
      <c r="K72" s="171"/>
      <c r="M72" s="311">
        <v>0</v>
      </c>
      <c r="N72" s="311">
        <v>0</v>
      </c>
      <c r="O72" s="311">
        <v>0</v>
      </c>
      <c r="P72" s="311">
        <v>0</v>
      </c>
      <c r="Q72" s="311">
        <v>0</v>
      </c>
      <c r="R72" s="311">
        <v>0</v>
      </c>
      <c r="S72" s="311"/>
      <c r="T72" s="311"/>
      <c r="AA72" s="276"/>
    </row>
    <row r="73" spans="2:27" ht="25.5" customHeight="1" x14ac:dyDescent="0.25">
      <c r="B73" s="167" t="s">
        <v>99</v>
      </c>
      <c r="C73" s="170" t="s">
        <v>299</v>
      </c>
      <c r="D73" s="170" t="s">
        <v>500</v>
      </c>
      <c r="E73" s="170" t="s">
        <v>501</v>
      </c>
      <c r="F73" s="170" t="s">
        <v>502</v>
      </c>
      <c r="G73" s="170" t="s">
        <v>503</v>
      </c>
      <c r="H73" s="170" t="s">
        <v>299</v>
      </c>
      <c r="I73" s="170"/>
      <c r="J73" s="170"/>
      <c r="K73" s="171"/>
      <c r="M73" s="311">
        <v>0</v>
      </c>
      <c r="N73" s="311">
        <v>0.45454545454545453</v>
      </c>
      <c r="O73" s="311">
        <v>0.1</v>
      </c>
      <c r="P73" s="311">
        <v>0.2</v>
      </c>
      <c r="Q73" s="311">
        <v>0</v>
      </c>
      <c r="R73" s="311">
        <v>0</v>
      </c>
      <c r="S73" s="311"/>
      <c r="T73" s="311"/>
      <c r="AA73" s="276"/>
    </row>
    <row r="74" spans="2:27" ht="25.5" customHeight="1" x14ac:dyDescent="0.25">
      <c r="B74" s="172" t="s">
        <v>97</v>
      </c>
      <c r="C74" s="170" t="s">
        <v>299</v>
      </c>
      <c r="D74" s="170" t="s">
        <v>500</v>
      </c>
      <c r="E74" s="170" t="s">
        <v>499</v>
      </c>
      <c r="F74" s="170" t="s">
        <v>499</v>
      </c>
      <c r="G74" s="170" t="s">
        <v>504</v>
      </c>
      <c r="H74" s="170" t="s">
        <v>505</v>
      </c>
      <c r="I74" s="170"/>
      <c r="J74" s="170"/>
      <c r="K74" s="171"/>
      <c r="M74" s="311">
        <v>0</v>
      </c>
      <c r="N74" s="311">
        <v>0.18181818181818182</v>
      </c>
      <c r="O74" s="311">
        <v>0.5</v>
      </c>
      <c r="P74" s="311">
        <v>0.4</v>
      </c>
      <c r="Q74" s="311">
        <v>0.25</v>
      </c>
      <c r="R74" s="311">
        <v>0</v>
      </c>
      <c r="S74" s="311"/>
      <c r="T74" s="311"/>
      <c r="AA74" s="276"/>
    </row>
    <row r="75" spans="2:27" ht="25.5" customHeight="1" x14ac:dyDescent="0.25">
      <c r="B75" s="173" t="s">
        <v>98</v>
      </c>
      <c r="C75" s="174" t="s">
        <v>299</v>
      </c>
      <c r="D75" s="174" t="s">
        <v>496</v>
      </c>
      <c r="E75" s="174" t="s">
        <v>499</v>
      </c>
      <c r="F75" s="174" t="s">
        <v>499</v>
      </c>
      <c r="G75" s="174" t="s">
        <v>503</v>
      </c>
      <c r="H75" s="174" t="s">
        <v>506</v>
      </c>
      <c r="I75" s="174"/>
      <c r="J75" s="174"/>
      <c r="K75" s="175"/>
      <c r="M75" s="311">
        <v>0</v>
      </c>
      <c r="N75" s="311">
        <v>0.18181818181818182</v>
      </c>
      <c r="O75" s="311">
        <v>0.2</v>
      </c>
      <c r="P75" s="311">
        <v>0.2</v>
      </c>
      <c r="Q75" s="311">
        <v>0.5</v>
      </c>
      <c r="R75" s="311">
        <v>0.8</v>
      </c>
      <c r="S75" s="311"/>
      <c r="T75" s="311"/>
      <c r="AA75" s="276"/>
    </row>
    <row r="76" spans="2:27" ht="15.75" customHeight="1" x14ac:dyDescent="0.25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11">
        <v>0</v>
      </c>
      <c r="N76" s="311">
        <v>9.0909090909090912E-2</v>
      </c>
      <c r="O76" s="311">
        <v>0.2</v>
      </c>
      <c r="P76" s="311">
        <v>0.2</v>
      </c>
      <c r="Q76" s="311">
        <v>0.25</v>
      </c>
      <c r="R76" s="311">
        <v>0.2</v>
      </c>
      <c r="S76" s="311"/>
      <c r="T76" s="311"/>
      <c r="AA76" s="276"/>
    </row>
    <row r="77" spans="2:27" ht="17.25" customHeight="1" x14ac:dyDescent="0.25">
      <c r="B77" s="51" t="s">
        <v>133</v>
      </c>
      <c r="C77" s="51"/>
      <c r="D77" s="50"/>
      <c r="E77" s="50"/>
      <c r="F77" s="50"/>
      <c r="G77" s="50"/>
      <c r="H77" s="50"/>
      <c r="I77" s="50"/>
      <c r="J77" s="50"/>
      <c r="K77" s="50"/>
      <c r="M77" s="307"/>
      <c r="N77" s="274"/>
      <c r="P77" s="275"/>
      <c r="AA77" s="276"/>
    </row>
    <row r="78" spans="2:27" ht="30.75" customHeight="1" x14ac:dyDescent="0.25">
      <c r="B78" s="55" t="s">
        <v>75</v>
      </c>
      <c r="C78" s="55" t="s">
        <v>101</v>
      </c>
      <c r="D78" s="55" t="s">
        <v>102</v>
      </c>
      <c r="E78" s="55" t="s">
        <v>103</v>
      </c>
      <c r="F78" s="55" t="s">
        <v>104</v>
      </c>
      <c r="G78" s="55" t="s">
        <v>105</v>
      </c>
      <c r="H78" s="55" t="s">
        <v>6</v>
      </c>
      <c r="I78" s="55" t="s">
        <v>7</v>
      </c>
      <c r="J78" s="55" t="s">
        <v>106</v>
      </c>
      <c r="K78" s="55" t="s">
        <v>108</v>
      </c>
      <c r="M78" s="307"/>
      <c r="N78" s="274"/>
      <c r="P78" s="275"/>
      <c r="AA78" s="276"/>
    </row>
    <row r="79" spans="2:27" ht="20.25" customHeight="1" x14ac:dyDescent="0.25">
      <c r="B79" s="84" t="s">
        <v>123</v>
      </c>
      <c r="C79" s="63">
        <v>1</v>
      </c>
      <c r="D79" s="85">
        <v>0</v>
      </c>
      <c r="E79" s="85">
        <v>0</v>
      </c>
      <c r="F79" s="85">
        <v>0</v>
      </c>
      <c r="G79" s="86">
        <v>0</v>
      </c>
      <c r="H79" s="87">
        <v>0</v>
      </c>
      <c r="I79" s="87">
        <v>0</v>
      </c>
      <c r="J79" s="88">
        <v>0</v>
      </c>
      <c r="K79" s="71"/>
      <c r="M79" s="307"/>
      <c r="N79" s="274"/>
      <c r="P79" s="275"/>
      <c r="AA79" s="276"/>
    </row>
    <row r="80" spans="2:27" ht="20.25" customHeight="1" x14ac:dyDescent="0.25">
      <c r="B80" s="84" t="s">
        <v>123</v>
      </c>
      <c r="C80" s="63">
        <v>2</v>
      </c>
      <c r="D80" s="85">
        <v>0</v>
      </c>
      <c r="E80" s="85">
        <v>0</v>
      </c>
      <c r="F80" s="85">
        <v>0</v>
      </c>
      <c r="G80" s="86">
        <v>0</v>
      </c>
      <c r="H80" s="87">
        <v>0</v>
      </c>
      <c r="I80" s="87">
        <v>0</v>
      </c>
      <c r="J80" s="88">
        <v>0</v>
      </c>
      <c r="K80" s="71"/>
      <c r="M80" s="307"/>
      <c r="N80" s="274"/>
      <c r="P80" s="275"/>
      <c r="AA80" s="276"/>
    </row>
    <row r="81" spans="2:27" ht="20.25" customHeight="1" x14ac:dyDescent="0.25">
      <c r="B81" s="84" t="s">
        <v>123</v>
      </c>
      <c r="C81" s="63">
        <v>3</v>
      </c>
      <c r="D81" s="85">
        <v>2.09534027952601E-2</v>
      </c>
      <c r="E81" s="85">
        <v>0.28829462231492053</v>
      </c>
      <c r="F81" s="85">
        <v>0.22068922328307436</v>
      </c>
      <c r="G81" s="86">
        <v>10.528</v>
      </c>
      <c r="H81" s="87">
        <v>0.316130538127187</v>
      </c>
      <c r="I81" s="87">
        <v>8.0763825573921828</v>
      </c>
      <c r="J81" s="88">
        <v>2.9371680234236792</v>
      </c>
      <c r="K81" s="71"/>
      <c r="M81" s="307"/>
      <c r="N81" s="274"/>
      <c r="P81" s="275"/>
      <c r="AA81" s="276"/>
    </row>
    <row r="82" spans="2:27" ht="20.25" customHeight="1" x14ac:dyDescent="0.25">
      <c r="B82" s="84" t="s">
        <v>123</v>
      </c>
      <c r="C82" s="63">
        <v>4</v>
      </c>
      <c r="D82" s="85">
        <v>2.0179983363482982E-2</v>
      </c>
      <c r="E82" s="85">
        <v>0.28446654997099718</v>
      </c>
      <c r="F82" s="85">
        <v>0.25025896671217257</v>
      </c>
      <c r="G82" s="86">
        <v>10.542999999999999</v>
      </c>
      <c r="H82" s="87">
        <v>0.69880339745109266</v>
      </c>
      <c r="I82" s="87">
        <v>11.672200498050282</v>
      </c>
      <c r="J82" s="88">
        <v>2.9429111080477588</v>
      </c>
      <c r="K82" s="71"/>
      <c r="M82" s="307"/>
      <c r="N82" s="274"/>
      <c r="P82" s="275"/>
      <c r="AA82" s="276"/>
    </row>
    <row r="83" spans="2:27" ht="20.25" customHeight="1" x14ac:dyDescent="0.25">
      <c r="B83" s="84" t="s">
        <v>123</v>
      </c>
      <c r="C83" s="63">
        <v>5</v>
      </c>
      <c r="D83" s="85">
        <v>2.7474283815461811E-2</v>
      </c>
      <c r="E83" s="85">
        <v>0.29200802274357895</v>
      </c>
      <c r="F83" s="85">
        <v>0.26398020710821057</v>
      </c>
      <c r="G83" s="86">
        <v>11.01</v>
      </c>
      <c r="H83" s="87">
        <v>0.83097108119913654</v>
      </c>
      <c r="I83" s="87">
        <v>15.326799942117407</v>
      </c>
      <c r="J83" s="88">
        <v>2.9324222975675496</v>
      </c>
      <c r="K83" s="71"/>
      <c r="M83" s="307"/>
      <c r="N83" s="274"/>
      <c r="P83" s="275"/>
      <c r="AA83" s="276"/>
    </row>
    <row r="84" spans="2:27" ht="20.25" customHeight="1" x14ac:dyDescent="0.25">
      <c r="B84" s="84" t="s">
        <v>123</v>
      </c>
      <c r="C84" s="63">
        <v>6</v>
      </c>
      <c r="D84" s="85">
        <v>3.6487735101631051E-2</v>
      </c>
      <c r="E84" s="85">
        <v>0.28474587773074128</v>
      </c>
      <c r="F84" s="85">
        <v>0.25688026842402373</v>
      </c>
      <c r="G84" s="86">
        <v>11.587999999999999</v>
      </c>
      <c r="H84" s="87">
        <v>0.76576773784939323</v>
      </c>
      <c r="I84" s="87">
        <v>16.908770453927005</v>
      </c>
      <c r="J84" s="88">
        <v>2.8658849744672432</v>
      </c>
      <c r="K84" s="71"/>
      <c r="M84" s="307"/>
      <c r="N84" s="274"/>
      <c r="P84" s="275"/>
      <c r="AA84" s="276"/>
    </row>
    <row r="85" spans="2:27" ht="20.25" customHeight="1" x14ac:dyDescent="0.25">
      <c r="B85" s="84" t="s">
        <v>123</v>
      </c>
      <c r="C85" s="63">
        <v>7</v>
      </c>
      <c r="D85" s="85">
        <v>4.1725765628170132E-2</v>
      </c>
      <c r="E85" s="85">
        <v>0.2864602001298453</v>
      </c>
      <c r="F85" s="85">
        <v>0.2607927256135476</v>
      </c>
      <c r="G85" s="86">
        <v>11.63</v>
      </c>
      <c r="H85" s="87">
        <v>0.70728552243720355</v>
      </c>
      <c r="I85" s="87">
        <v>14.258575159771285</v>
      </c>
      <c r="J85" s="88">
        <v>2.8497720010515439</v>
      </c>
      <c r="K85" s="71"/>
      <c r="M85" s="307"/>
      <c r="N85" s="274"/>
      <c r="P85" s="275"/>
      <c r="AA85" s="276"/>
    </row>
    <row r="86" spans="2:27" ht="20.25" customHeight="1" x14ac:dyDescent="0.25">
      <c r="B86" s="84" t="s">
        <v>123</v>
      </c>
      <c r="C86" s="63">
        <v>8</v>
      </c>
      <c r="D86" s="85">
        <v>6.8881915375957434E-2</v>
      </c>
      <c r="E86" s="85">
        <v>0.29512006263641699</v>
      </c>
      <c r="F86" s="85">
        <v>0.25146306963118575</v>
      </c>
      <c r="G86" s="86">
        <v>12.968999999999999</v>
      </c>
      <c r="H86" s="87">
        <v>0.56974124942184212</v>
      </c>
      <c r="I86" s="87">
        <v>17.005913050924683</v>
      </c>
      <c r="J86" s="88">
        <v>2.7007885397582854</v>
      </c>
      <c r="K86" s="71"/>
      <c r="M86" s="307"/>
      <c r="N86" s="274"/>
      <c r="P86" s="275"/>
      <c r="AA86" s="276"/>
    </row>
    <row r="87" spans="2:27" ht="20.25" customHeight="1" x14ac:dyDescent="0.25">
      <c r="B87" s="84" t="s">
        <v>123</v>
      </c>
      <c r="C87" s="63">
        <v>9</v>
      </c>
      <c r="D87" s="85">
        <v>3.1266537049930127E-2</v>
      </c>
      <c r="E87" s="85">
        <v>0.29474284878586787</v>
      </c>
      <c r="F87" s="85">
        <v>0.27427614622783481</v>
      </c>
      <c r="G87" s="86">
        <v>11.744999999999999</v>
      </c>
      <c r="H87" s="87">
        <v>1.0455727834417119</v>
      </c>
      <c r="I87" s="87">
        <v>16.785177362751767</v>
      </c>
      <c r="J87" s="88">
        <v>2.8275084566582245</v>
      </c>
      <c r="K87" s="71"/>
      <c r="M87" s="307"/>
      <c r="N87" s="274"/>
      <c r="P87" s="275"/>
      <c r="AA87" s="276"/>
    </row>
    <row r="88" spans="2:27" ht="20.25" customHeight="1" x14ac:dyDescent="0.25">
      <c r="B88" s="84" t="s">
        <v>123</v>
      </c>
      <c r="C88" s="63">
        <v>10</v>
      </c>
      <c r="D88" s="85">
        <v>2.1766462685331747E-2</v>
      </c>
      <c r="E88" s="85">
        <v>0.2921944222225144</v>
      </c>
      <c r="F88" s="85">
        <v>0.27218868215457076</v>
      </c>
      <c r="G88" s="86">
        <v>10.167</v>
      </c>
      <c r="H88" s="87">
        <v>1.027308253634535</v>
      </c>
      <c r="I88" s="87">
        <v>12.202885891303682</v>
      </c>
      <c r="J88" s="88">
        <v>3.0253587606437282</v>
      </c>
      <c r="K88" s="71"/>
      <c r="M88" s="307"/>
      <c r="N88" s="274"/>
      <c r="P88" s="275"/>
      <c r="AA88" s="276"/>
    </row>
    <row r="89" spans="2:27" ht="20.25" customHeight="1" x14ac:dyDescent="0.25">
      <c r="B89" s="84" t="s">
        <v>123</v>
      </c>
      <c r="C89" s="63">
        <v>11</v>
      </c>
      <c r="D89" s="85">
        <v>2.0293417086150036E-2</v>
      </c>
      <c r="E89" s="85">
        <v>0.29794921375040562</v>
      </c>
      <c r="F89" s="85">
        <v>0.29628918493462736</v>
      </c>
      <c r="G89" s="86">
        <v>10.388</v>
      </c>
      <c r="H89" s="87">
        <v>1.8063354204312592</v>
      </c>
      <c r="I89" s="87">
        <v>17.059834526295226</v>
      </c>
      <c r="J89" s="88">
        <v>3.0562736241236279</v>
      </c>
      <c r="K89" s="71" t="s">
        <v>71</v>
      </c>
      <c r="M89" s="307"/>
      <c r="N89" s="274"/>
      <c r="P89" s="275"/>
      <c r="AA89" s="276"/>
    </row>
    <row r="90" spans="2:27" ht="20.25" customHeight="1" x14ac:dyDescent="0.25">
      <c r="B90" s="84" t="s">
        <v>122</v>
      </c>
      <c r="C90" s="63">
        <v>1</v>
      </c>
      <c r="D90" s="85">
        <v>6.7540032938470135E-2</v>
      </c>
      <c r="E90" s="85">
        <v>0.33982032761402914</v>
      </c>
      <c r="F90" s="85">
        <v>0.20153781342126417</v>
      </c>
      <c r="G90" s="86">
        <v>16.700666666666667</v>
      </c>
      <c r="H90" s="87">
        <v>1.3021532732064058</v>
      </c>
      <c r="I90" s="87">
        <v>34.5662505251155</v>
      </c>
      <c r="J90" s="88">
        <v>2.2895305200742753</v>
      </c>
      <c r="K90" s="71"/>
      <c r="M90" s="307"/>
      <c r="N90" s="274"/>
      <c r="P90" s="275"/>
      <c r="AA90" s="276"/>
    </row>
    <row r="91" spans="2:27" ht="20.25" customHeight="1" x14ac:dyDescent="0.25">
      <c r="B91" s="84" t="s">
        <v>122</v>
      </c>
      <c r="C91" s="63">
        <v>2</v>
      </c>
      <c r="D91" s="85">
        <v>1.5415287761709251E-2</v>
      </c>
      <c r="E91" s="85">
        <v>0.33132041445748234</v>
      </c>
      <c r="F91" s="85">
        <v>0.20206499702924025</v>
      </c>
      <c r="G91" s="86">
        <v>11.531166666666666</v>
      </c>
      <c r="H91" s="87">
        <v>0.64516282576385775</v>
      </c>
      <c r="I91" s="87">
        <v>17.350578927542681</v>
      </c>
      <c r="J91" s="88">
        <v>2.4953196635521189</v>
      </c>
      <c r="K91" s="71"/>
      <c r="M91" s="307"/>
      <c r="N91" s="274"/>
      <c r="P91" s="275"/>
      <c r="AA91" s="276"/>
    </row>
    <row r="92" spans="2:27" ht="20.25" customHeight="1" x14ac:dyDescent="0.25">
      <c r="B92" s="84" t="s">
        <v>122</v>
      </c>
      <c r="C92" s="63">
        <v>3</v>
      </c>
      <c r="D92" s="85">
        <v>9.6133279944367392E-3</v>
      </c>
      <c r="E92" s="85">
        <v>0.34102808423219938</v>
      </c>
      <c r="F92" s="85">
        <v>0.23208566854943347</v>
      </c>
      <c r="G92" s="86">
        <v>11.802272727272729</v>
      </c>
      <c r="H92" s="87">
        <v>0.6160736171070571</v>
      </c>
      <c r="I92" s="87">
        <v>19.436028072692181</v>
      </c>
      <c r="J92" s="88">
        <v>2.4914278267205208</v>
      </c>
      <c r="K92" s="71"/>
      <c r="M92" s="307"/>
      <c r="N92" s="274"/>
      <c r="P92" s="275"/>
      <c r="AA92" s="276"/>
    </row>
    <row r="93" spans="2:27" ht="20.25" customHeight="1" x14ac:dyDescent="0.25">
      <c r="B93" s="84" t="s">
        <v>122</v>
      </c>
      <c r="C93" s="63">
        <v>4</v>
      </c>
      <c r="D93" s="85">
        <v>8.6167966104935337E-3</v>
      </c>
      <c r="E93" s="85">
        <v>0.34703095341092177</v>
      </c>
      <c r="F93" s="85">
        <v>0.25192982354425225</v>
      </c>
      <c r="G93" s="86">
        <v>12.3264</v>
      </c>
      <c r="H93" s="87">
        <v>0.80145537475158091</v>
      </c>
      <c r="I93" s="87">
        <v>24.050482139353822</v>
      </c>
      <c r="J93" s="88">
        <v>2.4485369712149079</v>
      </c>
      <c r="K93" s="71"/>
      <c r="M93" s="307"/>
      <c r="N93" s="274"/>
      <c r="P93" s="275"/>
      <c r="AA93" s="276"/>
    </row>
    <row r="94" spans="2:27" ht="20.25" customHeight="1" x14ac:dyDescent="0.25">
      <c r="B94" s="84" t="s">
        <v>122</v>
      </c>
      <c r="C94" s="63">
        <v>5</v>
      </c>
      <c r="D94" s="85">
        <v>8.4118907557172874E-3</v>
      </c>
      <c r="E94" s="85">
        <v>0.34742120649590336</v>
      </c>
      <c r="F94" s="85">
        <v>0.25406789426678839</v>
      </c>
      <c r="G94" s="86">
        <v>12.43418181818182</v>
      </c>
      <c r="H94" s="87">
        <v>0.86935664904715537</v>
      </c>
      <c r="I94" s="87">
        <v>25.975361366493619</v>
      </c>
      <c r="J94" s="88">
        <v>2.4474776293163427</v>
      </c>
      <c r="K94" s="71"/>
      <c r="M94" s="307"/>
      <c r="N94" s="274"/>
      <c r="P94" s="275"/>
      <c r="AA94" s="276"/>
    </row>
    <row r="95" spans="2:27" ht="20.25" customHeight="1" x14ac:dyDescent="0.25">
      <c r="B95" s="84" t="s">
        <v>122</v>
      </c>
      <c r="C95" s="63">
        <v>6</v>
      </c>
      <c r="D95" s="85">
        <v>9.1283024634727788E-3</v>
      </c>
      <c r="E95" s="85">
        <v>0.350827301312089</v>
      </c>
      <c r="F95" s="85">
        <v>0.24893225849553155</v>
      </c>
      <c r="G95" s="86">
        <v>13.321454545454545</v>
      </c>
      <c r="H95" s="87">
        <v>0.81627561128336301</v>
      </c>
      <c r="I95" s="87">
        <v>29.708191857928526</v>
      </c>
      <c r="J95" s="88">
        <v>2.3639417187196337</v>
      </c>
      <c r="K95" s="71"/>
      <c r="M95" s="307"/>
      <c r="N95" s="274"/>
      <c r="P95" s="275"/>
      <c r="AA95" s="276"/>
    </row>
    <row r="96" spans="2:27" ht="20.25" customHeight="1" x14ac:dyDescent="0.25">
      <c r="B96" s="84" t="s">
        <v>122</v>
      </c>
      <c r="C96" s="63">
        <v>7</v>
      </c>
      <c r="D96" s="85">
        <v>1.0466889478889138E-2</v>
      </c>
      <c r="E96" s="85">
        <v>0.35107394577824652</v>
      </c>
      <c r="F96" s="85">
        <v>0.24777688936652548</v>
      </c>
      <c r="G96" s="86">
        <v>13.855083333333333</v>
      </c>
      <c r="H96" s="87">
        <v>0.74352082687882937</v>
      </c>
      <c r="I96" s="87">
        <v>28.754859804726902</v>
      </c>
      <c r="J96" s="88">
        <v>2.3109431865359862</v>
      </c>
      <c r="K96" s="71"/>
      <c r="M96" s="307"/>
      <c r="N96" s="274"/>
      <c r="P96" s="275"/>
      <c r="AA96" s="276"/>
    </row>
    <row r="97" spans="2:27" ht="20.25" customHeight="1" x14ac:dyDescent="0.25">
      <c r="B97" s="84" t="s">
        <v>122</v>
      </c>
      <c r="C97" s="63">
        <v>8</v>
      </c>
      <c r="D97" s="85">
        <v>1.4281880955654455E-2</v>
      </c>
      <c r="E97" s="85">
        <v>0.35042587028938815</v>
      </c>
      <c r="F97" s="85">
        <v>0.23738517545280152</v>
      </c>
      <c r="G97" s="86">
        <v>14.724416666666665</v>
      </c>
      <c r="H97" s="87">
        <v>0.58182060174375061</v>
      </c>
      <c r="I97" s="87">
        <v>28.23074137666622</v>
      </c>
      <c r="J97" s="88">
        <v>2.2305441621993376</v>
      </c>
      <c r="K97" s="71"/>
      <c r="M97" s="307"/>
      <c r="N97" s="274"/>
      <c r="P97" s="275"/>
      <c r="AA97" s="276"/>
    </row>
    <row r="98" spans="2:27" ht="20.25" customHeight="1" x14ac:dyDescent="0.25">
      <c r="B98" s="84" t="s">
        <v>122</v>
      </c>
      <c r="C98" s="63">
        <v>9</v>
      </c>
      <c r="D98" s="85">
        <v>1.0952860296228974E-2</v>
      </c>
      <c r="E98" s="85">
        <v>0.34899093316550323</v>
      </c>
      <c r="F98" s="85">
        <v>0.24669274551565359</v>
      </c>
      <c r="G98" s="86">
        <v>13.878272727272728</v>
      </c>
      <c r="H98" s="87">
        <v>0.6754282583220963</v>
      </c>
      <c r="I98" s="87">
        <v>29.873817345137152</v>
      </c>
      <c r="J98" s="88">
        <v>2.300252931010343</v>
      </c>
      <c r="K98" s="71"/>
      <c r="M98" s="307"/>
      <c r="N98" s="274"/>
      <c r="P98" s="275"/>
      <c r="AA98" s="276"/>
    </row>
    <row r="99" spans="2:27" ht="20.25" customHeight="1" x14ac:dyDescent="0.25">
      <c r="B99" s="84" t="s">
        <v>122</v>
      </c>
      <c r="C99" s="63">
        <v>10</v>
      </c>
      <c r="D99" s="85">
        <v>9.4282292711086353E-3</v>
      </c>
      <c r="E99" s="85">
        <v>0.34797182940683852</v>
      </c>
      <c r="F99" s="85">
        <v>0.25955635176604575</v>
      </c>
      <c r="G99" s="86">
        <v>12.555818181818182</v>
      </c>
      <c r="H99" s="87">
        <v>0.97070679353964973</v>
      </c>
      <c r="I99" s="87">
        <v>31.364220809538288</v>
      </c>
      <c r="J99" s="88">
        <v>2.4272957142705103</v>
      </c>
      <c r="K99" s="71"/>
      <c r="M99" s="307"/>
      <c r="N99" s="274"/>
      <c r="P99" s="275"/>
      <c r="AA99" s="276"/>
    </row>
    <row r="100" spans="2:27" ht="20.25" customHeight="1" x14ac:dyDescent="0.25">
      <c r="B100" s="84" t="s">
        <v>122</v>
      </c>
      <c r="C100" s="63">
        <v>11</v>
      </c>
      <c r="D100" s="85">
        <v>1.1502617748768368E-2</v>
      </c>
      <c r="E100" s="85">
        <v>0.34920551496155294</v>
      </c>
      <c r="F100" s="85">
        <v>0.25971033342294608</v>
      </c>
      <c r="G100" s="86">
        <v>12.449636363636364</v>
      </c>
      <c r="H100" s="87">
        <v>1.1883297749458408</v>
      </c>
      <c r="I100" s="87">
        <v>33.882898539542708</v>
      </c>
      <c r="J100" s="88">
        <v>2.4608430101061867</v>
      </c>
      <c r="K100" s="71" t="s">
        <v>68</v>
      </c>
      <c r="M100" s="307"/>
      <c r="N100" s="274"/>
      <c r="P100" s="275"/>
      <c r="AA100" s="276"/>
    </row>
    <row r="101" spans="2:27" ht="20.25" customHeight="1" x14ac:dyDescent="0.25">
      <c r="B101" s="84" t="s">
        <v>118</v>
      </c>
      <c r="C101" s="63">
        <v>1</v>
      </c>
      <c r="D101" s="85">
        <v>3.7385393452812193E-2</v>
      </c>
      <c r="E101" s="85">
        <v>0.3997876907543193</v>
      </c>
      <c r="F101" s="85">
        <v>0.19763366342163138</v>
      </c>
      <c r="G101" s="86">
        <v>13.441299999999998</v>
      </c>
      <c r="H101" s="87">
        <v>1.8188644749736302</v>
      </c>
      <c r="I101" s="87">
        <v>27.273811766508949</v>
      </c>
      <c r="J101" s="88">
        <v>2.0302525168505143</v>
      </c>
      <c r="K101" s="71"/>
      <c r="M101" s="307"/>
      <c r="N101" s="274"/>
      <c r="P101" s="275"/>
      <c r="AA101" s="276"/>
    </row>
    <row r="102" spans="2:27" ht="20.25" customHeight="1" x14ac:dyDescent="0.25">
      <c r="B102" s="84" t="s">
        <v>118</v>
      </c>
      <c r="C102" s="63">
        <v>2</v>
      </c>
      <c r="D102" s="85">
        <v>1.9236943596912404E-2</v>
      </c>
      <c r="E102" s="85">
        <v>0.35404014718983895</v>
      </c>
      <c r="F102" s="85">
        <v>0.1399807889186962</v>
      </c>
      <c r="G102" s="86">
        <v>9.1807999999999996</v>
      </c>
      <c r="H102" s="87">
        <v>0.11689744091863059</v>
      </c>
      <c r="I102" s="87">
        <v>5.1138733820536935</v>
      </c>
      <c r="J102" s="88">
        <v>2.394994428062541</v>
      </c>
      <c r="K102" s="71"/>
      <c r="M102" s="307"/>
      <c r="N102" s="274"/>
      <c r="P102" s="275"/>
      <c r="AA102" s="276"/>
    </row>
    <row r="103" spans="2:27" ht="20.25" customHeight="1" x14ac:dyDescent="0.25">
      <c r="B103" s="84" t="s">
        <v>118</v>
      </c>
      <c r="C103" s="63">
        <v>3</v>
      </c>
      <c r="D103" s="85">
        <v>9.4677116034051975E-3</v>
      </c>
      <c r="E103" s="85">
        <v>0.35758332155680161</v>
      </c>
      <c r="F103" s="85">
        <v>0.14208043441959167</v>
      </c>
      <c r="G103" s="86">
        <v>9.5292727272727262</v>
      </c>
      <c r="H103" s="87">
        <v>0.13304570296259674</v>
      </c>
      <c r="I103" s="87">
        <v>4.8530740720193712</v>
      </c>
      <c r="J103" s="88">
        <v>2.3915914854168268</v>
      </c>
      <c r="K103" s="71"/>
      <c r="M103" s="307"/>
      <c r="N103" s="274"/>
      <c r="P103" s="275"/>
      <c r="AA103" s="276"/>
    </row>
    <row r="104" spans="2:27" ht="20.25" customHeight="1" x14ac:dyDescent="0.25">
      <c r="B104" s="84" t="s">
        <v>118</v>
      </c>
      <c r="C104" s="63">
        <v>4</v>
      </c>
      <c r="D104" s="85">
        <v>8.6879734028893277E-3</v>
      </c>
      <c r="E104" s="85">
        <v>0.36205304803291738</v>
      </c>
      <c r="F104" s="85">
        <v>0.16207579207118436</v>
      </c>
      <c r="G104" s="86">
        <v>10.290800000000001</v>
      </c>
      <c r="H104" s="87">
        <v>0.18596197597562647</v>
      </c>
      <c r="I104" s="87">
        <v>5.8460667787289182</v>
      </c>
      <c r="J104" s="88">
        <v>2.2846601440357603</v>
      </c>
      <c r="K104" s="71"/>
      <c r="M104" s="307"/>
      <c r="N104" s="274"/>
      <c r="P104" s="275"/>
      <c r="AA104" s="276"/>
    </row>
    <row r="105" spans="2:27" ht="20.25" customHeight="1" x14ac:dyDescent="0.25">
      <c r="B105" s="84" t="s">
        <v>118</v>
      </c>
      <c r="C105" s="63">
        <v>5</v>
      </c>
      <c r="D105" s="85">
        <v>9.4562495149130184E-3</v>
      </c>
      <c r="E105" s="85">
        <v>0.36469975324742337</v>
      </c>
      <c r="F105" s="85">
        <v>0.15958440913385208</v>
      </c>
      <c r="G105" s="86">
        <v>11.021333333333333</v>
      </c>
      <c r="H105" s="87">
        <v>0.21658141931760064</v>
      </c>
      <c r="I105" s="87">
        <v>8.6831100694748056</v>
      </c>
      <c r="J105" s="88">
        <v>2.1999340572660713</v>
      </c>
      <c r="K105" s="71"/>
    </row>
    <row r="106" spans="2:27" ht="20.25" customHeight="1" x14ac:dyDescent="0.25">
      <c r="B106" s="84" t="s">
        <v>118</v>
      </c>
      <c r="C106" s="63">
        <v>6</v>
      </c>
      <c r="D106" s="85">
        <v>1.0087044936106907E-2</v>
      </c>
      <c r="E106" s="85">
        <v>0.37107365684419519</v>
      </c>
      <c r="F106" s="85">
        <v>0.15950602540436901</v>
      </c>
      <c r="G106" s="86">
        <v>12.634666666666668</v>
      </c>
      <c r="H106" s="87">
        <v>0.25525248022409097</v>
      </c>
      <c r="I106" s="87">
        <v>11.502426451496799</v>
      </c>
      <c r="J106" s="88">
        <v>2.0300483449911209</v>
      </c>
      <c r="K106" s="71"/>
    </row>
    <row r="107" spans="2:27" ht="20.25" customHeight="1" x14ac:dyDescent="0.25">
      <c r="B107" s="84" t="s">
        <v>118</v>
      </c>
      <c r="C107" s="63">
        <v>7</v>
      </c>
      <c r="D107" s="85">
        <v>1.2743514320379167E-2</v>
      </c>
      <c r="E107" s="85">
        <v>0.37028628847050371</v>
      </c>
      <c r="F107" s="85">
        <v>0.15948455393555996</v>
      </c>
      <c r="G107" s="86">
        <v>13.193375</v>
      </c>
      <c r="H107" s="87">
        <v>0.26295542784455062</v>
      </c>
      <c r="I107" s="87">
        <v>10.205174937776606</v>
      </c>
      <c r="J107" s="88">
        <v>1.9785054683736771</v>
      </c>
      <c r="K107" s="71"/>
    </row>
    <row r="108" spans="2:27" ht="20.25" customHeight="1" x14ac:dyDescent="0.25">
      <c r="B108" s="84" t="s">
        <v>118</v>
      </c>
      <c r="C108" s="63">
        <v>8</v>
      </c>
      <c r="D108" s="85">
        <v>1.7863167459033741E-2</v>
      </c>
      <c r="E108" s="85">
        <v>0.36986353679731193</v>
      </c>
      <c r="F108" s="85">
        <v>0.16271972828738063</v>
      </c>
      <c r="G108" s="86">
        <v>13.155666666666667</v>
      </c>
      <c r="H108" s="87">
        <v>0.10664318620691247</v>
      </c>
      <c r="I108" s="87">
        <v>7.6871963390816083</v>
      </c>
      <c r="J108" s="88">
        <v>1.9401692144820286</v>
      </c>
      <c r="K108" s="71"/>
    </row>
    <row r="109" spans="2:27" ht="20.25" customHeight="1" x14ac:dyDescent="0.25">
      <c r="B109" s="84" t="s">
        <v>118</v>
      </c>
      <c r="C109" s="63">
        <v>9</v>
      </c>
      <c r="D109" s="85">
        <v>1.638045239479077E-2</v>
      </c>
      <c r="E109" s="85">
        <v>0.3719033468898002</v>
      </c>
      <c r="F109" s="85">
        <v>0.18046826445292263</v>
      </c>
      <c r="G109" s="86">
        <v>12.893600000000001</v>
      </c>
      <c r="H109" s="87">
        <v>0.18587555327548211</v>
      </c>
      <c r="I109" s="87">
        <v>8.3981954525376921</v>
      </c>
      <c r="J109" s="88">
        <v>1.9434980638707544</v>
      </c>
      <c r="K109" s="71"/>
    </row>
    <row r="110" spans="2:27" ht="20.25" customHeight="1" x14ac:dyDescent="0.25">
      <c r="B110" s="84" t="s">
        <v>118</v>
      </c>
      <c r="C110" s="63">
        <v>10</v>
      </c>
      <c r="D110" s="85">
        <v>1.3600918464445713E-2</v>
      </c>
      <c r="E110" s="85">
        <v>0.36557226613372501</v>
      </c>
      <c r="F110" s="85">
        <v>0.18650606068918732</v>
      </c>
      <c r="G110" s="86">
        <v>11.289099999999999</v>
      </c>
      <c r="H110" s="87">
        <v>0.26977148385076666</v>
      </c>
      <c r="I110" s="87">
        <v>7.9991791672154289</v>
      </c>
      <c r="J110" s="88">
        <v>2.1771978334723938</v>
      </c>
      <c r="K110" s="71"/>
    </row>
    <row r="111" spans="2:27" ht="20.25" customHeight="1" x14ac:dyDescent="0.25">
      <c r="B111" s="84" t="s">
        <v>118</v>
      </c>
      <c r="C111" s="63">
        <v>11</v>
      </c>
      <c r="D111" s="85">
        <v>1.4960673915667858E-2</v>
      </c>
      <c r="E111" s="85">
        <v>0.37243373250970491</v>
      </c>
      <c r="F111" s="85">
        <v>0.1818414592312004</v>
      </c>
      <c r="G111" s="86">
        <v>11.4682</v>
      </c>
      <c r="H111" s="87">
        <v>0.47333109578062577</v>
      </c>
      <c r="I111" s="87">
        <v>9.9070256308170972</v>
      </c>
      <c r="J111" s="88">
        <v>2.1836889753404525</v>
      </c>
      <c r="K111" s="71" t="s">
        <v>69</v>
      </c>
    </row>
    <row r="112" spans="2:27" ht="20.25" customHeight="1" x14ac:dyDescent="0.25">
      <c r="B112" s="84" t="s">
        <v>120</v>
      </c>
      <c r="C112" s="63">
        <v>1</v>
      </c>
      <c r="D112" s="85">
        <v>3.5789859337506967E-2</v>
      </c>
      <c r="E112" s="85">
        <v>0.39484042657606505</v>
      </c>
      <c r="F112" s="85">
        <v>0.2292739656849411</v>
      </c>
      <c r="G112" s="86">
        <v>16.741199999999999</v>
      </c>
      <c r="H112" s="87">
        <v>2.2317264785181141</v>
      </c>
      <c r="I112" s="87">
        <v>48.363112690608219</v>
      </c>
      <c r="J112" s="88">
        <v>2.28370863003971</v>
      </c>
      <c r="K112" s="71"/>
    </row>
    <row r="113" spans="2:11" ht="20.25" customHeight="1" x14ac:dyDescent="0.25">
      <c r="B113" s="84" t="s">
        <v>120</v>
      </c>
      <c r="C113" s="63">
        <v>2</v>
      </c>
      <c r="D113" s="85">
        <v>3.2190574596779695E-2</v>
      </c>
      <c r="E113" s="85">
        <v>0.28910687242610966</v>
      </c>
      <c r="F113" s="85">
        <v>0.2094034546988453</v>
      </c>
      <c r="G113" s="86">
        <v>11.942818181818183</v>
      </c>
      <c r="H113" s="87">
        <v>0.75119186881082889</v>
      </c>
      <c r="I113" s="87">
        <v>12.596999248959301</v>
      </c>
      <c r="J113" s="88">
        <v>2.7137832707718963</v>
      </c>
      <c r="K113" s="71"/>
    </row>
    <row r="114" spans="2:11" ht="20.25" customHeight="1" x14ac:dyDescent="0.25">
      <c r="B114" s="84" t="s">
        <v>120</v>
      </c>
      <c r="C114" s="63">
        <v>3</v>
      </c>
      <c r="D114" s="85">
        <v>1.260001590303138E-2</v>
      </c>
      <c r="E114" s="85">
        <v>0.29035941868971471</v>
      </c>
      <c r="F114" s="85">
        <v>0.2191781927226025</v>
      </c>
      <c r="G114" s="86">
        <v>11.713909090909089</v>
      </c>
      <c r="H114" s="87">
        <v>0.68741049587305969</v>
      </c>
      <c r="I114" s="87">
        <v>13.288957036315233</v>
      </c>
      <c r="J114" s="88">
        <v>2.714144391021569</v>
      </c>
      <c r="K114" s="71"/>
    </row>
    <row r="115" spans="2:11" ht="20.25" customHeight="1" x14ac:dyDescent="0.25">
      <c r="B115" s="84" t="s">
        <v>120</v>
      </c>
      <c r="C115" s="63">
        <v>4</v>
      </c>
      <c r="D115" s="85">
        <v>1.055994334932695E-2</v>
      </c>
      <c r="E115" s="85">
        <v>0.28972548811990706</v>
      </c>
      <c r="F115" s="85">
        <v>0.22955678222397788</v>
      </c>
      <c r="G115" s="86">
        <v>12.222818181818184</v>
      </c>
      <c r="H115" s="87">
        <v>0.50494224029200174</v>
      </c>
      <c r="I115" s="87">
        <v>15.998696245041319</v>
      </c>
      <c r="J115" s="88">
        <v>2.6484986318671813</v>
      </c>
      <c r="K115" s="71"/>
    </row>
    <row r="116" spans="2:11" ht="20.25" customHeight="1" x14ac:dyDescent="0.25">
      <c r="B116" s="84" t="s">
        <v>120</v>
      </c>
      <c r="C116" s="63">
        <v>5</v>
      </c>
      <c r="D116" s="85">
        <v>1.2172057798553342E-2</v>
      </c>
      <c r="E116" s="85">
        <v>0.2993861882329048</v>
      </c>
      <c r="F116" s="85">
        <v>0.22638999088039499</v>
      </c>
      <c r="G116" s="86">
        <v>13.941555555555556</v>
      </c>
      <c r="H116" s="87">
        <v>0.53899293885563049</v>
      </c>
      <c r="I116" s="87">
        <v>20.638506064979179</v>
      </c>
      <c r="J116" s="88">
        <v>2.4406723458331512</v>
      </c>
      <c r="K116" s="71"/>
    </row>
    <row r="117" spans="2:11" ht="20.25" customHeight="1" x14ac:dyDescent="0.25">
      <c r="B117" s="84" t="s">
        <v>120</v>
      </c>
      <c r="C117" s="63">
        <v>6</v>
      </c>
      <c r="D117" s="85">
        <v>1.1277793166099764E-2</v>
      </c>
      <c r="E117" s="85">
        <v>0.30467613906270236</v>
      </c>
      <c r="F117" s="85">
        <v>0.21336025251737772</v>
      </c>
      <c r="G117" s="86">
        <v>15.465666666666667</v>
      </c>
      <c r="H117" s="87">
        <v>0.38459379185843523</v>
      </c>
      <c r="I117" s="87">
        <v>26.567929652437353</v>
      </c>
      <c r="J117" s="88">
        <v>2.2951188530449964</v>
      </c>
      <c r="K117" s="71"/>
    </row>
    <row r="118" spans="2:11" ht="20.25" customHeight="1" x14ac:dyDescent="0.25">
      <c r="B118" s="84" t="s">
        <v>120</v>
      </c>
      <c r="C118" s="63">
        <v>7</v>
      </c>
      <c r="D118" s="85">
        <v>1.173493002937508E-2</v>
      </c>
      <c r="E118" s="85">
        <v>0.30165092809687405</v>
      </c>
      <c r="F118" s="85">
        <v>0.20805748967634893</v>
      </c>
      <c r="G118" s="86">
        <v>15.811</v>
      </c>
      <c r="H118" s="87">
        <v>0.11351018371302733</v>
      </c>
      <c r="I118" s="87">
        <v>24.124252573833399</v>
      </c>
      <c r="J118" s="88">
        <v>2.2696797479549038</v>
      </c>
      <c r="K118" s="71"/>
    </row>
    <row r="119" spans="2:11" ht="20.25" customHeight="1" x14ac:dyDescent="0.25">
      <c r="B119" s="84" t="s">
        <v>120</v>
      </c>
      <c r="C119" s="63">
        <v>8</v>
      </c>
      <c r="D119" s="85">
        <v>1.5389247113688406E-2</v>
      </c>
      <c r="E119" s="85">
        <v>0.30021833667424541</v>
      </c>
      <c r="F119" s="85">
        <v>0.20244939986722582</v>
      </c>
      <c r="G119" s="86">
        <v>16.599444444444444</v>
      </c>
      <c r="H119" s="87">
        <v>0.26861642057357116</v>
      </c>
      <c r="I119" s="87">
        <v>26.275864079961739</v>
      </c>
      <c r="J119" s="88">
        <v>2.1874696094602597</v>
      </c>
      <c r="K119" s="71"/>
    </row>
    <row r="120" spans="2:11" ht="20.25" customHeight="1" x14ac:dyDescent="0.25">
      <c r="B120" s="84" t="s">
        <v>120</v>
      </c>
      <c r="C120" s="63">
        <v>9</v>
      </c>
      <c r="D120" s="85">
        <v>1.2307356055959394E-2</v>
      </c>
      <c r="E120" s="85">
        <v>0.30629561348624618</v>
      </c>
      <c r="F120" s="85">
        <v>0.2041380447206462</v>
      </c>
      <c r="G120" s="86">
        <v>15.84866666666667</v>
      </c>
      <c r="H120" s="87">
        <v>0.30386163508515579</v>
      </c>
      <c r="I120" s="87">
        <v>27.294371371524118</v>
      </c>
      <c r="J120" s="88">
        <v>2.2773861336019259</v>
      </c>
      <c r="K120" s="71"/>
    </row>
    <row r="121" spans="2:11" ht="20.25" customHeight="1" x14ac:dyDescent="0.25">
      <c r="B121" s="84" t="s">
        <v>120</v>
      </c>
      <c r="C121" s="63">
        <v>10</v>
      </c>
      <c r="D121" s="85">
        <v>1.5156285568739552E-2</v>
      </c>
      <c r="E121" s="85">
        <v>0.30623095973299985</v>
      </c>
      <c r="F121" s="85">
        <v>0.23049549004975767</v>
      </c>
      <c r="G121" s="86">
        <v>14.466222222222221</v>
      </c>
      <c r="H121" s="87">
        <v>7.9138847323407646E-2</v>
      </c>
      <c r="I121" s="87">
        <v>29.140362472611848</v>
      </c>
      <c r="J121" s="88">
        <v>2.3757874881878265</v>
      </c>
      <c r="K121" s="71"/>
    </row>
    <row r="122" spans="2:11" ht="20.25" customHeight="1" x14ac:dyDescent="0.25">
      <c r="B122" s="84" t="s">
        <v>120</v>
      </c>
      <c r="C122" s="63">
        <v>11</v>
      </c>
      <c r="D122" s="85">
        <v>1.6311316969442383E-2</v>
      </c>
      <c r="E122" s="85">
        <v>0.30596878621111079</v>
      </c>
      <c r="F122" s="85">
        <v>0.23429111660794338</v>
      </c>
      <c r="G122" s="86">
        <v>13.943100000000001</v>
      </c>
      <c r="H122" s="87">
        <v>0.32154001551056538</v>
      </c>
      <c r="I122" s="87">
        <v>29.577744202292294</v>
      </c>
      <c r="J122" s="88">
        <v>2.420815944409922</v>
      </c>
      <c r="K122" s="71" t="s">
        <v>69</v>
      </c>
    </row>
    <row r="123" spans="2:11" ht="20.25" customHeight="1" x14ac:dyDescent="0.25">
      <c r="B123" s="84" t="s">
        <v>121</v>
      </c>
      <c r="C123" s="63">
        <v>1</v>
      </c>
      <c r="D123" s="85">
        <v>4.2328006140400443E-2</v>
      </c>
      <c r="E123" s="85">
        <v>0.37653062967013973</v>
      </c>
      <c r="F123" s="85">
        <v>0.22900255513361881</v>
      </c>
      <c r="G123" s="86">
        <v>15.931833333333335</v>
      </c>
      <c r="H123" s="87">
        <v>1.5081109064760621</v>
      </c>
      <c r="I123" s="87">
        <v>31.915489922271739</v>
      </c>
      <c r="J123" s="88">
        <v>2.5752482808383221</v>
      </c>
      <c r="K123" s="71"/>
    </row>
    <row r="124" spans="2:11" ht="20.25" customHeight="1" x14ac:dyDescent="0.25">
      <c r="B124" s="84" t="s">
        <v>121</v>
      </c>
      <c r="C124" s="63">
        <v>2</v>
      </c>
      <c r="D124" s="85">
        <v>3.1880151399612096E-2</v>
      </c>
      <c r="E124" s="85">
        <v>0.25778459600907228</v>
      </c>
      <c r="F124" s="85">
        <v>0.19733410573742433</v>
      </c>
      <c r="G124" s="86">
        <v>11.858000000000001</v>
      </c>
      <c r="H124" s="87">
        <v>0.41289536887725919</v>
      </c>
      <c r="I124" s="87">
        <v>10.322384221931481</v>
      </c>
      <c r="J124" s="88">
        <v>2.9166783925800952</v>
      </c>
      <c r="K124" s="71"/>
    </row>
    <row r="125" spans="2:11" ht="20.25" customHeight="1" x14ac:dyDescent="0.25">
      <c r="B125" s="84" t="s">
        <v>121</v>
      </c>
      <c r="C125" s="63">
        <v>3</v>
      </c>
      <c r="D125" s="85">
        <v>1.0957475315330447E-2</v>
      </c>
      <c r="E125" s="85">
        <v>0.26335785558597657</v>
      </c>
      <c r="F125" s="85">
        <v>0.21046909259704441</v>
      </c>
      <c r="G125" s="86">
        <v>11.792444444444444</v>
      </c>
      <c r="H125" s="87">
        <v>9.1892266556886024E-2</v>
      </c>
      <c r="I125" s="87">
        <v>16.196907035195547</v>
      </c>
      <c r="J125" s="88">
        <v>2.9472950386551688</v>
      </c>
      <c r="K125" s="71"/>
    </row>
    <row r="126" spans="2:11" ht="20.25" customHeight="1" x14ac:dyDescent="0.25">
      <c r="B126" s="84" t="s">
        <v>121</v>
      </c>
      <c r="C126" s="63">
        <v>4</v>
      </c>
      <c r="D126" s="85">
        <v>1.0416468151325093E-2</v>
      </c>
      <c r="E126" s="85">
        <v>0.2642860462759174</v>
      </c>
      <c r="F126" s="85">
        <v>0.22337261020319044</v>
      </c>
      <c r="G126" s="86">
        <v>12.548444444444446</v>
      </c>
      <c r="H126" s="87">
        <v>1.1630744929222376</v>
      </c>
      <c r="I126" s="87">
        <v>16.092225991916273</v>
      </c>
      <c r="J126" s="88">
        <v>2.8187726696438533</v>
      </c>
      <c r="K126" s="71"/>
    </row>
    <row r="127" spans="2:11" ht="20.25" customHeight="1" x14ac:dyDescent="0.25">
      <c r="B127" s="84" t="s">
        <v>121</v>
      </c>
      <c r="C127" s="63">
        <v>5</v>
      </c>
      <c r="D127" s="85">
        <v>1.0742127574024447E-2</v>
      </c>
      <c r="E127" s="85">
        <v>0.26402604627971638</v>
      </c>
      <c r="F127" s="85">
        <v>0.22924176083356596</v>
      </c>
      <c r="G127" s="86">
        <v>12.989624999999998</v>
      </c>
      <c r="H127" s="87">
        <v>3.1489252861753567E-2</v>
      </c>
      <c r="I127" s="87">
        <v>14.554880311882703</v>
      </c>
      <c r="J127" s="88">
        <v>2.748497486792755</v>
      </c>
      <c r="K127" s="71"/>
    </row>
    <row r="128" spans="2:11" ht="20.25" customHeight="1" x14ac:dyDescent="0.25">
      <c r="B128" s="84" t="s">
        <v>121</v>
      </c>
      <c r="C128" s="63">
        <v>6</v>
      </c>
      <c r="D128" s="85">
        <v>1.2056913043475096E-2</v>
      </c>
      <c r="E128" s="85">
        <v>0.26669860067931767</v>
      </c>
      <c r="F128" s="85">
        <v>0.22492233855427626</v>
      </c>
      <c r="G128" s="86">
        <v>14.495500000000002</v>
      </c>
      <c r="H128" s="87">
        <v>4.4987038398763751E-2</v>
      </c>
      <c r="I128" s="87">
        <v>18.332860819473353</v>
      </c>
      <c r="J128" s="88">
        <v>2.5796976097666979</v>
      </c>
      <c r="K128" s="71"/>
    </row>
    <row r="129" spans="2:11" ht="20.25" customHeight="1" x14ac:dyDescent="0.25">
      <c r="B129" s="84" t="s">
        <v>121</v>
      </c>
      <c r="C129" s="63">
        <v>7</v>
      </c>
      <c r="D129" s="85">
        <v>1.2546588959897074E-2</v>
      </c>
      <c r="E129" s="85">
        <v>0.2694032783831663</v>
      </c>
      <c r="F129" s="85">
        <v>0.21096039886574558</v>
      </c>
      <c r="G129" s="86">
        <v>14.893125</v>
      </c>
      <c r="H129" s="87">
        <v>6.1196634674665976E-2</v>
      </c>
      <c r="I129" s="87">
        <v>17.123058368774185</v>
      </c>
      <c r="J129" s="88">
        <v>2.5319012957922848</v>
      </c>
      <c r="K129" s="71"/>
    </row>
    <row r="130" spans="2:11" ht="20.25" customHeight="1" x14ac:dyDescent="0.25">
      <c r="B130" s="84" t="s">
        <v>121</v>
      </c>
      <c r="C130" s="63">
        <v>8</v>
      </c>
      <c r="D130" s="85">
        <v>1.6426440485894062E-2</v>
      </c>
      <c r="E130" s="85">
        <v>0.27173336650918606</v>
      </c>
      <c r="F130" s="85">
        <v>0.20750919635363407</v>
      </c>
      <c r="G130" s="86">
        <v>15.736875</v>
      </c>
      <c r="H130" s="87">
        <v>0.14475751591211858</v>
      </c>
      <c r="I130" s="87">
        <v>19.186695215847021</v>
      </c>
      <c r="J130" s="88">
        <v>2.4473570642119031</v>
      </c>
      <c r="K130" s="71"/>
    </row>
    <row r="131" spans="2:11" ht="20.25" customHeight="1" x14ac:dyDescent="0.25">
      <c r="B131" s="84" t="s">
        <v>121</v>
      </c>
      <c r="C131" s="63">
        <v>9</v>
      </c>
      <c r="D131" s="85">
        <v>1.3542639501676244E-2</v>
      </c>
      <c r="E131" s="85">
        <v>0.27704132966826295</v>
      </c>
      <c r="F131" s="85">
        <v>0.21529112449711313</v>
      </c>
      <c r="G131" s="86">
        <v>15.41675</v>
      </c>
      <c r="H131" s="87">
        <v>0.22483908566937422</v>
      </c>
      <c r="I131" s="87">
        <v>23.58346409548491</v>
      </c>
      <c r="J131" s="88">
        <v>2.4817106476484807</v>
      </c>
      <c r="K131" s="71"/>
    </row>
    <row r="132" spans="2:11" ht="20.25" customHeight="1" x14ac:dyDescent="0.25">
      <c r="B132" s="84" t="s">
        <v>121</v>
      </c>
      <c r="C132" s="63">
        <v>10</v>
      </c>
      <c r="D132" s="85">
        <v>1.2123701388259148E-2</v>
      </c>
      <c r="E132" s="85">
        <v>0.27963452791872273</v>
      </c>
      <c r="F132" s="85">
        <v>0.23574213323150783</v>
      </c>
      <c r="G132" s="86">
        <v>14.529777777777777</v>
      </c>
      <c r="H132" s="87">
        <v>0.49886686404798386</v>
      </c>
      <c r="I132" s="87">
        <v>29.064896252688371</v>
      </c>
      <c r="J132" s="88">
        <v>2.6287498588284062</v>
      </c>
      <c r="K132" s="71"/>
    </row>
    <row r="133" spans="2:11" ht="20.25" customHeight="1" x14ac:dyDescent="0.25">
      <c r="B133" s="84" t="s">
        <v>121</v>
      </c>
      <c r="C133" s="63">
        <v>11</v>
      </c>
      <c r="D133" s="85">
        <v>1.5607795603290998E-2</v>
      </c>
      <c r="E133" s="85">
        <v>0.27349176183424878</v>
      </c>
      <c r="F133" s="85">
        <v>0.23649219908117586</v>
      </c>
      <c r="G133" s="86">
        <v>13.9765</v>
      </c>
      <c r="H133" s="87">
        <v>0.63980267311611239</v>
      </c>
      <c r="I133" s="87">
        <v>28.458012017754054</v>
      </c>
      <c r="J133" s="88">
        <v>2.6976328044383586</v>
      </c>
      <c r="K133" s="71" t="s">
        <v>67</v>
      </c>
    </row>
    <row r="134" spans="2:11" ht="20.25" customHeight="1" x14ac:dyDescent="0.25">
      <c r="B134" s="84" t="s">
        <v>119</v>
      </c>
      <c r="C134" s="63">
        <v>1</v>
      </c>
      <c r="D134" s="85">
        <v>6.7738017455630212E-2</v>
      </c>
      <c r="E134" s="85">
        <v>0.34797721945572146</v>
      </c>
      <c r="F134" s="85">
        <v>0.18942810701110424</v>
      </c>
      <c r="G134" s="86">
        <v>17.042749999999998</v>
      </c>
      <c r="H134" s="87">
        <v>1.3336011128702665</v>
      </c>
      <c r="I134" s="87">
        <v>28.141820930738945</v>
      </c>
      <c r="J134" s="88">
        <v>3.0889005477523361</v>
      </c>
      <c r="K134" s="71"/>
    </row>
    <row r="135" spans="2:11" ht="20.25" customHeight="1" x14ac:dyDescent="0.25">
      <c r="B135" s="84" t="s">
        <v>119</v>
      </c>
      <c r="C135" s="63">
        <v>2</v>
      </c>
      <c r="D135" s="85">
        <v>3.9094079374313619E-2</v>
      </c>
      <c r="E135" s="85">
        <v>0.21001603211607003</v>
      </c>
      <c r="F135" s="85">
        <v>0.1595939455802429</v>
      </c>
      <c r="G135" s="86">
        <v>12.0016</v>
      </c>
      <c r="H135" s="87">
        <v>0.63153604179610412</v>
      </c>
      <c r="I135" s="87">
        <v>9.7329507668865283</v>
      </c>
      <c r="J135" s="88">
        <v>3.5006546970100865</v>
      </c>
      <c r="K135" s="71"/>
    </row>
    <row r="136" spans="2:11" ht="20.25" customHeight="1" x14ac:dyDescent="0.25">
      <c r="B136" s="84" t="s">
        <v>119</v>
      </c>
      <c r="C136" s="63">
        <v>3</v>
      </c>
      <c r="D136" s="85">
        <v>1.7321943243670462E-2</v>
      </c>
      <c r="E136" s="85">
        <v>0.20209855934973373</v>
      </c>
      <c r="F136" s="85">
        <v>0.1733791446109238</v>
      </c>
      <c r="G136" s="86">
        <v>11.334200000000001</v>
      </c>
      <c r="H136" s="87">
        <v>0.2293572250714522</v>
      </c>
      <c r="I136" s="87">
        <v>10.915912159091718</v>
      </c>
      <c r="J136" s="88">
        <v>3.5755667283772872</v>
      </c>
      <c r="K136" s="71"/>
    </row>
    <row r="137" spans="2:11" ht="20.25" customHeight="1" x14ac:dyDescent="0.25">
      <c r="B137" s="84" t="s">
        <v>119</v>
      </c>
      <c r="C137" s="63">
        <v>4</v>
      </c>
      <c r="D137" s="85">
        <v>1.5850559328889884E-2</v>
      </c>
      <c r="E137" s="85">
        <v>0.21468041830123974</v>
      </c>
      <c r="F137" s="85">
        <v>0.18816830646650232</v>
      </c>
      <c r="G137" s="86">
        <v>13.073</v>
      </c>
      <c r="H137" s="87">
        <v>8.0312113098254229E-2</v>
      </c>
      <c r="I137" s="87">
        <v>15.113549876008507</v>
      </c>
      <c r="J137" s="88">
        <v>3.3833699911286628</v>
      </c>
      <c r="K137" s="71"/>
    </row>
    <row r="138" spans="2:11" ht="20.25" customHeight="1" x14ac:dyDescent="0.25">
      <c r="B138" s="84" t="s">
        <v>119</v>
      </c>
      <c r="C138" s="63">
        <v>5</v>
      </c>
      <c r="D138" s="85">
        <v>1.8205266469485833E-2</v>
      </c>
      <c r="E138" s="85">
        <v>0.22383054219949797</v>
      </c>
      <c r="F138" s="85">
        <v>0.19292807715658944</v>
      </c>
      <c r="G138" s="86">
        <v>14.354166666666666</v>
      </c>
      <c r="H138" s="87">
        <v>3.5045972235529417E-2</v>
      </c>
      <c r="I138" s="87">
        <v>19.382369644705296</v>
      </c>
      <c r="J138" s="88">
        <v>3.1475960233532359</v>
      </c>
      <c r="K138" s="71"/>
    </row>
    <row r="139" spans="2:11" ht="20.25" customHeight="1" x14ac:dyDescent="0.25">
      <c r="B139" s="84" t="s">
        <v>119</v>
      </c>
      <c r="C139" s="63">
        <v>6</v>
      </c>
      <c r="D139" s="85">
        <v>2.2052890458608438E-2</v>
      </c>
      <c r="E139" s="85">
        <v>0.22396228770665558</v>
      </c>
      <c r="F139" s="85">
        <v>0.18543196848130092</v>
      </c>
      <c r="G139" s="86">
        <v>16.156399999999998</v>
      </c>
      <c r="H139" s="87">
        <v>0.13411902354661465</v>
      </c>
      <c r="I139" s="87">
        <v>22.409467465183738</v>
      </c>
      <c r="J139" s="88">
        <v>2.9812655609207659</v>
      </c>
      <c r="K139" s="71"/>
    </row>
    <row r="140" spans="2:11" ht="20.25" customHeight="1" x14ac:dyDescent="0.25">
      <c r="B140" s="84" t="s">
        <v>119</v>
      </c>
      <c r="C140" s="63">
        <v>7</v>
      </c>
      <c r="D140" s="85">
        <v>2.247165580672195E-2</v>
      </c>
      <c r="E140" s="85">
        <v>0.22381876031447479</v>
      </c>
      <c r="F140" s="85">
        <v>0.18086431320809551</v>
      </c>
      <c r="G140" s="86">
        <v>16.497199999999999</v>
      </c>
      <c r="H140" s="87">
        <v>7.7450739225213117E-2</v>
      </c>
      <c r="I140" s="87">
        <v>22.787354449435529</v>
      </c>
      <c r="J140" s="88">
        <v>2.9471353421443167</v>
      </c>
      <c r="K140" s="71"/>
    </row>
    <row r="141" spans="2:11" ht="20.25" customHeight="1" x14ac:dyDescent="0.25">
      <c r="B141" s="84" t="s">
        <v>119</v>
      </c>
      <c r="C141" s="63">
        <v>8</v>
      </c>
      <c r="D141" s="85">
        <v>2.7800447414364032E-2</v>
      </c>
      <c r="E141" s="85">
        <v>0.22523377896679739</v>
      </c>
      <c r="F141" s="85">
        <v>0.17316685711960383</v>
      </c>
      <c r="G141" s="86">
        <v>17.127400000000002</v>
      </c>
      <c r="H141" s="87">
        <v>6.6108238136858302E-2</v>
      </c>
      <c r="I141" s="87">
        <v>23.060757070074072</v>
      </c>
      <c r="J141" s="88">
        <v>2.8587119977279869</v>
      </c>
      <c r="K141" s="71"/>
    </row>
    <row r="142" spans="2:11" ht="20.25" customHeight="1" x14ac:dyDescent="0.25">
      <c r="B142" s="84" t="s">
        <v>119</v>
      </c>
      <c r="C142" s="63">
        <v>9</v>
      </c>
      <c r="D142" s="85">
        <v>2.5197916522312066E-2</v>
      </c>
      <c r="E142" s="85">
        <v>0.22614008276605554</v>
      </c>
      <c r="F142" s="85">
        <v>0.17903436509500245</v>
      </c>
      <c r="G142" s="86">
        <v>16.381999999999998</v>
      </c>
      <c r="H142" s="87">
        <v>7.325303006209323E-2</v>
      </c>
      <c r="I142" s="87">
        <v>22.490660040685921</v>
      </c>
      <c r="J142" s="88">
        <v>2.9187022664992526</v>
      </c>
      <c r="K142" s="71"/>
    </row>
    <row r="143" spans="2:11" ht="20.25" customHeight="1" x14ac:dyDescent="0.25">
      <c r="B143" s="84" t="s">
        <v>119</v>
      </c>
      <c r="C143" s="63">
        <v>10</v>
      </c>
      <c r="D143" s="85">
        <v>2.3866989932502976E-2</v>
      </c>
      <c r="E143" s="85">
        <v>0.23534600649539303</v>
      </c>
      <c r="F143" s="85">
        <v>0.20470477654501959</v>
      </c>
      <c r="G143" s="86">
        <v>15.543333333333331</v>
      </c>
      <c r="H143" s="87">
        <v>0.22076751654167229</v>
      </c>
      <c r="I143" s="87">
        <v>27.072568300045589</v>
      </c>
      <c r="J143" s="88">
        <v>2.9774820391301398</v>
      </c>
      <c r="K143" s="71"/>
    </row>
    <row r="144" spans="2:11" ht="20.25" customHeight="1" x14ac:dyDescent="0.25">
      <c r="B144" s="84" t="s">
        <v>119</v>
      </c>
      <c r="C144" s="63">
        <v>11</v>
      </c>
      <c r="D144" s="85">
        <v>2.2524652946308919E-2</v>
      </c>
      <c r="E144" s="85">
        <v>0.24364289327071473</v>
      </c>
      <c r="F144" s="85">
        <v>0.20541880058912179</v>
      </c>
      <c r="G144" s="86">
        <v>15.420199999999999</v>
      </c>
      <c r="H144" s="87">
        <v>0.35261899000145214</v>
      </c>
      <c r="I144" s="87">
        <v>30.697306970954003</v>
      </c>
      <c r="J144" s="88">
        <v>2.9792307386343335</v>
      </c>
      <c r="K144" s="71" t="s">
        <v>67</v>
      </c>
    </row>
    <row r="145" spans="2:11" ht="20.25" customHeight="1" x14ac:dyDescent="0.25">
      <c r="B145" s="82" t="s">
        <v>127</v>
      </c>
      <c r="C145" s="81"/>
      <c r="D145" s="82"/>
      <c r="E145" s="82"/>
      <c r="F145" s="82"/>
      <c r="G145" s="82"/>
      <c r="H145" s="82"/>
      <c r="I145" s="82"/>
      <c r="J145" s="82"/>
      <c r="K145" s="81"/>
    </row>
    <row r="146" spans="2:11" ht="20.25" customHeight="1" x14ac:dyDescent="0.25">
      <c r="B146" s="227" t="str">
        <f>C68</f>
        <v>801</v>
      </c>
      <c r="C146" s="53"/>
      <c r="D146" s="64">
        <f t="shared" ref="D146:J151" si="2">(SUMIFS(D$79:D$144,$B$79:$B$144,$B146,$C$79:$C$144,MAX($C$79:$C$144))/SUMIFS(D$79:D$144,$B$79:$B$144,$B146,$C$79:$C$144,MAX($C$79:$C$144)-1))-1</f>
        <v>-6.7675010886099729E-2</v>
      </c>
      <c r="E146" s="64">
        <f t="shared" si="2"/>
        <v>1.9695076600431349E-2</v>
      </c>
      <c r="F146" s="64">
        <f t="shared" si="2"/>
        <v>8.8543368479848672E-2</v>
      </c>
      <c r="G146" s="64">
        <f t="shared" si="2"/>
        <v>2.1736992229762997E-2</v>
      </c>
      <c r="H146" s="64">
        <f t="shared" si="2"/>
        <v>0.75831880454633538</v>
      </c>
      <c r="I146" s="64">
        <f t="shared" si="2"/>
        <v>0.39801639368379416</v>
      </c>
      <c r="J146" s="83">
        <f t="shared" si="2"/>
        <v>1.0218577671536E-2</v>
      </c>
      <c r="K146" s="54"/>
    </row>
    <row r="147" spans="2:11" ht="20.25" customHeight="1" x14ac:dyDescent="0.25">
      <c r="B147" s="41" t="str">
        <f>D68</f>
        <v>800</v>
      </c>
      <c r="C147" s="53"/>
      <c r="D147" s="64">
        <f t="shared" si="2"/>
        <v>0.22001888350513266</v>
      </c>
      <c r="E147" s="64">
        <f t="shared" si="2"/>
        <v>3.5453604299444663E-3</v>
      </c>
      <c r="F147" s="64">
        <f t="shared" si="2"/>
        <v>5.932494267724131E-4</v>
      </c>
      <c r="G147" s="64">
        <f t="shared" si="2"/>
        <v>-8.4567820785728109E-3</v>
      </c>
      <c r="H147" s="64">
        <f t="shared" si="2"/>
        <v>0.22419023216334577</v>
      </c>
      <c r="I147" s="64">
        <f t="shared" si="2"/>
        <v>8.0304170325138591E-2</v>
      </c>
      <c r="J147" s="83">
        <f>(SUMIFS(J$79:J$144,$B$79:$B$144,$B147,$C$79:$C$144,MAX($C$79:$C$144))/SUMIFS(J$79:J$144,$B$79:$B$144,$B147,$C$79:$C$144,MAX($C$79:$C$144)-1))-1</f>
        <v>1.3820852415486806E-2</v>
      </c>
      <c r="K147" s="54"/>
    </row>
    <row r="148" spans="2:11" ht="20.25" customHeight="1" x14ac:dyDescent="0.25">
      <c r="B148" s="41" t="str">
        <f>E68</f>
        <v>17</v>
      </c>
      <c r="C148" s="53"/>
      <c r="D148" s="64">
        <f t="shared" si="2"/>
        <v>9.9975266727515111E-2</v>
      </c>
      <c r="E148" s="64">
        <f t="shared" si="2"/>
        <v>1.8769110820540114E-2</v>
      </c>
      <c r="F148" s="64">
        <f t="shared" si="2"/>
        <v>-2.5010455106660001E-2</v>
      </c>
      <c r="G148" s="64">
        <f t="shared" si="2"/>
        <v>1.5864860794926106E-2</v>
      </c>
      <c r="H148" s="64">
        <f t="shared" si="2"/>
        <v>0.75456311773287754</v>
      </c>
      <c r="I148" s="64">
        <f t="shared" si="2"/>
        <v>0.23850527956930412</v>
      </c>
      <c r="J148" s="83">
        <f t="shared" si="2"/>
        <v>2.9814203230700276E-3</v>
      </c>
      <c r="K148" s="54"/>
    </row>
    <row r="149" spans="2:11" ht="20.25" customHeight="1" x14ac:dyDescent="0.25">
      <c r="B149" s="41" t="str">
        <f>F68</f>
        <v>70</v>
      </c>
      <c r="C149" s="53"/>
      <c r="D149" s="64">
        <f t="shared" si="2"/>
        <v>7.6208078520579647E-2</v>
      </c>
      <c r="E149" s="64">
        <f t="shared" si="2"/>
        <v>-8.5613003374196417E-4</v>
      </c>
      <c r="F149" s="64">
        <f t="shared" si="2"/>
        <v>1.6467248696997672E-2</v>
      </c>
      <c r="G149" s="64">
        <f>(SUMIFS(G$79:G$144,$B$79:$B$144,$B149,$C$79:$C$144,MAX($C$79:$C$144))/SUMIFS(G$79:G$144,$B$79:$B$144,$B149,$C$79:$C$144,MAX($C$79:$C$144)-1))-1</f>
        <v>-3.6161633229899404E-2</v>
      </c>
      <c r="H149" s="64">
        <f t="shared" si="2"/>
        <v>3.0629858329445296</v>
      </c>
      <c r="I149" s="64">
        <f>(SUMIFS(I$79:I$144,$B$79:$B$144,$B149,$C$79:$C$144,MAX($C$79:$C$144))/SUMIFS(I$79:I$144,$B$79:$B$144,$B149,$C$79:$C$144,MAX($C$79:$C$144)-1))-1</f>
        <v>1.5009481439756556E-2</v>
      </c>
      <c r="J149" s="83">
        <f t="shared" si="2"/>
        <v>1.89530656449588E-2</v>
      </c>
      <c r="K149" s="54"/>
    </row>
    <row r="150" spans="2:11" ht="20.25" customHeight="1" x14ac:dyDescent="0.25">
      <c r="B150" s="41" t="str">
        <f>G68</f>
        <v>71</v>
      </c>
      <c r="C150" s="53"/>
      <c r="D150" s="64">
        <f t="shared" si="2"/>
        <v>0.28737875533670953</v>
      </c>
      <c r="E150" s="64">
        <f t="shared" si="2"/>
        <v>-2.1967123052341275E-2</v>
      </c>
      <c r="F150" s="64">
        <f t="shared" si="2"/>
        <v>3.1817216523251091E-3</v>
      </c>
      <c r="G150" s="64">
        <f t="shared" si="2"/>
        <v>-3.8078887801296979E-2</v>
      </c>
      <c r="H150" s="64">
        <f t="shared" si="2"/>
        <v>0.28251186684263829</v>
      </c>
      <c r="I150" s="64">
        <f t="shared" si="2"/>
        <v>-2.0880316573577362E-2</v>
      </c>
      <c r="J150" s="83">
        <f t="shared" si="2"/>
        <v>2.6203689703915956E-2</v>
      </c>
      <c r="K150" s="54"/>
    </row>
    <row r="151" spans="2:11" ht="20.25" customHeight="1" x14ac:dyDescent="0.25">
      <c r="B151" s="41" t="str">
        <f>H68</f>
        <v>60-5</v>
      </c>
      <c r="C151" s="53"/>
      <c r="D151" s="64">
        <f t="shared" si="2"/>
        <v>-5.6242408028421287E-2</v>
      </c>
      <c r="E151" s="64">
        <f t="shared" si="2"/>
        <v>3.5253994316169157E-2</v>
      </c>
      <c r="F151" s="64">
        <f t="shared" si="2"/>
        <v>3.4880673336177281E-3</v>
      </c>
      <c r="G151" s="64">
        <f t="shared" si="2"/>
        <v>-7.9219386660946967E-3</v>
      </c>
      <c r="H151" s="64">
        <f t="shared" si="2"/>
        <v>0.59724127682023109</v>
      </c>
      <c r="I151" s="64">
        <f t="shared" si="2"/>
        <v>0.13388972301169932</v>
      </c>
      <c r="J151" s="83">
        <f t="shared" si="2"/>
        <v>5.8730816213570236E-4</v>
      </c>
      <c r="K151" s="54"/>
    </row>
    <row r="152" spans="2:11" ht="20.25" customHeight="1" thickBot="1" x14ac:dyDescent="0.3"/>
    <row r="153" spans="2:11" ht="17.25" thickTop="1" x14ac:dyDescent="0.25">
      <c r="B153" s="25" t="s">
        <v>51</v>
      </c>
      <c r="C153" s="25"/>
      <c r="D153" s="25"/>
      <c r="E153" s="25"/>
      <c r="F153" s="166" t="s">
        <v>77</v>
      </c>
      <c r="G153" s="42"/>
      <c r="H153" s="25"/>
      <c r="I153" s="25"/>
    </row>
    <row r="154" spans="2:11" x14ac:dyDescent="0.25">
      <c r="B154" s="26" t="s">
        <v>33</v>
      </c>
      <c r="C154" s="26" t="s">
        <v>52</v>
      </c>
      <c r="D154" s="26"/>
      <c r="E154" s="26"/>
      <c r="F154" s="89" t="s">
        <v>78</v>
      </c>
      <c r="G154" s="43"/>
      <c r="H154" s="45" t="s">
        <v>81</v>
      </c>
      <c r="I154" s="45"/>
    </row>
    <row r="155" spans="2:11" x14ac:dyDescent="0.25">
      <c r="B155" s="26" t="s">
        <v>34</v>
      </c>
      <c r="C155" s="26" t="s">
        <v>53</v>
      </c>
      <c r="D155" s="26"/>
      <c r="E155" s="26"/>
      <c r="F155" s="89" t="s">
        <v>79</v>
      </c>
      <c r="G155" s="43"/>
      <c r="H155" s="45" t="s">
        <v>82</v>
      </c>
      <c r="I155" s="45"/>
    </row>
    <row r="156" spans="2:11" x14ac:dyDescent="0.25">
      <c r="B156" s="26" t="s">
        <v>4</v>
      </c>
      <c r="C156" s="26" t="s">
        <v>54</v>
      </c>
      <c r="D156" s="26"/>
      <c r="E156" s="26"/>
      <c r="F156" s="89" t="s">
        <v>80</v>
      </c>
      <c r="G156" s="43"/>
      <c r="H156" s="45" t="s">
        <v>83</v>
      </c>
      <c r="I156" s="45"/>
    </row>
    <row r="157" spans="2:11" x14ac:dyDescent="0.25">
      <c r="B157" s="26" t="s">
        <v>5</v>
      </c>
      <c r="C157" s="26" t="s">
        <v>55</v>
      </c>
      <c r="D157" s="26"/>
      <c r="E157" s="26"/>
      <c r="F157" s="89" t="s">
        <v>87</v>
      </c>
      <c r="G157" s="43"/>
      <c r="H157" s="45" t="s">
        <v>84</v>
      </c>
      <c r="I157" s="45"/>
    </row>
    <row r="158" spans="2:11" x14ac:dyDescent="0.25">
      <c r="B158" s="26" t="s">
        <v>56</v>
      </c>
      <c r="C158" s="26" t="s">
        <v>57</v>
      </c>
      <c r="D158" s="26"/>
      <c r="E158" s="26"/>
      <c r="F158" s="89" t="s">
        <v>88</v>
      </c>
      <c r="G158" s="43"/>
      <c r="H158" s="45" t="s">
        <v>85</v>
      </c>
      <c r="I158" s="45"/>
    </row>
    <row r="159" spans="2:11" ht="17.25" thickBot="1" x14ac:dyDescent="0.3">
      <c r="B159" s="27" t="s">
        <v>58</v>
      </c>
      <c r="C159" s="27" t="s">
        <v>59</v>
      </c>
      <c r="D159" s="27"/>
      <c r="E159" s="27"/>
      <c r="F159" s="90" t="s">
        <v>89</v>
      </c>
      <c r="G159" s="44"/>
      <c r="H159" s="46" t="s">
        <v>86</v>
      </c>
      <c r="I159" s="46"/>
    </row>
    <row r="160" spans="2:11" ht="17.25" thickTop="1" x14ac:dyDescent="0.25"/>
    <row r="161" ht="6.75" customHeight="1" x14ac:dyDescent="0.25"/>
  </sheetData>
  <mergeCells count="3">
    <mergeCell ref="O9:P9"/>
    <mergeCell ref="C4:D4"/>
    <mergeCell ref="C5:D5"/>
  </mergeCells>
  <phoneticPr fontId="2" type="noConversion"/>
  <conditionalFormatting sqref="B79:K144">
    <cfRule type="expression" dxfId="60" priority="14">
      <formula>$B79&lt;&gt;$B80</formula>
    </cfRule>
  </conditionalFormatting>
  <conditionalFormatting sqref="C69:K69">
    <cfRule type="containsText" dxfId="59" priority="16" operator="containsText" text="F">
      <formula>NOT(ISERROR(SEARCH("F",C69)))</formula>
    </cfRule>
    <cfRule type="containsText" dxfId="58" priority="17" operator="containsText" text="D">
      <formula>NOT(ISERROR(SEARCH("D",C69)))</formula>
    </cfRule>
    <cfRule type="containsText" dxfId="57" priority="18" operator="containsText" text="S">
      <formula>NOT(ISERROR(SEARCH("S",C69)))</formula>
    </cfRule>
    <cfRule type="containsText" dxfId="56" priority="19" operator="containsText" text="A">
      <formula>NOT(ISERROR(SEARCH("A",C69)))</formula>
    </cfRule>
  </conditionalFormatting>
  <conditionalFormatting sqref="D56:K56 D58:K59 D60:D65 D66:K67 D76:K76 D145:K145 K146:K151">
    <cfRule type="containsText" dxfId="55" priority="74" operator="containsText" text="악화">
      <formula>NOT(ISERROR(SEARCH("악화",D56)))</formula>
    </cfRule>
  </conditionalFormatting>
  <conditionalFormatting sqref="D56:K56 D58:K59 D66:K67 D76:K76 D145:K145 K146:K151 D60:D65">
    <cfRule type="containsText" dxfId="54" priority="73" operator="containsText" text="개선">
      <formula>NOT(ISERROR(SEARCH("개선",D56)))</formula>
    </cfRule>
  </conditionalFormatting>
  <conditionalFormatting sqref="G4:G5">
    <cfRule type="containsText" dxfId="53" priority="7" operator="containsText" text="S">
      <formula>NOT(ISERROR(SEARCH("S",G4)))</formula>
    </cfRule>
    <cfRule type="containsText" dxfId="52" priority="8" operator="containsText" text="A">
      <formula>NOT(ISERROR(SEARCH("A",G4)))</formula>
    </cfRule>
  </conditionalFormatting>
  <conditionalFormatting sqref="G5">
    <cfRule type="containsText" dxfId="51" priority="5" operator="containsText" text="F">
      <formula>NOT(ISERROR(SEARCH("F",G5)))</formula>
    </cfRule>
    <cfRule type="containsText" dxfId="50" priority="6" operator="containsText" text="D">
      <formula>NOT(ISERROR(SEARCH("D",G5)))</formula>
    </cfRule>
  </conditionalFormatting>
  <conditionalFormatting sqref="J23">
    <cfRule type="containsText" dxfId="49" priority="1" operator="containsText" text="D">
      <formula>NOT(ISERROR(SEARCH("D",J23)))</formula>
    </cfRule>
    <cfRule type="containsText" dxfId="48" priority="2" operator="containsText" text="F">
      <formula>NOT(ISERROR(SEARCH("F",J23)))</formula>
    </cfRule>
    <cfRule type="containsText" dxfId="47" priority="3" operator="containsText" text="S">
      <formula>NOT(ISERROR(SEARCH("S",J23)))</formula>
    </cfRule>
    <cfRule type="containsText" dxfId="46" priority="4" operator="containsText" text="A">
      <formula>NOT(ISERROR(SEARCH("A",J23)))</formula>
    </cfRule>
  </conditionalFormatting>
  <conditionalFormatting sqref="K1:K22 K25:K29 K31:K68 K70:K1048576">
    <cfRule type="containsText" dxfId="45" priority="26" operator="containsText" text="D">
      <formula>NOT(ISERROR(SEARCH("D",K1)))</formula>
    </cfRule>
    <cfRule type="containsText" dxfId="44" priority="27" operator="containsText" text="F">
      <formula>NOT(ISERROR(SEARCH("F",K1)))</formula>
    </cfRule>
    <cfRule type="containsText" dxfId="43" priority="28" operator="containsText" text="S">
      <formula>NOT(ISERROR(SEARCH("S",K1)))</formula>
    </cfRule>
    <cfRule type="containsText" dxfId="42" priority="29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6" max="11" man="1"/>
  </rowBreaks>
  <ignoredErrors>
    <ignoredError sqref="B145:B151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D146:J151</xm:sqref>
        </x14:conditionalFormatting>
        <x14:conditionalFormatting xmlns:xm="http://schemas.microsoft.com/office/excel/2006/main">
          <x14:cfRule type="iconSet" priority="3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 x14ac:dyDescent="0.25">
      <c r="A2" s="10" t="s">
        <v>47</v>
      </c>
      <c r="B2" s="10"/>
      <c r="C2" s="10"/>
      <c r="D2" s="10"/>
      <c r="E2" s="10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7" customFormat="1" ht="21.75" customHeight="1" x14ac:dyDescent="0.25">
      <c r="A3" s="40" t="s">
        <v>155</v>
      </c>
      <c r="B3" s="40"/>
      <c r="C3" s="19"/>
      <c r="D3" s="19"/>
      <c r="E3" s="100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2" t="s">
        <v>38</v>
      </c>
      <c r="B4" s="132" t="s">
        <v>143</v>
      </c>
      <c r="C4" s="132" t="s">
        <v>1</v>
      </c>
      <c r="D4" s="132" t="s">
        <v>10</v>
      </c>
      <c r="E4" s="133" t="s">
        <v>142</v>
      </c>
      <c r="F4" s="120" t="s">
        <v>45</v>
      </c>
      <c r="G4" s="143" t="s">
        <v>145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37" t="str">
        <f>W5</f>
        <v>강화교통</v>
      </c>
      <c r="B5" s="126" t="str">
        <f>X5</f>
        <v>17</v>
      </c>
      <c r="C5" s="138" t="str">
        <f>Y5</f>
        <v>70바2504</v>
      </c>
      <c r="D5" s="126" t="str">
        <f>Z5</f>
        <v>대형</v>
      </c>
      <c r="E5" s="123" t="str">
        <f>AZ5</f>
        <v>C</v>
      </c>
      <c r="F5" s="145">
        <f>G5/H5</f>
        <v>0.89230769230769225</v>
      </c>
      <c r="G5" s="146">
        <f>AE5</f>
        <v>2.3199999999999998</v>
      </c>
      <c r="H5" s="147">
        <f>AF5</f>
        <v>2.6</v>
      </c>
      <c r="I5" s="148">
        <f>AC5</f>
        <v>6348.4809999999998</v>
      </c>
      <c r="J5" s="149">
        <f>AI5/AH5</f>
        <v>1.2015435628198569E-2</v>
      </c>
      <c r="K5" s="149">
        <f>AJ5/AH5</f>
        <v>0.36680630600231806</v>
      </c>
      <c r="L5" s="149">
        <f>AK5/AC5</f>
        <v>0.17547504670802355</v>
      </c>
      <c r="M5" s="150">
        <f>AG5</f>
        <v>10.622999999999999</v>
      </c>
      <c r="N5" s="151">
        <f>IF(AW5=0,AT5,"속도계이상")</f>
        <v>7.9000000000000001E-2</v>
      </c>
      <c r="O5" s="151">
        <f>IF(AW5=0,AU5,"속도계이상")</f>
        <v>10.711</v>
      </c>
      <c r="P5" s="152">
        <f>AQ5/60</f>
        <v>0</v>
      </c>
      <c r="Q5" s="153">
        <f>AN5</f>
        <v>73</v>
      </c>
      <c r="R5" s="154">
        <f>AC5/(AH5-AI5-AJ5)</f>
        <v>24.338513658758384</v>
      </c>
      <c r="S5" s="139">
        <f>IF(AW5=0,AL5,"속도계이상")</f>
        <v>5</v>
      </c>
      <c r="T5" s="139">
        <f>IF(AW5=0,AM5,"속도계이상")</f>
        <v>680</v>
      </c>
      <c r="U5" t="s">
        <v>117</v>
      </c>
      <c r="V5" s="5" t="s">
        <v>118</v>
      </c>
      <c r="W5" t="s">
        <v>117</v>
      </c>
      <c r="X5" s="5" t="s">
        <v>118</v>
      </c>
      <c r="Y5" t="s">
        <v>172</v>
      </c>
      <c r="Z5" t="s">
        <v>141</v>
      </c>
      <c r="AA5" t="s">
        <v>48</v>
      </c>
      <c r="AB5">
        <v>503</v>
      </c>
      <c r="AC5" s="1">
        <v>6348.4809999999998</v>
      </c>
      <c r="AD5" s="1">
        <v>2736.6109999999999</v>
      </c>
      <c r="AE5" s="28">
        <v>2.3199999999999998</v>
      </c>
      <c r="AF5">
        <v>2.6</v>
      </c>
      <c r="AG5">
        <v>10.622999999999999</v>
      </c>
      <c r="AH5">
        <v>419.91319800000002</v>
      </c>
      <c r="AI5">
        <v>5.0454400000000001</v>
      </c>
      <c r="AJ5">
        <v>154.02680899999999</v>
      </c>
      <c r="AK5">
        <v>1114</v>
      </c>
      <c r="AL5">
        <v>5</v>
      </c>
      <c r="AM5">
        <v>680</v>
      </c>
      <c r="AN5">
        <v>73</v>
      </c>
      <c r="AO5">
        <v>15.118555000000001</v>
      </c>
      <c r="AP5">
        <v>469.4</v>
      </c>
      <c r="AQ5">
        <v>0</v>
      </c>
      <c r="AR5">
        <v>10</v>
      </c>
      <c r="AS5">
        <v>6791</v>
      </c>
      <c r="AT5">
        <v>7.9000000000000001E-2</v>
      </c>
      <c r="AU5">
        <v>10.711</v>
      </c>
      <c r="AV5">
        <v>50194</v>
      </c>
      <c r="AW5">
        <v>0</v>
      </c>
      <c r="AX5" s="29">
        <v>0.56000000000000005</v>
      </c>
      <c r="AY5">
        <v>0.89230769230769225</v>
      </c>
      <c r="AZ5" t="s">
        <v>69</v>
      </c>
      <c r="BA5" t="s">
        <v>173</v>
      </c>
      <c r="BB5">
        <v>3</v>
      </c>
      <c r="BC5" t="s">
        <v>362</v>
      </c>
      <c r="BD5">
        <v>5</v>
      </c>
      <c r="BE5">
        <v>48591.779000000002</v>
      </c>
      <c r="BF5">
        <v>0.13064928122923838</v>
      </c>
      <c r="BG5">
        <v>0.1165793586353204</v>
      </c>
      <c r="BH5">
        <v>333109.41199999995</v>
      </c>
      <c r="BI5">
        <v>1.9058245643326345E-2</v>
      </c>
      <c r="BJ5">
        <v>1.7005819189429661E-2</v>
      </c>
      <c r="BK5">
        <v>1</v>
      </c>
      <c r="BL5" t="s">
        <v>68</v>
      </c>
      <c r="BM5">
        <v>-1</v>
      </c>
      <c r="BN5" t="s">
        <v>333</v>
      </c>
    </row>
    <row r="6" spans="1:66" x14ac:dyDescent="0.25">
      <c r="A6" s="134" t="str">
        <f t="shared" ref="A6:A7" si="0">W6</f>
        <v>강화교통</v>
      </c>
      <c r="B6" s="110" t="str">
        <f t="shared" ref="B6:B42" si="1">X6</f>
        <v>17</v>
      </c>
      <c r="C6" s="135" t="str">
        <f t="shared" ref="C6:C7" si="2">Y6</f>
        <v>70바2541</v>
      </c>
      <c r="D6" s="110" t="str">
        <f t="shared" ref="D6:D7" si="3">Z6</f>
        <v>대형</v>
      </c>
      <c r="E6" s="107" t="str">
        <f>AZ6</f>
        <v>C</v>
      </c>
      <c r="F6" s="155">
        <f>G6/H6</f>
        <v>0.86499999999999999</v>
      </c>
      <c r="G6" s="156">
        <f>AE6</f>
        <v>2.2490000000000001</v>
      </c>
      <c r="H6" s="157">
        <f>AF6</f>
        <v>2.6</v>
      </c>
      <c r="I6" s="158">
        <f t="shared" ref="I6:I7" si="4">AC6</f>
        <v>3944.6260000000002</v>
      </c>
      <c r="J6" s="159">
        <f t="shared" ref="J6:J7" si="5">AI6/AH6</f>
        <v>1.0489976929235159E-2</v>
      </c>
      <c r="K6" s="159">
        <f t="shared" ref="K6:K7" si="6">AJ6/AH6</f>
        <v>0.37204517825824773</v>
      </c>
      <c r="L6" s="159">
        <f t="shared" ref="L6:L7" si="7">AK6/AC6</f>
        <v>0.16909080860897838</v>
      </c>
      <c r="M6" s="160">
        <f t="shared" ref="M6:M7" si="8">AG6</f>
        <v>10.449</v>
      </c>
      <c r="N6" s="161">
        <f t="shared" ref="N6:N7" si="9">IF(AW6=0,AT6,"속도계이상")</f>
        <v>0.22800000000000001</v>
      </c>
      <c r="O6" s="161">
        <f t="shared" ref="O6:O7" si="10">IF(AW6=0,AU6,"속도계이상")</f>
        <v>10.901</v>
      </c>
      <c r="P6" s="162">
        <f t="shared" ref="P6:P7" si="11">AQ6/60</f>
        <v>0</v>
      </c>
      <c r="Q6" s="163">
        <f t="shared" ref="Q6:Q7" si="12">AN6</f>
        <v>70</v>
      </c>
      <c r="R6" s="164">
        <f t="shared" ref="R6:R7" si="13">AC6/(AH6-AI6-AJ6)</f>
        <v>23.783293240767012</v>
      </c>
      <c r="S6" s="136">
        <f t="shared" ref="S6:S7" si="14">IF(AW6=0,AL6,"속도계이상")</f>
        <v>9</v>
      </c>
      <c r="T6" s="136">
        <f t="shared" ref="T6:T7" si="15">IF(AW6=0,AM6,"속도계이상")</f>
        <v>430</v>
      </c>
      <c r="U6" t="s">
        <v>117</v>
      </c>
      <c r="V6" s="5" t="s">
        <v>118</v>
      </c>
      <c r="W6" t="s">
        <v>117</v>
      </c>
      <c r="X6" s="5" t="s">
        <v>118</v>
      </c>
      <c r="Y6" t="s">
        <v>363</v>
      </c>
      <c r="Z6" t="s">
        <v>141</v>
      </c>
      <c r="AA6" t="s">
        <v>48</v>
      </c>
      <c r="AB6">
        <v>503</v>
      </c>
      <c r="AC6" s="1">
        <v>3944.6260000000002</v>
      </c>
      <c r="AD6" s="1">
        <v>1753.7529999999999</v>
      </c>
      <c r="AE6" s="28">
        <v>2.2490000000000001</v>
      </c>
      <c r="AF6">
        <v>2.6</v>
      </c>
      <c r="AG6">
        <v>10.449</v>
      </c>
      <c r="AH6">
        <v>268.609647</v>
      </c>
      <c r="AI6">
        <v>2.8177089999999998</v>
      </c>
      <c r="AJ6">
        <v>99.934923999999995</v>
      </c>
      <c r="AK6">
        <v>667</v>
      </c>
      <c r="AL6">
        <v>9</v>
      </c>
      <c r="AM6">
        <v>430</v>
      </c>
      <c r="AN6">
        <v>70</v>
      </c>
      <c r="AO6">
        <v>14.685347</v>
      </c>
      <c r="AP6">
        <v>693.9</v>
      </c>
      <c r="AQ6">
        <v>0</v>
      </c>
      <c r="AR6">
        <v>11</v>
      </c>
      <c r="AS6">
        <v>2369</v>
      </c>
      <c r="AT6">
        <v>0.22800000000000001</v>
      </c>
      <c r="AU6">
        <v>10.901</v>
      </c>
      <c r="AV6">
        <v>19388</v>
      </c>
      <c r="AW6">
        <v>0</v>
      </c>
      <c r="AX6" s="29">
        <v>0.55000000000000004</v>
      </c>
      <c r="AY6">
        <v>0.86499999999999999</v>
      </c>
      <c r="AZ6" t="s">
        <v>69</v>
      </c>
      <c r="BA6" t="s">
        <v>173</v>
      </c>
      <c r="BB6">
        <v>5</v>
      </c>
      <c r="BC6" t="s">
        <v>364</v>
      </c>
      <c r="BD6">
        <v>5</v>
      </c>
      <c r="BE6">
        <v>48591.779000000002</v>
      </c>
      <c r="BF6">
        <v>8.1178875957597679E-2</v>
      </c>
      <c r="BG6">
        <v>7.0219727703321994E-2</v>
      </c>
      <c r="BH6">
        <v>333109.41199999995</v>
      </c>
      <c r="BI6">
        <v>1.184183291704769E-2</v>
      </c>
      <c r="BJ6">
        <v>1.0243185473246251E-2</v>
      </c>
      <c r="BK6">
        <v>1</v>
      </c>
      <c r="BL6" t="s">
        <v>311</v>
      </c>
      <c r="BM6" t="s">
        <v>312</v>
      </c>
      <c r="BN6" t="s">
        <v>311</v>
      </c>
    </row>
    <row r="7" spans="1:66" x14ac:dyDescent="0.25">
      <c r="A7" s="137" t="str">
        <f t="shared" si="0"/>
        <v>강화교통</v>
      </c>
      <c r="B7" s="126" t="str">
        <f t="shared" si="1"/>
        <v>17</v>
      </c>
      <c r="C7" s="138" t="str">
        <f t="shared" si="2"/>
        <v>70바3702</v>
      </c>
      <c r="D7" s="126" t="str">
        <f t="shared" si="3"/>
        <v>대형</v>
      </c>
      <c r="E7" s="123" t="str">
        <f t="shared" ref="E7:E42" si="16">AZ7</f>
        <v>C</v>
      </c>
      <c r="F7" s="145">
        <f t="shared" ref="F7:F42" si="17">G7/H7</f>
        <v>0.87360000000000004</v>
      </c>
      <c r="G7" s="146">
        <f t="shared" ref="G7:G42" si="18">AE7</f>
        <v>2.1840000000000002</v>
      </c>
      <c r="H7" s="147">
        <f t="shared" ref="H7:H42" si="19">AF7</f>
        <v>2.5</v>
      </c>
      <c r="I7" s="148">
        <f t="shared" si="4"/>
        <v>5172.9040000000005</v>
      </c>
      <c r="J7" s="149">
        <f t="shared" si="5"/>
        <v>1.26641077786569E-2</v>
      </c>
      <c r="K7" s="149">
        <f t="shared" si="6"/>
        <v>0.38007494124657382</v>
      </c>
      <c r="L7" s="149">
        <f t="shared" si="7"/>
        <v>0.13048763325203791</v>
      </c>
      <c r="M7" s="150">
        <f t="shared" si="8"/>
        <v>11.12</v>
      </c>
      <c r="N7" s="151">
        <f t="shared" si="9"/>
        <v>0.71499999999999997</v>
      </c>
      <c r="O7" s="151">
        <f t="shared" si="10"/>
        <v>6.399</v>
      </c>
      <c r="P7" s="152">
        <f t="shared" si="11"/>
        <v>0</v>
      </c>
      <c r="Q7" s="153">
        <f t="shared" si="12"/>
        <v>81</v>
      </c>
      <c r="R7" s="154">
        <f t="shared" si="13"/>
        <v>24.43348660667251</v>
      </c>
      <c r="S7" s="139">
        <f t="shared" si="14"/>
        <v>37</v>
      </c>
      <c r="T7" s="139">
        <f t="shared" si="15"/>
        <v>331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321</v>
      </c>
      <c r="Z7" s="4" t="s">
        <v>141</v>
      </c>
      <c r="AA7" s="4" t="s">
        <v>48</v>
      </c>
      <c r="AB7" s="4">
        <v>503</v>
      </c>
      <c r="AC7" s="4">
        <v>5172.9040000000005</v>
      </c>
      <c r="AD7" s="4">
        <v>2368.21</v>
      </c>
      <c r="AE7" s="4">
        <v>2.1840000000000002</v>
      </c>
      <c r="AF7" s="4">
        <v>2.5</v>
      </c>
      <c r="AG7" s="4">
        <v>11.12</v>
      </c>
      <c r="AH7" s="4">
        <v>348.63711499999999</v>
      </c>
      <c r="AI7" s="4">
        <v>4.415178</v>
      </c>
      <c r="AJ7" s="4">
        <v>132.50823099999999</v>
      </c>
      <c r="AK7" s="4">
        <v>675</v>
      </c>
      <c r="AL7" s="4">
        <v>37</v>
      </c>
      <c r="AM7" s="4">
        <v>331</v>
      </c>
      <c r="AN7" s="4">
        <v>81</v>
      </c>
      <c r="AO7" s="4">
        <v>14.837502000000001</v>
      </c>
      <c r="AP7" s="4">
        <v>510.2</v>
      </c>
      <c r="AQ7" s="4">
        <v>0</v>
      </c>
      <c r="AR7" s="4">
        <v>15</v>
      </c>
      <c r="AS7" s="4">
        <v>1026</v>
      </c>
      <c r="AT7" s="4">
        <v>0.71499999999999997</v>
      </c>
      <c r="AU7" s="4">
        <v>6.399</v>
      </c>
      <c r="AV7" s="4">
        <v>43474</v>
      </c>
      <c r="AW7" s="4">
        <v>0</v>
      </c>
      <c r="AX7" s="30">
        <v>0.54</v>
      </c>
      <c r="AY7">
        <v>0.87360000000000004</v>
      </c>
      <c r="AZ7" t="s">
        <v>69</v>
      </c>
      <c r="BA7" t="s">
        <v>173</v>
      </c>
      <c r="BB7">
        <v>4</v>
      </c>
      <c r="BC7" t="s">
        <v>365</v>
      </c>
      <c r="BD7">
        <v>3</v>
      </c>
      <c r="BE7">
        <v>48591.779000000002</v>
      </c>
      <c r="BF7">
        <v>0.10645636168208619</v>
      </c>
      <c r="BG7">
        <v>9.3000277565470496E-2</v>
      </c>
      <c r="BH7">
        <v>333109.41199999995</v>
      </c>
      <c r="BI7">
        <v>1.5529143919836168E-2</v>
      </c>
      <c r="BJ7">
        <v>1.3566260128368876E-2</v>
      </c>
      <c r="BK7">
        <v>1</v>
      </c>
      <c r="BL7" t="s">
        <v>69</v>
      </c>
      <c r="BM7">
        <v>0</v>
      </c>
      <c r="BN7" t="s">
        <v>327</v>
      </c>
    </row>
    <row r="8" spans="1:66" x14ac:dyDescent="0.25">
      <c r="A8" s="134" t="str">
        <f t="shared" ref="A8:A42" si="20">W8</f>
        <v>강화교통</v>
      </c>
      <c r="B8" s="110" t="str">
        <f t="shared" si="1"/>
        <v>17</v>
      </c>
      <c r="C8" s="135" t="str">
        <f t="shared" ref="C8:C42" si="21">Y8</f>
        <v>70바3716</v>
      </c>
      <c r="D8" s="110" t="str">
        <f t="shared" ref="D8:D42" si="22">Z8</f>
        <v>대형</v>
      </c>
      <c r="E8" s="107" t="str">
        <f t="shared" si="16"/>
        <v>B</v>
      </c>
      <c r="F8" s="155">
        <f t="shared" si="17"/>
        <v>0.92840000000000011</v>
      </c>
      <c r="G8" s="156">
        <f t="shared" si="18"/>
        <v>2.3210000000000002</v>
      </c>
      <c r="H8" s="157">
        <f t="shared" si="19"/>
        <v>2.5</v>
      </c>
      <c r="I8" s="158">
        <f t="shared" ref="I8:I42" si="23">AC8</f>
        <v>4139.5119999999997</v>
      </c>
      <c r="J8" s="159">
        <f t="shared" ref="J8:J42" si="24">AI8/AH8</f>
        <v>1.6235579669967502E-2</v>
      </c>
      <c r="K8" s="159">
        <f t="shared" ref="K8:K42" si="25">AJ8/AH8</f>
        <v>0.35970194416736051</v>
      </c>
      <c r="L8" s="159">
        <f t="shared" ref="L8:L42" si="26">AK8/AC8</f>
        <v>0.12199505642210967</v>
      </c>
      <c r="M8" s="160">
        <f t="shared" ref="M8:M42" si="27">AG8</f>
        <v>9.61</v>
      </c>
      <c r="N8" s="161">
        <f t="shared" ref="N8:N42" si="28">IF(AW8=0,AT8,"속도계이상")</f>
        <v>2.4E-2</v>
      </c>
      <c r="O8" s="161">
        <f t="shared" ref="O8:O42" si="29">IF(AW8=0,AU8,"속도계이상")</f>
        <v>6.9089999999999998</v>
      </c>
      <c r="P8" s="162">
        <f t="shared" ref="P8:P42" si="30">AQ8/60</f>
        <v>0</v>
      </c>
      <c r="Q8" s="163">
        <f t="shared" ref="Q8:Q42" si="31">AN8</f>
        <v>77</v>
      </c>
      <c r="R8" s="164">
        <f t="shared" ref="R8:R42" si="32">AC8/(AH8-AI8-AJ8)</f>
        <v>23.797126164012113</v>
      </c>
      <c r="S8" s="136">
        <f t="shared" ref="S8:S42" si="33">IF(AW8=0,AL8,"속도계이상")</f>
        <v>1</v>
      </c>
      <c r="T8" s="136">
        <f t="shared" ref="T8:T42" si="34">IF(AW8=0,AM8,"속도계이상")</f>
        <v>286</v>
      </c>
      <c r="U8" t="s">
        <v>117</v>
      </c>
      <c r="V8" s="5" t="s">
        <v>118</v>
      </c>
      <c r="W8" t="s">
        <v>117</v>
      </c>
      <c r="X8" s="5" t="s">
        <v>118</v>
      </c>
      <c r="Y8" t="s">
        <v>323</v>
      </c>
      <c r="Z8" t="s">
        <v>141</v>
      </c>
      <c r="AA8" t="s">
        <v>48</v>
      </c>
      <c r="AB8">
        <v>503</v>
      </c>
      <c r="AC8" s="1">
        <v>4139.5119999999997</v>
      </c>
      <c r="AD8" s="1">
        <v>1783.6420000000001</v>
      </c>
      <c r="AE8" s="28">
        <v>2.3210000000000002</v>
      </c>
      <c r="AF8">
        <v>2.5</v>
      </c>
      <c r="AG8">
        <v>9.61</v>
      </c>
      <c r="AH8">
        <v>278.738246</v>
      </c>
      <c r="AI8">
        <v>4.5254770000000004</v>
      </c>
      <c r="AJ8">
        <v>100.26268899999999</v>
      </c>
      <c r="AK8">
        <v>505</v>
      </c>
      <c r="AL8">
        <v>1</v>
      </c>
      <c r="AM8">
        <v>286</v>
      </c>
      <c r="AN8">
        <v>77</v>
      </c>
      <c r="AO8">
        <v>14.850892999999999</v>
      </c>
      <c r="AP8">
        <v>189</v>
      </c>
      <c r="AQ8">
        <v>0</v>
      </c>
      <c r="AR8">
        <v>11</v>
      </c>
      <c r="AS8">
        <v>646</v>
      </c>
      <c r="AT8">
        <v>2.4E-2</v>
      </c>
      <c r="AU8">
        <v>6.9089999999999998</v>
      </c>
      <c r="AV8">
        <v>32580</v>
      </c>
      <c r="AW8">
        <v>0</v>
      </c>
      <c r="AX8" s="29">
        <v>0.54</v>
      </c>
      <c r="AY8">
        <v>0.92840000000000011</v>
      </c>
      <c r="AZ8" t="s">
        <v>68</v>
      </c>
      <c r="BA8" t="s">
        <v>173</v>
      </c>
      <c r="BB8">
        <v>1</v>
      </c>
      <c r="BC8" t="s">
        <v>324</v>
      </c>
      <c r="BD8">
        <v>5</v>
      </c>
      <c r="BE8">
        <v>48591.779000000002</v>
      </c>
      <c r="BF8">
        <v>8.5189554389436942E-2</v>
      </c>
      <c r="BG8">
        <v>7.9089982295153266E-2</v>
      </c>
      <c r="BH8">
        <v>333109.41199999995</v>
      </c>
      <c r="BI8">
        <v>1.2426883933258543E-2</v>
      </c>
      <c r="BJ8">
        <v>1.1537119043637233E-2</v>
      </c>
      <c r="BK8">
        <v>1</v>
      </c>
      <c r="BL8" t="s">
        <v>68</v>
      </c>
      <c r="BM8">
        <v>0</v>
      </c>
      <c r="BN8" t="s">
        <v>327</v>
      </c>
    </row>
    <row r="9" spans="1:66" x14ac:dyDescent="0.25">
      <c r="A9" s="137" t="str">
        <f t="shared" si="20"/>
        <v>강화교통</v>
      </c>
      <c r="B9" s="126" t="str">
        <f t="shared" si="1"/>
        <v>17</v>
      </c>
      <c r="C9" s="138" t="str">
        <f t="shared" si="21"/>
        <v>70바3719</v>
      </c>
      <c r="D9" s="126" t="str">
        <f t="shared" si="22"/>
        <v>대형</v>
      </c>
      <c r="E9" s="123" t="str">
        <f t="shared" si="16"/>
        <v>D</v>
      </c>
      <c r="F9" s="145">
        <f t="shared" si="17"/>
        <v>0.82888888888888879</v>
      </c>
      <c r="G9" s="146">
        <f t="shared" si="18"/>
        <v>2.238</v>
      </c>
      <c r="H9" s="147">
        <f t="shared" si="19"/>
        <v>2.7</v>
      </c>
      <c r="I9" s="148">
        <f t="shared" si="23"/>
        <v>5814.7269999999999</v>
      </c>
      <c r="J9" s="149">
        <f t="shared" si="24"/>
        <v>1.513307537387659E-2</v>
      </c>
      <c r="K9" s="149">
        <f t="shared" si="25"/>
        <v>0.36899666957230504</v>
      </c>
      <c r="L9" s="149">
        <f t="shared" si="26"/>
        <v>0.29889623364949036</v>
      </c>
      <c r="M9" s="150">
        <f t="shared" si="27"/>
        <v>10.327</v>
      </c>
      <c r="N9" s="151">
        <f t="shared" si="28"/>
        <v>0.36099999999999999</v>
      </c>
      <c r="O9" s="151">
        <f t="shared" si="29"/>
        <v>4.2990000000000004</v>
      </c>
      <c r="P9" s="152">
        <f t="shared" si="30"/>
        <v>0</v>
      </c>
      <c r="Q9" s="153">
        <f t="shared" si="31"/>
        <v>72</v>
      </c>
      <c r="R9" s="154">
        <f t="shared" si="32"/>
        <v>23.93878461230123</v>
      </c>
      <c r="S9" s="139">
        <f t="shared" si="33"/>
        <v>21</v>
      </c>
      <c r="T9" s="139">
        <f t="shared" si="34"/>
        <v>250</v>
      </c>
      <c r="U9" t="s">
        <v>117</v>
      </c>
      <c r="V9" s="5" t="s">
        <v>118</v>
      </c>
      <c r="W9" t="s">
        <v>117</v>
      </c>
      <c r="X9" s="5" t="s">
        <v>118</v>
      </c>
      <c r="Y9" t="s">
        <v>174</v>
      </c>
      <c r="Z9" t="s">
        <v>141</v>
      </c>
      <c r="AA9" t="s">
        <v>48</v>
      </c>
      <c r="AB9">
        <v>503</v>
      </c>
      <c r="AC9" s="1">
        <v>5814.7269999999999</v>
      </c>
      <c r="AD9" s="1">
        <v>2597.9459999999999</v>
      </c>
      <c r="AE9" s="28">
        <v>2.238</v>
      </c>
      <c r="AF9">
        <v>2.7</v>
      </c>
      <c r="AG9">
        <v>10.327</v>
      </c>
      <c r="AH9">
        <v>394.40099600000002</v>
      </c>
      <c r="AI9">
        <v>5.9684999999999997</v>
      </c>
      <c r="AJ9">
        <v>145.53265400000001</v>
      </c>
      <c r="AK9">
        <v>1738</v>
      </c>
      <c r="AL9">
        <v>21</v>
      </c>
      <c r="AM9">
        <v>250</v>
      </c>
      <c r="AN9">
        <v>72</v>
      </c>
      <c r="AO9">
        <v>14.743185</v>
      </c>
      <c r="AP9">
        <v>312.7</v>
      </c>
      <c r="AQ9">
        <v>0</v>
      </c>
      <c r="AR9">
        <v>6</v>
      </c>
      <c r="AS9">
        <v>1656</v>
      </c>
      <c r="AT9">
        <v>0.36099999999999999</v>
      </c>
      <c r="AU9">
        <v>4.2990000000000004</v>
      </c>
      <c r="AV9">
        <v>0</v>
      </c>
      <c r="AW9">
        <v>0</v>
      </c>
      <c r="AX9" s="29">
        <v>0.54</v>
      </c>
      <c r="AY9">
        <v>0.82888888888888879</v>
      </c>
      <c r="AZ9" t="s">
        <v>67</v>
      </c>
      <c r="BA9" t="s">
        <v>173</v>
      </c>
      <c r="BB9">
        <v>1</v>
      </c>
      <c r="BC9" t="s">
        <v>330</v>
      </c>
      <c r="BD9">
        <v>1</v>
      </c>
      <c r="BE9">
        <v>48591.779000000002</v>
      </c>
      <c r="BF9">
        <v>0.11966483054674741</v>
      </c>
      <c r="BG9">
        <v>9.9188848430970616E-2</v>
      </c>
      <c r="BH9">
        <v>333109.41199999995</v>
      </c>
      <c r="BI9">
        <v>1.7455907250077944E-2</v>
      </c>
      <c r="BJ9">
        <v>1.4469007565064605E-2</v>
      </c>
      <c r="BK9">
        <v>1</v>
      </c>
      <c r="BL9" t="s">
        <v>67</v>
      </c>
      <c r="BM9">
        <v>0</v>
      </c>
      <c r="BN9" t="s">
        <v>327</v>
      </c>
    </row>
    <row r="10" spans="1:66" x14ac:dyDescent="0.25">
      <c r="A10" s="134" t="str">
        <f t="shared" si="20"/>
        <v>강화교통</v>
      </c>
      <c r="B10" s="110" t="str">
        <f t="shared" si="1"/>
        <v>17</v>
      </c>
      <c r="C10" s="135" t="str">
        <f t="shared" si="21"/>
        <v>78바3209</v>
      </c>
      <c r="D10" s="110" t="str">
        <f t="shared" si="22"/>
        <v>대형</v>
      </c>
      <c r="E10" s="107" t="str">
        <f t="shared" si="16"/>
        <v>C</v>
      </c>
      <c r="F10" s="155">
        <f t="shared" si="17"/>
        <v>0.89407407407407402</v>
      </c>
      <c r="G10" s="156">
        <f t="shared" si="18"/>
        <v>2.4140000000000001</v>
      </c>
      <c r="H10" s="157">
        <f t="shared" si="19"/>
        <v>2.7</v>
      </c>
      <c r="I10" s="158">
        <f t="shared" si="23"/>
        <v>5032.2380000000003</v>
      </c>
      <c r="J10" s="159">
        <f t="shared" si="24"/>
        <v>1.9671443098799521E-2</v>
      </c>
      <c r="K10" s="159">
        <f t="shared" si="25"/>
        <v>0.36505886164077472</v>
      </c>
      <c r="L10" s="159">
        <f t="shared" si="26"/>
        <v>0.14188518110629902</v>
      </c>
      <c r="M10" s="160">
        <f t="shared" si="27"/>
        <v>9.33</v>
      </c>
      <c r="N10" s="161">
        <f t="shared" si="28"/>
        <v>9.9000000000000005E-2</v>
      </c>
      <c r="O10" s="161">
        <f t="shared" si="29"/>
        <v>8.4649999999999999</v>
      </c>
      <c r="P10" s="162">
        <f t="shared" si="30"/>
        <v>0</v>
      </c>
      <c r="Q10" s="163">
        <f t="shared" si="31"/>
        <v>78</v>
      </c>
      <c r="R10" s="164">
        <f t="shared" si="32"/>
        <v>24.331735139830869</v>
      </c>
      <c r="S10" s="136">
        <f t="shared" si="33"/>
        <v>5</v>
      </c>
      <c r="T10" s="136">
        <f t="shared" si="34"/>
        <v>426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325</v>
      </c>
      <c r="Z10" s="4" t="s">
        <v>141</v>
      </c>
      <c r="AA10" s="4" t="s">
        <v>48</v>
      </c>
      <c r="AB10" s="4">
        <v>503</v>
      </c>
      <c r="AC10" s="4">
        <v>5032.2380000000003</v>
      </c>
      <c r="AD10" s="4">
        <v>2084.7640000000001</v>
      </c>
      <c r="AE10" s="4">
        <v>2.4140000000000001</v>
      </c>
      <c r="AF10" s="4">
        <v>2.7</v>
      </c>
      <c r="AG10" s="4">
        <v>9.33</v>
      </c>
      <c r="AH10" s="4">
        <v>336.14183600000001</v>
      </c>
      <c r="AI10" s="4">
        <v>6.6123950000000002</v>
      </c>
      <c r="AJ10" s="4">
        <v>122.711556</v>
      </c>
      <c r="AK10" s="4">
        <v>714</v>
      </c>
      <c r="AL10" s="4">
        <v>5</v>
      </c>
      <c r="AM10" s="4">
        <v>426</v>
      </c>
      <c r="AN10" s="4">
        <v>78</v>
      </c>
      <c r="AO10" s="4">
        <v>14.970579000000001</v>
      </c>
      <c r="AP10" s="4">
        <v>616</v>
      </c>
      <c r="AQ10" s="4">
        <v>0</v>
      </c>
      <c r="AR10" s="4">
        <v>14</v>
      </c>
      <c r="AS10" s="4">
        <v>10457</v>
      </c>
      <c r="AT10" s="4">
        <v>9.9000000000000005E-2</v>
      </c>
      <c r="AU10" s="4">
        <v>8.4649999999999999</v>
      </c>
      <c r="AV10" s="4">
        <v>44452</v>
      </c>
      <c r="AW10" s="4">
        <v>0</v>
      </c>
      <c r="AX10" s="30">
        <v>0.54</v>
      </c>
      <c r="AY10">
        <v>0.89407407407407402</v>
      </c>
      <c r="AZ10" t="s">
        <v>69</v>
      </c>
      <c r="BA10" t="s">
        <v>173</v>
      </c>
      <c r="BB10">
        <v>2</v>
      </c>
      <c r="BC10" t="s">
        <v>326</v>
      </c>
      <c r="BD10">
        <v>5</v>
      </c>
      <c r="BE10">
        <v>48591.779000000002</v>
      </c>
      <c r="BF10">
        <v>0.10356150985951759</v>
      </c>
      <c r="BG10">
        <v>9.2591661037361273E-2</v>
      </c>
      <c r="BH10">
        <v>333109.41199999995</v>
      </c>
      <c r="BI10">
        <v>1.5106862246209966E-2</v>
      </c>
      <c r="BJ10">
        <v>1.3506653874944761E-2</v>
      </c>
      <c r="BK10">
        <v>1</v>
      </c>
      <c r="BL10" t="s">
        <v>69</v>
      </c>
      <c r="BM10">
        <v>0</v>
      </c>
      <c r="BN10" t="s">
        <v>327</v>
      </c>
    </row>
    <row r="11" spans="1:66" x14ac:dyDescent="0.25">
      <c r="A11" s="137" t="str">
        <f t="shared" si="20"/>
        <v>강화교통</v>
      </c>
      <c r="B11" s="126" t="str">
        <f t="shared" si="1"/>
        <v>17</v>
      </c>
      <c r="C11" s="138" t="str">
        <f t="shared" si="21"/>
        <v>78바3218</v>
      </c>
      <c r="D11" s="126" t="str">
        <f t="shared" si="22"/>
        <v>대형</v>
      </c>
      <c r="E11" s="123" t="str">
        <f t="shared" si="16"/>
        <v>C</v>
      </c>
      <c r="F11" s="145">
        <f t="shared" si="17"/>
        <v>0.89461538461538459</v>
      </c>
      <c r="G11" s="146">
        <f t="shared" si="18"/>
        <v>2.3260000000000001</v>
      </c>
      <c r="H11" s="147">
        <f t="shared" si="19"/>
        <v>2.6</v>
      </c>
      <c r="I11" s="148">
        <f t="shared" si="23"/>
        <v>3546.3380000000002</v>
      </c>
      <c r="J11" s="149">
        <f t="shared" si="24"/>
        <v>2.0703942730711876E-2</v>
      </c>
      <c r="K11" s="149">
        <f t="shared" si="25"/>
        <v>0.3642149186025917</v>
      </c>
      <c r="L11" s="149">
        <f t="shared" si="26"/>
        <v>0.1942849215162232</v>
      </c>
      <c r="M11" s="150">
        <f t="shared" si="27"/>
        <v>12.407</v>
      </c>
      <c r="N11" s="151">
        <f t="shared" si="28"/>
        <v>0.45100000000000001</v>
      </c>
      <c r="O11" s="151">
        <f t="shared" si="29"/>
        <v>21.12</v>
      </c>
      <c r="P11" s="152">
        <f t="shared" si="30"/>
        <v>0.10833333333333334</v>
      </c>
      <c r="Q11" s="153">
        <f t="shared" si="31"/>
        <v>83</v>
      </c>
      <c r="R11" s="154">
        <f t="shared" si="32"/>
        <v>27.858286916510629</v>
      </c>
      <c r="S11" s="139">
        <f t="shared" si="33"/>
        <v>16</v>
      </c>
      <c r="T11" s="139">
        <f t="shared" si="34"/>
        <v>749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328</v>
      </c>
      <c r="Z11" t="s">
        <v>141</v>
      </c>
      <c r="AA11" t="s">
        <v>48</v>
      </c>
      <c r="AB11">
        <v>503</v>
      </c>
      <c r="AC11" s="1">
        <v>3546.3380000000002</v>
      </c>
      <c r="AD11" s="1">
        <v>1524.84</v>
      </c>
      <c r="AE11" s="28">
        <v>2.3260000000000001</v>
      </c>
      <c r="AF11">
        <v>2.6</v>
      </c>
      <c r="AG11">
        <v>12.407</v>
      </c>
      <c r="AH11">
        <v>206.96328500000001</v>
      </c>
      <c r="AI11">
        <v>4.2849560000000002</v>
      </c>
      <c r="AJ11">
        <v>75.379115999999996</v>
      </c>
      <c r="AK11">
        <v>689</v>
      </c>
      <c r="AL11">
        <v>16</v>
      </c>
      <c r="AM11">
        <v>749</v>
      </c>
      <c r="AN11">
        <v>83</v>
      </c>
      <c r="AO11">
        <v>17.135106</v>
      </c>
      <c r="AP11">
        <v>6307.2</v>
      </c>
      <c r="AQ11">
        <v>6.5</v>
      </c>
      <c r="AR11">
        <v>30</v>
      </c>
      <c r="AS11">
        <v>8505</v>
      </c>
      <c r="AT11">
        <v>0.45100000000000001</v>
      </c>
      <c r="AU11">
        <v>21.12</v>
      </c>
      <c r="AV11">
        <v>19739</v>
      </c>
      <c r="AW11">
        <v>0</v>
      </c>
      <c r="AX11" s="29">
        <v>0.54</v>
      </c>
      <c r="AY11">
        <v>0.89461538461538459</v>
      </c>
      <c r="AZ11" t="s">
        <v>69</v>
      </c>
      <c r="BA11" t="s">
        <v>173</v>
      </c>
      <c r="BB11">
        <v>1</v>
      </c>
      <c r="BC11" t="s">
        <v>322</v>
      </c>
      <c r="BD11">
        <v>11</v>
      </c>
      <c r="BE11">
        <v>48591.779000000002</v>
      </c>
      <c r="BF11">
        <v>7.2982263110803164E-2</v>
      </c>
      <c r="BG11">
        <v>6.5291055382972363E-2</v>
      </c>
      <c r="BH11">
        <v>333109.41199999995</v>
      </c>
      <c r="BI11">
        <v>1.0646165710862594E-2</v>
      </c>
      <c r="BJ11">
        <v>9.524223632102459E-3</v>
      </c>
      <c r="BK11">
        <v>1</v>
      </c>
      <c r="BL11" t="s">
        <v>67</v>
      </c>
      <c r="BM11">
        <v>1</v>
      </c>
      <c r="BN11" t="s">
        <v>320</v>
      </c>
    </row>
    <row r="12" spans="1:66" s="2" customFormat="1" x14ac:dyDescent="0.25">
      <c r="A12" s="134" t="str">
        <f t="shared" si="20"/>
        <v>강화교통</v>
      </c>
      <c r="B12" s="110" t="str">
        <f t="shared" si="1"/>
        <v>17</v>
      </c>
      <c r="C12" s="135" t="str">
        <f t="shared" si="21"/>
        <v>78바3234</v>
      </c>
      <c r="D12" s="110" t="str">
        <f t="shared" si="22"/>
        <v>대형</v>
      </c>
      <c r="E12" s="107" t="str">
        <f t="shared" si="16"/>
        <v>F</v>
      </c>
      <c r="F12" s="155">
        <f t="shared" si="17"/>
        <v>0.78959999999999997</v>
      </c>
      <c r="G12" s="156">
        <f t="shared" si="18"/>
        <v>1.974</v>
      </c>
      <c r="H12" s="157">
        <f t="shared" si="19"/>
        <v>2.5</v>
      </c>
      <c r="I12" s="158">
        <f t="shared" si="23"/>
        <v>3874.8069999999998</v>
      </c>
      <c r="J12" s="159">
        <f t="shared" si="24"/>
        <v>1.7973458359133877E-2</v>
      </c>
      <c r="K12" s="159">
        <f t="shared" si="25"/>
        <v>0.4108698459757667</v>
      </c>
      <c r="L12" s="159">
        <f t="shared" si="26"/>
        <v>0.1852995516938005</v>
      </c>
      <c r="M12" s="160">
        <f t="shared" si="27"/>
        <v>14.585000000000001</v>
      </c>
      <c r="N12" s="161">
        <f t="shared" si="28"/>
        <v>1.032</v>
      </c>
      <c r="O12" s="161">
        <f t="shared" si="29"/>
        <v>17.962</v>
      </c>
      <c r="P12" s="162">
        <f t="shared" si="30"/>
        <v>9.8333333333333342E-2</v>
      </c>
      <c r="Q12" s="163">
        <f t="shared" si="31"/>
        <v>96</v>
      </c>
      <c r="R12" s="164">
        <f t="shared" si="32"/>
        <v>25.365175749131662</v>
      </c>
      <c r="S12" s="136">
        <f t="shared" si="33"/>
        <v>40</v>
      </c>
      <c r="T12" s="136">
        <f t="shared" si="34"/>
        <v>696</v>
      </c>
      <c r="U12" t="s">
        <v>117</v>
      </c>
      <c r="V12" s="5" t="s">
        <v>118</v>
      </c>
      <c r="W12" t="s">
        <v>117</v>
      </c>
      <c r="X12" s="5" t="s">
        <v>118</v>
      </c>
      <c r="Y12" t="s">
        <v>313</v>
      </c>
      <c r="Z12" t="s">
        <v>141</v>
      </c>
      <c r="AA12" t="s">
        <v>48</v>
      </c>
      <c r="AB12">
        <v>503</v>
      </c>
      <c r="AC12" s="1">
        <v>3874.8069999999998</v>
      </c>
      <c r="AD12" s="1">
        <v>1962.7550000000001</v>
      </c>
      <c r="AE12" s="28">
        <v>1.974</v>
      </c>
      <c r="AF12">
        <v>2.5</v>
      </c>
      <c r="AG12">
        <v>14.585000000000001</v>
      </c>
      <c r="AH12">
        <v>267.458822</v>
      </c>
      <c r="AI12">
        <v>4.8071599999999997</v>
      </c>
      <c r="AJ12">
        <v>109.890765</v>
      </c>
      <c r="AK12">
        <v>718</v>
      </c>
      <c r="AL12">
        <v>40</v>
      </c>
      <c r="AM12">
        <v>696</v>
      </c>
      <c r="AN12">
        <v>96</v>
      </c>
      <c r="AO12">
        <v>14.487489</v>
      </c>
      <c r="AP12">
        <v>1410.2</v>
      </c>
      <c r="AQ12">
        <v>5.9</v>
      </c>
      <c r="AR12">
        <v>47</v>
      </c>
      <c r="AS12">
        <v>14741</v>
      </c>
      <c r="AT12">
        <v>1.032</v>
      </c>
      <c r="AU12">
        <v>17.962</v>
      </c>
      <c r="AV12">
        <v>0</v>
      </c>
      <c r="AW12">
        <v>0</v>
      </c>
      <c r="AX12" s="29">
        <v>0.56000000000000005</v>
      </c>
      <c r="AY12" s="2">
        <v>0.78959999999999997</v>
      </c>
      <c r="AZ12" s="2" t="s">
        <v>70</v>
      </c>
      <c r="BA12" s="2" t="s">
        <v>173</v>
      </c>
      <c r="BB12" s="2">
        <v>1</v>
      </c>
      <c r="BC12" s="2" t="s">
        <v>294</v>
      </c>
      <c r="BD12" s="2">
        <v>1</v>
      </c>
      <c r="BE12" s="2">
        <v>48591.779000000002</v>
      </c>
      <c r="BF12" s="2">
        <v>7.9742027967323437E-2</v>
      </c>
      <c r="BG12" s="2">
        <v>6.2964305282998581E-2</v>
      </c>
      <c r="BH12" s="2">
        <v>333109.41199999995</v>
      </c>
      <c r="BI12" s="2">
        <v>1.1632235116790996E-2</v>
      </c>
      <c r="BJ12" s="2">
        <v>9.1848128482181698E-3</v>
      </c>
      <c r="BK12" s="2">
        <v>1</v>
      </c>
      <c r="BL12" s="2" t="s">
        <v>67</v>
      </c>
      <c r="BM12" s="2">
        <v>-1</v>
      </c>
      <c r="BN12" s="2" t="s">
        <v>333</v>
      </c>
    </row>
    <row r="13" spans="1:66" x14ac:dyDescent="0.25">
      <c r="A13" s="137" t="str">
        <f t="shared" si="20"/>
        <v>강화교통</v>
      </c>
      <c r="B13" s="126" t="str">
        <f t="shared" si="1"/>
        <v>17</v>
      </c>
      <c r="C13" s="138" t="str">
        <f t="shared" si="21"/>
        <v>78바3238</v>
      </c>
      <c r="D13" s="126" t="str">
        <f t="shared" si="22"/>
        <v>대형</v>
      </c>
      <c r="E13" s="123" t="str">
        <f t="shared" si="16"/>
        <v>F</v>
      </c>
      <c r="F13" s="145">
        <f t="shared" si="17"/>
        <v>0.77</v>
      </c>
      <c r="G13" s="146">
        <f t="shared" si="18"/>
        <v>1.925</v>
      </c>
      <c r="H13" s="147">
        <f t="shared" si="19"/>
        <v>2.5</v>
      </c>
      <c r="I13" s="148">
        <f t="shared" si="23"/>
        <v>5803.1440000000002</v>
      </c>
      <c r="J13" s="149">
        <f t="shared" si="24"/>
        <v>1.4523724971913426E-2</v>
      </c>
      <c r="K13" s="149">
        <f t="shared" si="25"/>
        <v>0.36895614423481554</v>
      </c>
      <c r="L13" s="149">
        <f t="shared" si="26"/>
        <v>0.18162568428424317</v>
      </c>
      <c r="M13" s="150">
        <f t="shared" si="27"/>
        <v>13.978999999999999</v>
      </c>
      <c r="N13" s="151">
        <f t="shared" si="28"/>
        <v>1.5680000000000001</v>
      </c>
      <c r="O13" s="151">
        <f t="shared" si="29"/>
        <v>10.321999999999999</v>
      </c>
      <c r="P13" s="152">
        <f t="shared" si="30"/>
        <v>0</v>
      </c>
      <c r="Q13" s="153">
        <f t="shared" si="31"/>
        <v>78</v>
      </c>
      <c r="R13" s="154">
        <f t="shared" si="32"/>
        <v>24.934603717361977</v>
      </c>
      <c r="S13" s="139">
        <f t="shared" si="33"/>
        <v>91</v>
      </c>
      <c r="T13" s="139">
        <f t="shared" si="34"/>
        <v>599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331</v>
      </c>
      <c r="Z13" s="4" t="s">
        <v>141</v>
      </c>
      <c r="AA13" s="4" t="s">
        <v>48</v>
      </c>
      <c r="AB13" s="4">
        <v>503</v>
      </c>
      <c r="AC13" s="4">
        <v>5803.1440000000002</v>
      </c>
      <c r="AD13" s="4">
        <v>3014.096</v>
      </c>
      <c r="AE13" s="4">
        <v>1.925</v>
      </c>
      <c r="AF13" s="4">
        <v>2.5</v>
      </c>
      <c r="AG13" s="4">
        <v>13.978999999999999</v>
      </c>
      <c r="AH13" s="4">
        <v>377.497096</v>
      </c>
      <c r="AI13" s="4">
        <v>5.4826639999999998</v>
      </c>
      <c r="AJ13" s="4">
        <v>139.27987300000001</v>
      </c>
      <c r="AK13" s="4">
        <v>1054</v>
      </c>
      <c r="AL13" s="4">
        <v>91</v>
      </c>
      <c r="AM13" s="4">
        <v>599</v>
      </c>
      <c r="AN13" s="4">
        <v>78</v>
      </c>
      <c r="AO13" s="4">
        <v>15.372685000000001</v>
      </c>
      <c r="AP13" s="4">
        <v>1217.5</v>
      </c>
      <c r="AQ13" s="4">
        <v>0</v>
      </c>
      <c r="AR13" s="4">
        <v>18</v>
      </c>
      <c r="AS13" s="4">
        <v>2580</v>
      </c>
      <c r="AT13" s="4">
        <v>1.5680000000000001</v>
      </c>
      <c r="AU13" s="4">
        <v>10.321999999999999</v>
      </c>
      <c r="AV13" s="4">
        <v>45741</v>
      </c>
      <c r="AW13" s="4">
        <v>0</v>
      </c>
      <c r="AX13" s="30">
        <v>0.54</v>
      </c>
      <c r="AY13">
        <v>0.77</v>
      </c>
      <c r="AZ13" t="s">
        <v>70</v>
      </c>
      <c r="BA13" t="s">
        <v>173</v>
      </c>
      <c r="BB13">
        <v>2</v>
      </c>
      <c r="BC13" t="s">
        <v>295</v>
      </c>
      <c r="BD13">
        <v>5</v>
      </c>
      <c r="BE13">
        <v>48591.779000000002</v>
      </c>
      <c r="BF13">
        <v>0.11942645689098973</v>
      </c>
      <c r="BG13">
        <v>9.1958371806062089E-2</v>
      </c>
      <c r="BH13">
        <v>333109.41199999995</v>
      </c>
      <c r="BI13">
        <v>1.7421134891259096E-2</v>
      </c>
      <c r="BJ13">
        <v>1.3414273866269503E-2</v>
      </c>
      <c r="BK13">
        <v>1</v>
      </c>
      <c r="BL13" t="s">
        <v>70</v>
      </c>
      <c r="BM13">
        <v>0</v>
      </c>
      <c r="BN13" t="s">
        <v>327</v>
      </c>
    </row>
    <row r="14" spans="1:66" x14ac:dyDescent="0.25">
      <c r="A14" s="134" t="str">
        <f t="shared" si="20"/>
        <v>강화교통</v>
      </c>
      <c r="B14" s="110" t="str">
        <f t="shared" si="1"/>
        <v>17</v>
      </c>
      <c r="C14" s="135" t="str">
        <f t="shared" si="21"/>
        <v>78바3239</v>
      </c>
      <c r="D14" s="110" t="str">
        <f t="shared" si="22"/>
        <v>대형</v>
      </c>
      <c r="E14" s="107" t="str">
        <f t="shared" si="16"/>
        <v>D</v>
      </c>
      <c r="F14" s="155">
        <f t="shared" si="17"/>
        <v>0.8103999999999999</v>
      </c>
      <c r="G14" s="156">
        <f t="shared" si="18"/>
        <v>2.0259999999999998</v>
      </c>
      <c r="H14" s="157">
        <f t="shared" si="19"/>
        <v>2.5</v>
      </c>
      <c r="I14" s="158">
        <f t="shared" si="23"/>
        <v>4915.0020000000004</v>
      </c>
      <c r="J14" s="159">
        <f t="shared" si="24"/>
        <v>1.3125706267269329E-2</v>
      </c>
      <c r="K14" s="159">
        <f t="shared" si="25"/>
        <v>0.3721898267358773</v>
      </c>
      <c r="L14" s="159">
        <f t="shared" si="26"/>
        <v>0.19572728556366811</v>
      </c>
      <c r="M14" s="160">
        <f t="shared" si="27"/>
        <v>12.252000000000001</v>
      </c>
      <c r="N14" s="161">
        <f t="shared" si="28"/>
        <v>0.10199999999999999</v>
      </c>
      <c r="O14" s="161">
        <f t="shared" si="29"/>
        <v>7.4669999999999996</v>
      </c>
      <c r="P14" s="162">
        <f t="shared" si="30"/>
        <v>2.8333333333333332E-2</v>
      </c>
      <c r="Q14" s="163">
        <f t="shared" si="31"/>
        <v>85</v>
      </c>
      <c r="R14" s="164">
        <f t="shared" si="32"/>
        <v>24.533393513914476</v>
      </c>
      <c r="S14" s="136">
        <f t="shared" si="33"/>
        <v>5</v>
      </c>
      <c r="T14" s="136">
        <f t="shared" si="34"/>
        <v>367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314</v>
      </c>
      <c r="Z14" t="s">
        <v>141</v>
      </c>
      <c r="AA14" t="s">
        <v>48</v>
      </c>
      <c r="AB14">
        <v>503</v>
      </c>
      <c r="AC14" s="1">
        <v>4915.0020000000004</v>
      </c>
      <c r="AD14" s="1">
        <v>2425.5349999999999</v>
      </c>
      <c r="AE14" s="28">
        <v>2.0259999999999998</v>
      </c>
      <c r="AF14">
        <v>2.5</v>
      </c>
      <c r="AG14">
        <v>12.252000000000001</v>
      </c>
      <c r="AH14">
        <v>325.92211900000001</v>
      </c>
      <c r="AI14">
        <v>4.2779579999999999</v>
      </c>
      <c r="AJ14">
        <v>121.304897</v>
      </c>
      <c r="AK14">
        <v>962</v>
      </c>
      <c r="AL14">
        <v>5</v>
      </c>
      <c r="AM14">
        <v>367</v>
      </c>
      <c r="AN14">
        <v>85</v>
      </c>
      <c r="AO14">
        <v>15.080295</v>
      </c>
      <c r="AP14">
        <v>623.29999999999995</v>
      </c>
      <c r="AQ14">
        <v>1.7</v>
      </c>
      <c r="AR14">
        <v>2</v>
      </c>
      <c r="AS14">
        <v>576</v>
      </c>
      <c r="AT14">
        <v>0.10199999999999999</v>
      </c>
      <c r="AU14">
        <v>7.4669999999999996</v>
      </c>
      <c r="AV14">
        <v>43934</v>
      </c>
      <c r="AW14">
        <v>0</v>
      </c>
      <c r="AX14" s="29">
        <v>0.53</v>
      </c>
      <c r="AY14">
        <v>0.8103999999999999</v>
      </c>
      <c r="AZ14" t="s">
        <v>67</v>
      </c>
      <c r="BA14" t="s">
        <v>173</v>
      </c>
      <c r="BB14">
        <v>2</v>
      </c>
      <c r="BC14" t="s">
        <v>329</v>
      </c>
      <c r="BD14">
        <v>4</v>
      </c>
      <c r="BE14">
        <v>48591.779000000002</v>
      </c>
      <c r="BF14">
        <v>0.10114883836625944</v>
      </c>
      <c r="BG14">
        <v>8.1971018612016638E-2</v>
      </c>
      <c r="BH14">
        <v>333109.41199999995</v>
      </c>
      <c r="BI14">
        <v>1.4754917822616195E-2</v>
      </c>
      <c r="BJ14">
        <v>1.1957385403448163E-2</v>
      </c>
      <c r="BK14">
        <v>1</v>
      </c>
      <c r="BL14" t="s">
        <v>67</v>
      </c>
      <c r="BM14">
        <v>0</v>
      </c>
      <c r="BN14" t="s">
        <v>327</v>
      </c>
    </row>
    <row r="15" spans="1:66" x14ac:dyDescent="0.25">
      <c r="A15" s="137" t="str">
        <f t="shared" si="20"/>
        <v>강화교통</v>
      </c>
      <c r="B15" s="126" t="str">
        <f t="shared" si="1"/>
        <v>60-5</v>
      </c>
      <c r="C15" s="138" t="str">
        <f t="shared" si="21"/>
        <v>78바3205</v>
      </c>
      <c r="D15" s="126" t="str">
        <f t="shared" si="22"/>
        <v>대형</v>
      </c>
      <c r="E15" s="123" t="str">
        <f t="shared" si="16"/>
        <v>F</v>
      </c>
      <c r="F15" s="145">
        <f t="shared" si="17"/>
        <v>0.77948717948717949</v>
      </c>
      <c r="G15" s="146">
        <f t="shared" si="18"/>
        <v>3.04</v>
      </c>
      <c r="H15" s="147">
        <f t="shared" si="19"/>
        <v>3.9</v>
      </c>
      <c r="I15" s="148">
        <f t="shared" si="23"/>
        <v>9998.4689999999991</v>
      </c>
      <c r="J15" s="149">
        <f t="shared" si="24"/>
        <v>2.8016172644556206E-2</v>
      </c>
      <c r="K15" s="149">
        <f t="shared" si="25"/>
        <v>0.23422231398874827</v>
      </c>
      <c r="L15" s="149">
        <f t="shared" si="26"/>
        <v>0.21733327372420719</v>
      </c>
      <c r="M15" s="150">
        <f t="shared" si="27"/>
        <v>14.84</v>
      </c>
      <c r="N15" s="151">
        <f t="shared" si="28"/>
        <v>0.03</v>
      </c>
      <c r="O15" s="151">
        <f t="shared" si="29"/>
        <v>20.562999999999999</v>
      </c>
      <c r="P15" s="152">
        <f t="shared" si="30"/>
        <v>112.98</v>
      </c>
      <c r="Q15" s="153">
        <f t="shared" si="31"/>
        <v>92</v>
      </c>
      <c r="R15" s="154">
        <f t="shared" si="32"/>
        <v>41.753496962782293</v>
      </c>
      <c r="S15" s="139">
        <f t="shared" si="33"/>
        <v>3</v>
      </c>
      <c r="T15" s="139">
        <f t="shared" si="34"/>
        <v>2056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175</v>
      </c>
      <c r="Z15" t="s">
        <v>141</v>
      </c>
      <c r="AA15" t="s">
        <v>48</v>
      </c>
      <c r="AB15">
        <v>503</v>
      </c>
      <c r="AC15" s="1">
        <v>9998.4689999999991</v>
      </c>
      <c r="AD15" s="1">
        <v>3289.2689999999998</v>
      </c>
      <c r="AE15" s="28">
        <v>3.04</v>
      </c>
      <c r="AF15">
        <v>3.9</v>
      </c>
      <c r="AG15">
        <v>14.84</v>
      </c>
      <c r="AH15">
        <v>324.58216599999997</v>
      </c>
      <c r="AI15">
        <v>9.0935500000000005</v>
      </c>
      <c r="AJ15">
        <v>76.024386000000007</v>
      </c>
      <c r="AK15">
        <v>2173</v>
      </c>
      <c r="AL15">
        <v>3</v>
      </c>
      <c r="AM15">
        <v>2056</v>
      </c>
      <c r="AN15">
        <v>92</v>
      </c>
      <c r="AO15">
        <v>30.804123000000001</v>
      </c>
      <c r="AP15">
        <v>73101.399999999994</v>
      </c>
      <c r="AQ15">
        <v>6778.8</v>
      </c>
      <c r="AR15">
        <v>65</v>
      </c>
      <c r="AS15">
        <v>20443</v>
      </c>
      <c r="AT15">
        <v>0.03</v>
      </c>
      <c r="AU15">
        <v>20.562999999999999</v>
      </c>
      <c r="AV15">
        <v>94323</v>
      </c>
      <c r="AW15">
        <v>0</v>
      </c>
      <c r="AX15" s="29">
        <v>0.53</v>
      </c>
      <c r="AY15">
        <v>0.77948717948717949</v>
      </c>
      <c r="AZ15" t="s">
        <v>70</v>
      </c>
      <c r="BA15" t="s">
        <v>306</v>
      </c>
      <c r="BB15">
        <v>1</v>
      </c>
      <c r="BC15" t="s">
        <v>307</v>
      </c>
      <c r="BD15">
        <v>7</v>
      </c>
      <c r="BE15">
        <v>41120.870999999992</v>
      </c>
      <c r="BF15">
        <v>0.24314827864419508</v>
      </c>
      <c r="BG15">
        <v>0.18953096591752641</v>
      </c>
      <c r="BH15">
        <v>333109.41199999995</v>
      </c>
      <c r="BI15">
        <v>3.0015570379620497E-2</v>
      </c>
      <c r="BJ15">
        <v>2.3396752295909311E-2</v>
      </c>
      <c r="BK15">
        <v>1</v>
      </c>
      <c r="BL15" t="s">
        <v>70</v>
      </c>
      <c r="BM15">
        <v>0</v>
      </c>
      <c r="BN15" t="s">
        <v>327</v>
      </c>
    </row>
    <row r="16" spans="1:66" x14ac:dyDescent="0.25">
      <c r="A16" s="134" t="str">
        <f t="shared" si="20"/>
        <v>강화교통</v>
      </c>
      <c r="B16" s="110" t="str">
        <f t="shared" si="1"/>
        <v>60-5</v>
      </c>
      <c r="C16" s="135" t="str">
        <f t="shared" si="21"/>
        <v>78바3206</v>
      </c>
      <c r="D16" s="110" t="str">
        <f t="shared" si="22"/>
        <v>대형</v>
      </c>
      <c r="E16" s="107" t="str">
        <f t="shared" si="16"/>
        <v>D</v>
      </c>
      <c r="F16" s="155">
        <f t="shared" si="17"/>
        <v>0.80717948717948718</v>
      </c>
      <c r="G16" s="156">
        <f t="shared" si="18"/>
        <v>3.1480000000000001</v>
      </c>
      <c r="H16" s="157">
        <f t="shared" si="19"/>
        <v>3.9</v>
      </c>
      <c r="I16" s="158">
        <f t="shared" si="23"/>
        <v>10858.252</v>
      </c>
      <c r="J16" s="159">
        <f t="shared" si="24"/>
        <v>1.4404906661957574E-2</v>
      </c>
      <c r="K16" s="159">
        <f t="shared" si="25"/>
        <v>0.23457057550567842</v>
      </c>
      <c r="L16" s="159">
        <f t="shared" si="26"/>
        <v>0.18492847651721472</v>
      </c>
      <c r="M16" s="160">
        <f t="shared" si="27"/>
        <v>13.766</v>
      </c>
      <c r="N16" s="161">
        <f t="shared" si="28"/>
        <v>0.23</v>
      </c>
      <c r="O16" s="161">
        <f t="shared" si="29"/>
        <v>31.606999999999999</v>
      </c>
      <c r="P16" s="162">
        <f t="shared" si="30"/>
        <v>85.75833333333334</v>
      </c>
      <c r="Q16" s="163">
        <f t="shared" si="31"/>
        <v>91</v>
      </c>
      <c r="R16" s="164">
        <f t="shared" si="32"/>
        <v>42.728918824619811</v>
      </c>
      <c r="S16" s="136">
        <f t="shared" si="33"/>
        <v>25</v>
      </c>
      <c r="T16" s="136">
        <f t="shared" si="34"/>
        <v>3432</v>
      </c>
      <c r="U16" t="s">
        <v>117</v>
      </c>
      <c r="V16" t="s">
        <v>119</v>
      </c>
      <c r="W16" s="4" t="s">
        <v>117</v>
      </c>
      <c r="X16" t="s">
        <v>119</v>
      </c>
      <c r="Y16" s="4" t="s">
        <v>176</v>
      </c>
      <c r="Z16" s="4" t="s">
        <v>141</v>
      </c>
      <c r="AA16" s="4" t="s">
        <v>48</v>
      </c>
      <c r="AB16" s="4">
        <v>503</v>
      </c>
      <c r="AC16" s="4">
        <v>10858.252</v>
      </c>
      <c r="AD16" s="4">
        <v>3448.9110000000001</v>
      </c>
      <c r="AE16" s="4">
        <v>3.1480000000000001</v>
      </c>
      <c r="AF16" s="4">
        <v>3.9</v>
      </c>
      <c r="AG16" s="4">
        <v>13.766</v>
      </c>
      <c r="AH16" s="4">
        <v>338.36380300000002</v>
      </c>
      <c r="AI16" s="4">
        <v>4.8740990000000002</v>
      </c>
      <c r="AJ16" s="4">
        <v>79.370192000000003</v>
      </c>
      <c r="AK16" s="4">
        <v>2008</v>
      </c>
      <c r="AL16" s="4">
        <v>25</v>
      </c>
      <c r="AM16" s="4">
        <v>3432</v>
      </c>
      <c r="AN16" s="4">
        <v>91</v>
      </c>
      <c r="AO16" s="4">
        <v>32.090465000000002</v>
      </c>
      <c r="AP16" s="4">
        <v>77235.199999999997</v>
      </c>
      <c r="AQ16" s="4">
        <v>5145.5</v>
      </c>
      <c r="AR16" s="4">
        <v>40</v>
      </c>
      <c r="AS16" s="4">
        <v>7613</v>
      </c>
      <c r="AT16" s="4">
        <v>0.23</v>
      </c>
      <c r="AU16" s="4">
        <v>31.606999999999999</v>
      </c>
      <c r="AV16" s="4">
        <v>83229</v>
      </c>
      <c r="AW16" s="4">
        <v>0</v>
      </c>
      <c r="AX16" s="30">
        <v>0.51</v>
      </c>
      <c r="AY16">
        <v>0.80717948717948718</v>
      </c>
      <c r="AZ16" t="s">
        <v>67</v>
      </c>
      <c r="BA16" t="s">
        <v>306</v>
      </c>
      <c r="BB16">
        <v>4</v>
      </c>
      <c r="BC16" t="s">
        <v>366</v>
      </c>
      <c r="BD16">
        <v>6</v>
      </c>
      <c r="BE16">
        <v>41120.870999999992</v>
      </c>
      <c r="BF16">
        <v>0.26405695540836194</v>
      </c>
      <c r="BG16">
        <v>0.2131413578526983</v>
      </c>
      <c r="BH16">
        <v>333109.41199999995</v>
      </c>
      <c r="BI16">
        <v>3.2596653258179335E-2</v>
      </c>
      <c r="BJ16">
        <v>2.6311349860704755E-2</v>
      </c>
      <c r="BK16">
        <v>1</v>
      </c>
      <c r="BL16" t="s">
        <v>70</v>
      </c>
      <c r="BM16">
        <v>1</v>
      </c>
      <c r="BN16" t="s">
        <v>320</v>
      </c>
    </row>
    <row r="17" spans="1:66" x14ac:dyDescent="0.25">
      <c r="A17" s="137" t="str">
        <f t="shared" si="20"/>
        <v>강화교통</v>
      </c>
      <c r="B17" s="126" t="str">
        <f t="shared" si="1"/>
        <v>60-5</v>
      </c>
      <c r="C17" s="138" t="str">
        <f t="shared" si="21"/>
        <v>78바3207</v>
      </c>
      <c r="D17" s="126" t="str">
        <f t="shared" si="22"/>
        <v>대형</v>
      </c>
      <c r="E17" s="123" t="str">
        <f t="shared" si="16"/>
        <v>D</v>
      </c>
      <c r="F17" s="145">
        <f t="shared" si="17"/>
        <v>0.82100000000000006</v>
      </c>
      <c r="G17" s="146">
        <f t="shared" si="18"/>
        <v>2.4630000000000001</v>
      </c>
      <c r="H17" s="147">
        <f t="shared" si="19"/>
        <v>3</v>
      </c>
      <c r="I17" s="148">
        <f t="shared" si="23"/>
        <v>6077.4070000000002</v>
      </c>
      <c r="J17" s="149">
        <f t="shared" si="24"/>
        <v>1.8523486885654313E-2</v>
      </c>
      <c r="K17" s="149">
        <f t="shared" si="25"/>
        <v>0.29245614236667228</v>
      </c>
      <c r="L17" s="149">
        <f t="shared" si="26"/>
        <v>0.22970322705061549</v>
      </c>
      <c r="M17" s="150">
        <f t="shared" si="27"/>
        <v>15.646000000000001</v>
      </c>
      <c r="N17" s="151">
        <f t="shared" si="28"/>
        <v>1.8759999999999999</v>
      </c>
      <c r="O17" s="151">
        <f t="shared" si="29"/>
        <v>44.393999999999998</v>
      </c>
      <c r="P17" s="152">
        <f t="shared" si="30"/>
        <v>49.536666666666662</v>
      </c>
      <c r="Q17" s="153">
        <f t="shared" si="31"/>
        <v>106</v>
      </c>
      <c r="R17" s="154">
        <f t="shared" si="32"/>
        <v>37.177625293450802</v>
      </c>
      <c r="S17" s="139">
        <f t="shared" si="33"/>
        <v>114</v>
      </c>
      <c r="T17" s="139">
        <f t="shared" si="34"/>
        <v>2698</v>
      </c>
      <c r="U17" t="s">
        <v>117</v>
      </c>
      <c r="V17" s="5" t="s">
        <v>119</v>
      </c>
      <c r="W17" t="s">
        <v>117</v>
      </c>
      <c r="X17" s="5" t="s">
        <v>119</v>
      </c>
      <c r="Y17" t="s">
        <v>332</v>
      </c>
      <c r="Z17" t="s">
        <v>141</v>
      </c>
      <c r="AA17" t="s">
        <v>48</v>
      </c>
      <c r="AB17">
        <v>503</v>
      </c>
      <c r="AC17" s="1">
        <v>6077.4070000000002</v>
      </c>
      <c r="AD17" s="1">
        <v>2467.8589999999999</v>
      </c>
      <c r="AE17" s="28">
        <v>2.4630000000000001</v>
      </c>
      <c r="AF17">
        <v>3</v>
      </c>
      <c r="AG17">
        <v>15.646000000000001</v>
      </c>
      <c r="AH17">
        <v>237.249122</v>
      </c>
      <c r="AI17">
        <v>4.3946810000000003</v>
      </c>
      <c r="AJ17">
        <v>69.384962999999999</v>
      </c>
      <c r="AK17">
        <v>1396</v>
      </c>
      <c r="AL17">
        <v>114</v>
      </c>
      <c r="AM17">
        <v>2698</v>
      </c>
      <c r="AN17">
        <v>106</v>
      </c>
      <c r="AO17">
        <v>25.616140999999999</v>
      </c>
      <c r="AP17">
        <v>39288.6</v>
      </c>
      <c r="AQ17">
        <v>2972.2</v>
      </c>
      <c r="AR17">
        <v>32</v>
      </c>
      <c r="AS17">
        <v>15137</v>
      </c>
      <c r="AT17">
        <v>1.8759999999999999</v>
      </c>
      <c r="AU17">
        <v>44.393999999999998</v>
      </c>
      <c r="AV17">
        <v>9328</v>
      </c>
      <c r="AW17">
        <v>0</v>
      </c>
      <c r="AX17" s="29">
        <v>0.5</v>
      </c>
      <c r="AY17">
        <v>0.82100000000000006</v>
      </c>
      <c r="AZ17" t="s">
        <v>67</v>
      </c>
      <c r="BA17" t="s">
        <v>306</v>
      </c>
      <c r="BB17">
        <v>1</v>
      </c>
      <c r="BC17" t="s">
        <v>334</v>
      </c>
      <c r="BD17">
        <v>3</v>
      </c>
      <c r="BE17">
        <v>41120.870999999992</v>
      </c>
      <c r="BF17">
        <v>0.1477937322874314</v>
      </c>
      <c r="BG17">
        <v>0.12133865420798118</v>
      </c>
      <c r="BH17">
        <v>333109.41199999995</v>
      </c>
      <c r="BI17">
        <v>1.8244476982835902E-2</v>
      </c>
      <c r="BJ17">
        <v>1.4978715602908277E-2</v>
      </c>
      <c r="BK17">
        <v>1</v>
      </c>
      <c r="BL17" t="s">
        <v>70</v>
      </c>
      <c r="BM17">
        <v>1</v>
      </c>
      <c r="BN17" t="s">
        <v>320</v>
      </c>
    </row>
    <row r="18" spans="1:66" x14ac:dyDescent="0.25">
      <c r="A18" s="134" t="str">
        <f t="shared" si="20"/>
        <v>강화교통</v>
      </c>
      <c r="B18" s="110" t="str">
        <f t="shared" si="1"/>
        <v>60-5</v>
      </c>
      <c r="C18" s="135" t="str">
        <f t="shared" si="21"/>
        <v>78바3231</v>
      </c>
      <c r="D18" s="110" t="str">
        <f t="shared" si="22"/>
        <v>대형</v>
      </c>
      <c r="E18" s="107" t="str">
        <f t="shared" si="16"/>
        <v>D</v>
      </c>
      <c r="F18" s="155">
        <f t="shared" si="17"/>
        <v>0.81184210526315792</v>
      </c>
      <c r="G18" s="156">
        <f t="shared" si="18"/>
        <v>3.085</v>
      </c>
      <c r="H18" s="157">
        <f t="shared" si="19"/>
        <v>3.8</v>
      </c>
      <c r="I18" s="158">
        <f t="shared" si="23"/>
        <v>10967.446</v>
      </c>
      <c r="J18" s="159">
        <f t="shared" si="24"/>
        <v>3.2278495148160453E-2</v>
      </c>
      <c r="K18" s="159">
        <f t="shared" si="25"/>
        <v>0.22453881787152979</v>
      </c>
      <c r="L18" s="159">
        <f t="shared" si="26"/>
        <v>0.19685531161949646</v>
      </c>
      <c r="M18" s="160">
        <f t="shared" si="27"/>
        <v>18.065999999999999</v>
      </c>
      <c r="N18" s="161">
        <f t="shared" si="28"/>
        <v>2.7E-2</v>
      </c>
      <c r="O18" s="161">
        <f t="shared" si="29"/>
        <v>34.520000000000003</v>
      </c>
      <c r="P18" s="162">
        <f t="shared" si="30"/>
        <v>190.93333333333334</v>
      </c>
      <c r="Q18" s="163">
        <f t="shared" si="31"/>
        <v>93</v>
      </c>
      <c r="R18" s="164">
        <f t="shared" si="32"/>
        <v>41.573310575723838</v>
      </c>
      <c r="S18" s="136">
        <f t="shared" si="33"/>
        <v>3</v>
      </c>
      <c r="T18" s="136">
        <f t="shared" si="34"/>
        <v>3786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177</v>
      </c>
      <c r="Z18" t="s">
        <v>141</v>
      </c>
      <c r="AA18" t="s">
        <v>48</v>
      </c>
      <c r="AB18">
        <v>503</v>
      </c>
      <c r="AC18" s="1">
        <v>10967.446</v>
      </c>
      <c r="AD18" s="1">
        <v>3555.078</v>
      </c>
      <c r="AE18" s="28">
        <v>3.085</v>
      </c>
      <c r="AF18">
        <v>3.8</v>
      </c>
      <c r="AG18">
        <v>18.065999999999999</v>
      </c>
      <c r="AH18">
        <v>354.97299199999998</v>
      </c>
      <c r="AI18">
        <v>11.457993999999999</v>
      </c>
      <c r="AJ18">
        <v>79.705215999999993</v>
      </c>
      <c r="AK18">
        <v>2159</v>
      </c>
      <c r="AL18">
        <v>3</v>
      </c>
      <c r="AM18">
        <v>3786</v>
      </c>
      <c r="AN18">
        <v>93</v>
      </c>
      <c r="AO18">
        <v>30.896564000000001</v>
      </c>
      <c r="AP18">
        <v>74610.600000000006</v>
      </c>
      <c r="AQ18">
        <v>11456</v>
      </c>
      <c r="AR18">
        <v>57</v>
      </c>
      <c r="AS18">
        <v>11297</v>
      </c>
      <c r="AT18">
        <v>2.7E-2</v>
      </c>
      <c r="AU18">
        <v>34.520000000000003</v>
      </c>
      <c r="AV18">
        <v>105158</v>
      </c>
      <c r="AW18">
        <v>0</v>
      </c>
      <c r="AX18" s="29">
        <v>0.62</v>
      </c>
      <c r="AY18">
        <v>0.81184210526315792</v>
      </c>
      <c r="AZ18" t="s">
        <v>67</v>
      </c>
      <c r="BA18" t="s">
        <v>306</v>
      </c>
      <c r="BB18">
        <v>3</v>
      </c>
      <c r="BC18" t="s">
        <v>367</v>
      </c>
      <c r="BD18">
        <v>7</v>
      </c>
      <c r="BE18">
        <v>41120.870999999992</v>
      </c>
      <c r="BF18">
        <v>0.26671239527003215</v>
      </c>
      <c r="BG18">
        <v>0.21652835247580243</v>
      </c>
      <c r="BH18">
        <v>333109.41199999995</v>
      </c>
      <c r="BI18">
        <v>3.2924455463900257E-2</v>
      </c>
      <c r="BJ18">
        <v>2.6729459238455867E-2</v>
      </c>
      <c r="BK18">
        <v>1</v>
      </c>
      <c r="BL18" t="s">
        <v>67</v>
      </c>
      <c r="BM18">
        <v>0</v>
      </c>
      <c r="BN18" t="s">
        <v>327</v>
      </c>
    </row>
    <row r="19" spans="1:66" x14ac:dyDescent="0.25">
      <c r="A19" s="137" t="str">
        <f t="shared" si="20"/>
        <v>강화교통</v>
      </c>
      <c r="B19" s="126" t="str">
        <f t="shared" si="1"/>
        <v>60-5</v>
      </c>
      <c r="C19" s="138" t="str">
        <f t="shared" si="21"/>
        <v>78바3232</v>
      </c>
      <c r="D19" s="126" t="str">
        <f t="shared" si="22"/>
        <v>대형</v>
      </c>
      <c r="E19" s="123" t="str">
        <f t="shared" si="16"/>
        <v>D</v>
      </c>
      <c r="F19" s="145">
        <f t="shared" si="17"/>
        <v>0.81342105263157904</v>
      </c>
      <c r="G19" s="146">
        <f t="shared" si="18"/>
        <v>3.0910000000000002</v>
      </c>
      <c r="H19" s="147">
        <f t="shared" si="19"/>
        <v>3.8</v>
      </c>
      <c r="I19" s="148">
        <f t="shared" si="23"/>
        <v>3219.297</v>
      </c>
      <c r="J19" s="149">
        <f t="shared" si="24"/>
        <v>7.5357583407985804E-3</v>
      </c>
      <c r="K19" s="149">
        <f t="shared" si="25"/>
        <v>0.25650101919931945</v>
      </c>
      <c r="L19" s="149">
        <f t="shared" si="26"/>
        <v>0.22085567128475564</v>
      </c>
      <c r="M19" s="150">
        <f t="shared" si="27"/>
        <v>14.782999999999999</v>
      </c>
      <c r="N19" s="151">
        <f t="shared" si="28"/>
        <v>0</v>
      </c>
      <c r="O19" s="151">
        <f t="shared" si="29"/>
        <v>20.222000000000001</v>
      </c>
      <c r="P19" s="152">
        <f t="shared" si="30"/>
        <v>36.49</v>
      </c>
      <c r="Q19" s="153">
        <f t="shared" si="31"/>
        <v>92</v>
      </c>
      <c r="R19" s="154">
        <f t="shared" si="32"/>
        <v>42.352196314617458</v>
      </c>
      <c r="S19" s="139">
        <f t="shared" si="33"/>
        <v>0</v>
      </c>
      <c r="T19" s="139">
        <f t="shared" si="34"/>
        <v>651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178</v>
      </c>
      <c r="Z19" s="4" t="s">
        <v>141</v>
      </c>
      <c r="AA19" s="4" t="s">
        <v>48</v>
      </c>
      <c r="AB19" s="4">
        <v>503</v>
      </c>
      <c r="AC19" s="4">
        <v>3219.297</v>
      </c>
      <c r="AD19" s="4">
        <v>1041.396</v>
      </c>
      <c r="AE19" s="4">
        <v>3.0910000000000002</v>
      </c>
      <c r="AF19" s="4">
        <v>3.8</v>
      </c>
      <c r="AG19" s="4">
        <v>14.782999999999999</v>
      </c>
      <c r="AH19" s="4">
        <v>103.283036</v>
      </c>
      <c r="AI19" s="4">
        <v>0.77831600000000001</v>
      </c>
      <c r="AJ19" s="4">
        <v>26.492204000000001</v>
      </c>
      <c r="AK19" s="4">
        <v>711</v>
      </c>
      <c r="AL19" s="4">
        <v>0</v>
      </c>
      <c r="AM19" s="4">
        <v>651</v>
      </c>
      <c r="AN19" s="4">
        <v>92</v>
      </c>
      <c r="AO19" s="4">
        <v>31.169657999999998</v>
      </c>
      <c r="AP19" s="4">
        <v>25213.1</v>
      </c>
      <c r="AQ19" s="4">
        <v>2189.4</v>
      </c>
      <c r="AR19" s="4">
        <v>24</v>
      </c>
      <c r="AS19" s="4">
        <v>8057</v>
      </c>
      <c r="AT19" s="4">
        <v>0</v>
      </c>
      <c r="AU19" s="4">
        <v>20.222000000000001</v>
      </c>
      <c r="AV19" s="4">
        <v>31199</v>
      </c>
      <c r="AW19" s="4">
        <v>0</v>
      </c>
      <c r="AX19" s="30">
        <v>0.53</v>
      </c>
      <c r="AY19">
        <v>0.81342105263157904</v>
      </c>
      <c r="AZ19" t="s">
        <v>67</v>
      </c>
      <c r="BA19" t="s">
        <v>306</v>
      </c>
      <c r="BB19">
        <v>2</v>
      </c>
      <c r="BC19" t="s">
        <v>368</v>
      </c>
      <c r="BD19">
        <v>2</v>
      </c>
      <c r="BE19">
        <v>41120.870999999992</v>
      </c>
      <c r="BF19">
        <v>7.828863838997964E-2</v>
      </c>
      <c r="BG19">
        <v>6.368162664827029E-2</v>
      </c>
      <c r="BH19">
        <v>333109.41199999995</v>
      </c>
      <c r="BI19">
        <v>9.6643831847056921E-3</v>
      </c>
      <c r="BJ19">
        <v>7.8612127431382361E-3</v>
      </c>
      <c r="BK19">
        <v>1</v>
      </c>
      <c r="BL19" t="s">
        <v>70</v>
      </c>
      <c r="BM19">
        <v>1</v>
      </c>
      <c r="BN19" t="s">
        <v>320</v>
      </c>
    </row>
    <row r="20" spans="1:66" x14ac:dyDescent="0.25">
      <c r="A20" s="134" t="str">
        <f t="shared" si="20"/>
        <v>강화교통</v>
      </c>
      <c r="B20" s="110" t="str">
        <f t="shared" si="1"/>
        <v>70</v>
      </c>
      <c r="C20" s="135" t="str">
        <f t="shared" si="21"/>
        <v>78바3201</v>
      </c>
      <c r="D20" s="110" t="str">
        <f t="shared" si="22"/>
        <v>대형</v>
      </c>
      <c r="E20" s="107" t="str">
        <f t="shared" si="16"/>
        <v>C</v>
      </c>
      <c r="F20" s="155">
        <f t="shared" si="17"/>
        <v>0.875</v>
      </c>
      <c r="G20" s="156">
        <f t="shared" si="18"/>
        <v>2.625</v>
      </c>
      <c r="H20" s="157">
        <f t="shared" si="19"/>
        <v>3</v>
      </c>
      <c r="I20" s="158">
        <f t="shared" si="23"/>
        <v>4084.6819999999998</v>
      </c>
      <c r="J20" s="159">
        <f t="shared" si="24"/>
        <v>1.3601313614079772E-2</v>
      </c>
      <c r="K20" s="159">
        <f t="shared" si="25"/>
        <v>0.29089825786803758</v>
      </c>
      <c r="L20" s="159">
        <f t="shared" si="26"/>
        <v>0.20687044915613995</v>
      </c>
      <c r="M20" s="160">
        <f t="shared" si="27"/>
        <v>11.167</v>
      </c>
      <c r="N20" s="161">
        <f t="shared" si="28"/>
        <v>2.4E-2</v>
      </c>
      <c r="O20" s="161">
        <f t="shared" si="29"/>
        <v>32.487000000000002</v>
      </c>
      <c r="P20" s="162">
        <f t="shared" si="30"/>
        <v>0</v>
      </c>
      <c r="Q20" s="163">
        <f t="shared" si="31"/>
        <v>76</v>
      </c>
      <c r="R20" s="164">
        <f t="shared" si="32"/>
        <v>31.793656199320534</v>
      </c>
      <c r="S20" s="136">
        <f t="shared" si="33"/>
        <v>1</v>
      </c>
      <c r="T20" s="136">
        <f t="shared" si="34"/>
        <v>1327</v>
      </c>
      <c r="U20" t="s">
        <v>117</v>
      </c>
      <c r="V20" s="5" t="s">
        <v>120</v>
      </c>
      <c r="W20" t="s">
        <v>117</v>
      </c>
      <c r="X20" s="5" t="s">
        <v>120</v>
      </c>
      <c r="Y20" t="s">
        <v>335</v>
      </c>
      <c r="Z20" t="s">
        <v>141</v>
      </c>
      <c r="AA20" t="s">
        <v>48</v>
      </c>
      <c r="AB20">
        <v>503</v>
      </c>
      <c r="AC20" s="1">
        <v>4084.6819999999998</v>
      </c>
      <c r="AD20" s="1">
        <v>1555.963</v>
      </c>
      <c r="AE20" s="28">
        <v>2.625</v>
      </c>
      <c r="AF20">
        <v>3</v>
      </c>
      <c r="AG20">
        <v>11.167</v>
      </c>
      <c r="AH20">
        <v>184.722746</v>
      </c>
      <c r="AI20">
        <v>2.5124719999999998</v>
      </c>
      <c r="AJ20">
        <v>53.735525000000003</v>
      </c>
      <c r="AK20">
        <v>845</v>
      </c>
      <c r="AL20">
        <v>1</v>
      </c>
      <c r="AM20">
        <v>1327</v>
      </c>
      <c r="AN20">
        <v>76</v>
      </c>
      <c r="AO20">
        <v>22.112501000000002</v>
      </c>
      <c r="AP20">
        <v>5746</v>
      </c>
      <c r="AQ20">
        <v>0</v>
      </c>
      <c r="AR20">
        <v>3</v>
      </c>
      <c r="AS20">
        <v>600</v>
      </c>
      <c r="AT20">
        <v>2.4E-2</v>
      </c>
      <c r="AU20">
        <v>32.487000000000002</v>
      </c>
      <c r="AV20">
        <v>38063</v>
      </c>
      <c r="AW20">
        <v>0</v>
      </c>
      <c r="AX20" s="29">
        <v>0.5</v>
      </c>
      <c r="AY20">
        <v>0.875</v>
      </c>
      <c r="AZ20" t="s">
        <v>69</v>
      </c>
      <c r="BA20" t="s">
        <v>179</v>
      </c>
      <c r="BB20">
        <v>2</v>
      </c>
      <c r="BC20" t="s">
        <v>337</v>
      </c>
      <c r="BD20">
        <v>4</v>
      </c>
      <c r="BE20">
        <v>76195.804000000004</v>
      </c>
      <c r="BF20">
        <v>5.3607702597376614E-2</v>
      </c>
      <c r="BG20">
        <v>4.6906739772704535E-2</v>
      </c>
      <c r="BH20">
        <v>333109.41199999995</v>
      </c>
      <c r="BI20">
        <v>1.2262283360519398E-2</v>
      </c>
      <c r="BJ20">
        <v>1.0729497940454472E-2</v>
      </c>
      <c r="BK20">
        <v>1</v>
      </c>
      <c r="BL20" t="s">
        <v>69</v>
      </c>
      <c r="BM20">
        <v>0</v>
      </c>
      <c r="BN20" t="s">
        <v>327</v>
      </c>
    </row>
    <row r="21" spans="1:66" x14ac:dyDescent="0.25">
      <c r="A21" s="137" t="str">
        <f t="shared" si="20"/>
        <v>강화교통</v>
      </c>
      <c r="B21" s="126" t="str">
        <f t="shared" si="1"/>
        <v>70</v>
      </c>
      <c r="C21" s="138" t="str">
        <f t="shared" si="21"/>
        <v>78바3202</v>
      </c>
      <c r="D21" s="126" t="str">
        <f t="shared" si="22"/>
        <v>대형</v>
      </c>
      <c r="E21" s="123" t="str">
        <f t="shared" si="16"/>
        <v>F</v>
      </c>
      <c r="F21" s="145">
        <f t="shared" si="17"/>
        <v>0.79555555555555557</v>
      </c>
      <c r="G21" s="146">
        <f t="shared" si="18"/>
        <v>2.1480000000000001</v>
      </c>
      <c r="H21" s="147">
        <f t="shared" si="19"/>
        <v>2.7</v>
      </c>
      <c r="I21" s="148">
        <f t="shared" si="23"/>
        <v>9651.9830000000002</v>
      </c>
      <c r="J21" s="149">
        <f t="shared" si="24"/>
        <v>1.6542405878230131E-2</v>
      </c>
      <c r="K21" s="149">
        <f t="shared" si="25"/>
        <v>0.30638866351559907</v>
      </c>
      <c r="L21" s="149">
        <f t="shared" si="26"/>
        <v>0.24668505943286473</v>
      </c>
      <c r="M21" s="150">
        <f t="shared" si="27"/>
        <v>17.344000000000001</v>
      </c>
      <c r="N21" s="151">
        <f t="shared" si="28"/>
        <v>0.01</v>
      </c>
      <c r="O21" s="151">
        <f t="shared" si="29"/>
        <v>29.372</v>
      </c>
      <c r="P21" s="152">
        <f t="shared" si="30"/>
        <v>0</v>
      </c>
      <c r="Q21" s="153">
        <f t="shared" si="31"/>
        <v>83</v>
      </c>
      <c r="R21" s="154">
        <f t="shared" si="32"/>
        <v>32.881344190082793</v>
      </c>
      <c r="S21" s="139">
        <f t="shared" si="33"/>
        <v>1</v>
      </c>
      <c r="T21" s="139">
        <f t="shared" si="34"/>
        <v>2835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180</v>
      </c>
      <c r="Z21" t="s">
        <v>141</v>
      </c>
      <c r="AA21" t="s">
        <v>48</v>
      </c>
      <c r="AB21">
        <v>503</v>
      </c>
      <c r="AC21" s="1">
        <v>9651.9830000000002</v>
      </c>
      <c r="AD21" s="1">
        <v>4494.2389999999996</v>
      </c>
      <c r="AE21" s="28">
        <v>2.1480000000000001</v>
      </c>
      <c r="AF21">
        <v>2.7</v>
      </c>
      <c r="AG21">
        <v>17.344000000000001</v>
      </c>
      <c r="AH21">
        <v>433.544918</v>
      </c>
      <c r="AI21">
        <v>7.1718760000000001</v>
      </c>
      <c r="AJ21">
        <v>132.833248</v>
      </c>
      <c r="AK21">
        <v>2381</v>
      </c>
      <c r="AL21">
        <v>1</v>
      </c>
      <c r="AM21">
        <v>2835</v>
      </c>
      <c r="AN21">
        <v>83</v>
      </c>
      <c r="AO21">
        <v>22.262936</v>
      </c>
      <c r="AP21">
        <v>24651.7</v>
      </c>
      <c r="AQ21">
        <v>0</v>
      </c>
      <c r="AR21">
        <v>25</v>
      </c>
      <c r="AS21">
        <v>3496</v>
      </c>
      <c r="AT21">
        <v>0.01</v>
      </c>
      <c r="AU21">
        <v>29.372</v>
      </c>
      <c r="AV21">
        <v>88472</v>
      </c>
      <c r="AW21">
        <v>0</v>
      </c>
      <c r="AX21" s="29">
        <v>0.53</v>
      </c>
      <c r="AY21">
        <v>0.79555555555555557</v>
      </c>
      <c r="AZ21" t="s">
        <v>70</v>
      </c>
      <c r="BA21" t="s">
        <v>179</v>
      </c>
      <c r="BB21">
        <v>1</v>
      </c>
      <c r="BC21" t="s">
        <v>286</v>
      </c>
      <c r="BD21">
        <v>4</v>
      </c>
      <c r="BE21">
        <v>76195.804000000004</v>
      </c>
      <c r="BF21">
        <v>0.12667341891949851</v>
      </c>
      <c r="BG21">
        <v>0.10077574216262326</v>
      </c>
      <c r="BH21">
        <v>333109.41199999995</v>
      </c>
      <c r="BI21">
        <v>2.897541363976831E-2</v>
      </c>
      <c r="BJ21">
        <v>2.30515512956379E-2</v>
      </c>
      <c r="BK21">
        <v>1</v>
      </c>
      <c r="BL21" t="s">
        <v>70</v>
      </c>
      <c r="BM21">
        <v>0</v>
      </c>
      <c r="BN21" t="s">
        <v>327</v>
      </c>
    </row>
    <row r="22" spans="1:66" x14ac:dyDescent="0.25">
      <c r="A22" s="134" t="str">
        <f t="shared" si="20"/>
        <v>강화교통</v>
      </c>
      <c r="B22" s="110" t="str">
        <f t="shared" si="1"/>
        <v>70</v>
      </c>
      <c r="C22" s="135" t="str">
        <f t="shared" si="21"/>
        <v>78바3203</v>
      </c>
      <c r="D22" s="110" t="str">
        <f t="shared" si="22"/>
        <v>대형</v>
      </c>
      <c r="E22" s="107" t="str">
        <f t="shared" si="16"/>
        <v>F</v>
      </c>
      <c r="F22" s="155">
        <f t="shared" si="17"/>
        <v>0.79551724137931035</v>
      </c>
      <c r="G22" s="156">
        <f t="shared" si="18"/>
        <v>2.3069999999999999</v>
      </c>
      <c r="H22" s="157">
        <f t="shared" si="19"/>
        <v>2.9</v>
      </c>
      <c r="I22" s="158">
        <f t="shared" si="23"/>
        <v>10124.798000000001</v>
      </c>
      <c r="J22" s="159">
        <f t="shared" si="24"/>
        <v>3.2388663163338403E-2</v>
      </c>
      <c r="K22" s="159">
        <f t="shared" si="25"/>
        <v>0.30376127504554967</v>
      </c>
      <c r="L22" s="159">
        <f t="shared" si="26"/>
        <v>0.26756089356054313</v>
      </c>
      <c r="M22" s="160">
        <f t="shared" si="27"/>
        <v>14.651</v>
      </c>
      <c r="N22" s="161">
        <f t="shared" si="28"/>
        <v>0.158</v>
      </c>
      <c r="O22" s="161">
        <f t="shared" si="29"/>
        <v>26.42</v>
      </c>
      <c r="P22" s="162">
        <f t="shared" si="30"/>
        <v>0.19499999999999998</v>
      </c>
      <c r="Q22" s="163">
        <f t="shared" si="31"/>
        <v>83</v>
      </c>
      <c r="R22" s="164">
        <f t="shared" si="32"/>
        <v>33.294721209171072</v>
      </c>
      <c r="S22" s="136">
        <f t="shared" si="33"/>
        <v>16</v>
      </c>
      <c r="T22" s="136">
        <f t="shared" si="34"/>
        <v>2675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181</v>
      </c>
      <c r="Z22" s="4" t="s">
        <v>141</v>
      </c>
      <c r="AA22" s="4" t="s">
        <v>48</v>
      </c>
      <c r="AB22" s="4">
        <v>503</v>
      </c>
      <c r="AC22" s="4">
        <v>10124.798000000001</v>
      </c>
      <c r="AD22" s="4">
        <v>4389.6769999999997</v>
      </c>
      <c r="AE22" s="4">
        <v>2.3069999999999999</v>
      </c>
      <c r="AF22" s="4">
        <v>2.9</v>
      </c>
      <c r="AG22" s="4">
        <v>14.651</v>
      </c>
      <c r="AH22" s="4">
        <v>458.079635</v>
      </c>
      <c r="AI22" s="4">
        <v>14.836587</v>
      </c>
      <c r="AJ22" s="4">
        <v>139.14685399999999</v>
      </c>
      <c r="AK22" s="4">
        <v>2709</v>
      </c>
      <c r="AL22" s="4">
        <v>16</v>
      </c>
      <c r="AM22" s="4">
        <v>2675</v>
      </c>
      <c r="AN22" s="4">
        <v>83</v>
      </c>
      <c r="AO22" s="4">
        <v>22.102702000000001</v>
      </c>
      <c r="AP22" s="4">
        <v>27882.7</v>
      </c>
      <c r="AQ22" s="4">
        <v>11.7</v>
      </c>
      <c r="AR22" s="4">
        <v>21</v>
      </c>
      <c r="AS22" s="4">
        <v>10353</v>
      </c>
      <c r="AT22" s="4">
        <v>0.158</v>
      </c>
      <c r="AU22" s="4">
        <v>26.42</v>
      </c>
      <c r="AV22" s="4">
        <v>92432</v>
      </c>
      <c r="AW22" s="4">
        <v>0</v>
      </c>
      <c r="AX22" s="30">
        <v>0.5</v>
      </c>
      <c r="AY22">
        <v>0.79551724137931035</v>
      </c>
      <c r="AZ22" t="s">
        <v>70</v>
      </c>
      <c r="BA22" t="s">
        <v>179</v>
      </c>
      <c r="BB22">
        <v>2</v>
      </c>
      <c r="BC22" t="s">
        <v>296</v>
      </c>
      <c r="BD22">
        <v>4</v>
      </c>
      <c r="BE22">
        <v>76195.804000000004</v>
      </c>
      <c r="BF22">
        <v>0.13287868187597313</v>
      </c>
      <c r="BG22">
        <v>0.10570728244409311</v>
      </c>
      <c r="BH22">
        <v>333109.41199999995</v>
      </c>
      <c r="BI22">
        <v>3.0394812140582813E-2</v>
      </c>
      <c r="BJ22">
        <v>2.4179597106318809E-2</v>
      </c>
      <c r="BK22">
        <v>1</v>
      </c>
      <c r="BL22" t="s">
        <v>70</v>
      </c>
      <c r="BM22">
        <v>0</v>
      </c>
      <c r="BN22" t="s">
        <v>327</v>
      </c>
    </row>
    <row r="23" spans="1:66" x14ac:dyDescent="0.25">
      <c r="A23" s="137" t="str">
        <f t="shared" si="20"/>
        <v>강화교통</v>
      </c>
      <c r="B23" s="126" t="str">
        <f t="shared" si="1"/>
        <v>70</v>
      </c>
      <c r="C23" s="138" t="str">
        <f t="shared" si="21"/>
        <v>78바3204</v>
      </c>
      <c r="D23" s="126" t="str">
        <f t="shared" si="22"/>
        <v>대형</v>
      </c>
      <c r="E23" s="123" t="str">
        <f t="shared" si="16"/>
        <v>D</v>
      </c>
      <c r="F23" s="145">
        <f t="shared" si="17"/>
        <v>0.82178571428571434</v>
      </c>
      <c r="G23" s="146">
        <f t="shared" si="18"/>
        <v>2.3010000000000002</v>
      </c>
      <c r="H23" s="147">
        <f t="shared" si="19"/>
        <v>2.8</v>
      </c>
      <c r="I23" s="148">
        <f t="shared" si="23"/>
        <v>8513.4580000000005</v>
      </c>
      <c r="J23" s="149">
        <f t="shared" si="24"/>
        <v>1.755872368745464E-2</v>
      </c>
      <c r="K23" s="149">
        <f t="shared" si="25"/>
        <v>0.30760201742359644</v>
      </c>
      <c r="L23" s="149">
        <f t="shared" si="26"/>
        <v>0.25113179626891913</v>
      </c>
      <c r="M23" s="150">
        <f t="shared" si="27"/>
        <v>16.981999999999999</v>
      </c>
      <c r="N23" s="151">
        <f t="shared" si="28"/>
        <v>0.505</v>
      </c>
      <c r="O23" s="151">
        <f t="shared" si="29"/>
        <v>43.683999999999997</v>
      </c>
      <c r="P23" s="152">
        <f t="shared" si="30"/>
        <v>7.8250000000000002</v>
      </c>
      <c r="Q23" s="153">
        <f t="shared" si="31"/>
        <v>90</v>
      </c>
      <c r="R23" s="154">
        <f t="shared" si="32"/>
        <v>34.0559053235161</v>
      </c>
      <c r="S23" s="139">
        <f t="shared" si="33"/>
        <v>43</v>
      </c>
      <c r="T23" s="139">
        <f t="shared" si="34"/>
        <v>3719</v>
      </c>
      <c r="U23" t="s">
        <v>117</v>
      </c>
      <c r="V23" s="5" t="s">
        <v>120</v>
      </c>
      <c r="W23" t="s">
        <v>117</v>
      </c>
      <c r="X23" s="5" t="s">
        <v>120</v>
      </c>
      <c r="Y23" t="s">
        <v>182</v>
      </c>
      <c r="Z23" t="s">
        <v>141</v>
      </c>
      <c r="AA23" t="s">
        <v>48</v>
      </c>
      <c r="AB23">
        <v>503</v>
      </c>
      <c r="AC23" s="1">
        <v>8513.4580000000005</v>
      </c>
      <c r="AD23" s="1">
        <v>3700.5639999999999</v>
      </c>
      <c r="AE23" s="28">
        <v>2.3010000000000002</v>
      </c>
      <c r="AF23">
        <v>2.8</v>
      </c>
      <c r="AG23">
        <v>16.981999999999999</v>
      </c>
      <c r="AH23">
        <v>370.436036</v>
      </c>
      <c r="AI23">
        <v>6.5043839999999999</v>
      </c>
      <c r="AJ23">
        <v>113.946872</v>
      </c>
      <c r="AK23">
        <v>2138</v>
      </c>
      <c r="AL23">
        <v>43</v>
      </c>
      <c r="AM23">
        <v>3719</v>
      </c>
      <c r="AN23">
        <v>90</v>
      </c>
      <c r="AO23">
        <v>22.982261000000001</v>
      </c>
      <c r="AP23">
        <v>25637.5</v>
      </c>
      <c r="AQ23">
        <v>469.5</v>
      </c>
      <c r="AR23">
        <v>31</v>
      </c>
      <c r="AS23">
        <v>8453</v>
      </c>
      <c r="AT23">
        <v>0.505</v>
      </c>
      <c r="AU23">
        <v>43.683999999999997</v>
      </c>
      <c r="AV23">
        <v>73886</v>
      </c>
      <c r="AW23">
        <v>0</v>
      </c>
      <c r="AX23" s="29">
        <v>0.54</v>
      </c>
      <c r="AY23">
        <v>0.82178571428571434</v>
      </c>
      <c r="AZ23" t="s">
        <v>67</v>
      </c>
      <c r="BA23" t="s">
        <v>179</v>
      </c>
      <c r="BB23">
        <v>2</v>
      </c>
      <c r="BC23" t="s">
        <v>280</v>
      </c>
      <c r="BD23">
        <v>9</v>
      </c>
      <c r="BE23">
        <v>76195.804000000004</v>
      </c>
      <c r="BF23">
        <v>0.11173132315789988</v>
      </c>
      <c r="BG23">
        <v>9.1819205209402732E-2</v>
      </c>
      <c r="BH23">
        <v>333109.41199999995</v>
      </c>
      <c r="BI23">
        <v>2.5557542637072054E-2</v>
      </c>
      <c r="BJ23">
        <v>2.1002823431393858E-2</v>
      </c>
      <c r="BK23">
        <v>1</v>
      </c>
      <c r="BL23" t="s">
        <v>67</v>
      </c>
      <c r="BM23">
        <v>0</v>
      </c>
      <c r="BN23" t="s">
        <v>327</v>
      </c>
    </row>
    <row r="24" spans="1:66" x14ac:dyDescent="0.25">
      <c r="A24" s="134" t="str">
        <f t="shared" si="20"/>
        <v>강화교통</v>
      </c>
      <c r="B24" s="110" t="str">
        <f t="shared" si="1"/>
        <v>70</v>
      </c>
      <c r="C24" s="135" t="str">
        <f t="shared" si="21"/>
        <v>78바3213</v>
      </c>
      <c r="D24" s="110" t="str">
        <f t="shared" si="22"/>
        <v>대형</v>
      </c>
      <c r="E24" s="107" t="str">
        <f t="shared" si="16"/>
        <v>B</v>
      </c>
      <c r="F24" s="155">
        <f t="shared" si="17"/>
        <v>0.90689655172413797</v>
      </c>
      <c r="G24" s="156">
        <f t="shared" si="18"/>
        <v>2.63</v>
      </c>
      <c r="H24" s="157">
        <f t="shared" si="19"/>
        <v>2.9</v>
      </c>
      <c r="I24" s="158">
        <f t="shared" si="23"/>
        <v>7739.3609999999999</v>
      </c>
      <c r="J24" s="159">
        <f t="shared" si="24"/>
        <v>1.8326000150478403E-2</v>
      </c>
      <c r="K24" s="159">
        <f t="shared" si="25"/>
        <v>0.28664266852490883</v>
      </c>
      <c r="L24" s="159">
        <f t="shared" si="26"/>
        <v>0.19200551570084404</v>
      </c>
      <c r="M24" s="160">
        <f t="shared" si="27"/>
        <v>12.034000000000001</v>
      </c>
      <c r="N24" s="161">
        <f t="shared" si="28"/>
        <v>3.9E-2</v>
      </c>
      <c r="O24" s="161">
        <f t="shared" si="29"/>
        <v>27.341000000000001</v>
      </c>
      <c r="P24" s="162">
        <f t="shared" si="30"/>
        <v>0</v>
      </c>
      <c r="Q24" s="163">
        <f t="shared" si="31"/>
        <v>81</v>
      </c>
      <c r="R24" s="164">
        <f t="shared" si="32"/>
        <v>32.088887121320596</v>
      </c>
      <c r="S24" s="136">
        <f t="shared" si="33"/>
        <v>3</v>
      </c>
      <c r="T24" s="136">
        <f t="shared" si="34"/>
        <v>2116</v>
      </c>
      <c r="U24" t="s">
        <v>117</v>
      </c>
      <c r="V24" s="5" t="s">
        <v>120</v>
      </c>
      <c r="W24" t="s">
        <v>117</v>
      </c>
      <c r="X24" s="5" t="s">
        <v>120</v>
      </c>
      <c r="Y24" t="s">
        <v>183</v>
      </c>
      <c r="Z24" t="s">
        <v>141</v>
      </c>
      <c r="AA24" t="s">
        <v>48</v>
      </c>
      <c r="AB24">
        <v>503</v>
      </c>
      <c r="AC24" s="1">
        <v>7739.3609999999999</v>
      </c>
      <c r="AD24" s="1">
        <v>2942.5</v>
      </c>
      <c r="AE24" s="28">
        <v>2.63</v>
      </c>
      <c r="AF24">
        <v>2.9</v>
      </c>
      <c r="AG24">
        <v>12.034000000000001</v>
      </c>
      <c r="AH24">
        <v>347.01325700000001</v>
      </c>
      <c r="AI24">
        <v>6.3593650000000004</v>
      </c>
      <c r="AJ24">
        <v>99.468806000000001</v>
      </c>
      <c r="AK24">
        <v>1486</v>
      </c>
      <c r="AL24">
        <v>3</v>
      </c>
      <c r="AM24">
        <v>2116</v>
      </c>
      <c r="AN24">
        <v>81</v>
      </c>
      <c r="AO24">
        <v>22.302781</v>
      </c>
      <c r="AP24">
        <v>15915.7</v>
      </c>
      <c r="AQ24">
        <v>0</v>
      </c>
      <c r="AR24">
        <v>29</v>
      </c>
      <c r="AS24">
        <v>5957</v>
      </c>
      <c r="AT24">
        <v>3.9E-2</v>
      </c>
      <c r="AU24">
        <v>27.341000000000001</v>
      </c>
      <c r="AV24">
        <v>70911</v>
      </c>
      <c r="AW24">
        <v>0</v>
      </c>
      <c r="AX24" s="29">
        <v>0.52</v>
      </c>
      <c r="AY24">
        <v>0.90689655172413797</v>
      </c>
      <c r="AZ24" t="s">
        <v>68</v>
      </c>
      <c r="BA24" t="s">
        <v>179</v>
      </c>
      <c r="BB24">
        <v>1</v>
      </c>
      <c r="BC24" t="s">
        <v>369</v>
      </c>
      <c r="BD24">
        <v>5</v>
      </c>
      <c r="BE24">
        <v>76195.804000000004</v>
      </c>
      <c r="BF24">
        <v>0.10157201044823938</v>
      </c>
      <c r="BG24">
        <v>9.2115306027196406E-2</v>
      </c>
      <c r="BH24">
        <v>333109.41199999995</v>
      </c>
      <c r="BI24">
        <v>2.3233690556903271E-2</v>
      </c>
      <c r="BJ24">
        <v>2.1070553849881244E-2</v>
      </c>
      <c r="BK24">
        <v>1</v>
      </c>
      <c r="BL24" t="s">
        <v>69</v>
      </c>
      <c r="BM24">
        <v>1</v>
      </c>
      <c r="BN24" t="s">
        <v>320</v>
      </c>
    </row>
    <row r="25" spans="1:66" x14ac:dyDescent="0.25">
      <c r="A25" s="137" t="str">
        <f t="shared" si="20"/>
        <v>강화교통</v>
      </c>
      <c r="B25" s="126" t="str">
        <f t="shared" si="1"/>
        <v>70</v>
      </c>
      <c r="C25" s="138" t="str">
        <f t="shared" si="21"/>
        <v>78바3214</v>
      </c>
      <c r="D25" s="126" t="str">
        <f t="shared" si="22"/>
        <v>대형</v>
      </c>
      <c r="E25" s="123" t="str">
        <f t="shared" si="16"/>
        <v>C</v>
      </c>
      <c r="F25" s="145">
        <f t="shared" si="17"/>
        <v>0.86482758620689659</v>
      </c>
      <c r="G25" s="146">
        <f t="shared" si="18"/>
        <v>2.508</v>
      </c>
      <c r="H25" s="147">
        <f t="shared" si="19"/>
        <v>2.9</v>
      </c>
      <c r="I25" s="148">
        <f t="shared" si="23"/>
        <v>7083.77</v>
      </c>
      <c r="J25" s="149">
        <f t="shared" si="24"/>
        <v>1.2703418307473692E-2</v>
      </c>
      <c r="K25" s="149">
        <f t="shared" si="25"/>
        <v>0.31087639454473082</v>
      </c>
      <c r="L25" s="149">
        <f t="shared" si="26"/>
        <v>0.22657426765691149</v>
      </c>
      <c r="M25" s="150">
        <f t="shared" si="27"/>
        <v>14.358000000000001</v>
      </c>
      <c r="N25" s="151">
        <f t="shared" si="28"/>
        <v>0.155</v>
      </c>
      <c r="O25" s="151">
        <f t="shared" si="29"/>
        <v>19.890999999999998</v>
      </c>
      <c r="P25" s="152">
        <f t="shared" si="30"/>
        <v>2.6633333333333336</v>
      </c>
      <c r="Q25" s="153">
        <f t="shared" si="31"/>
        <v>96</v>
      </c>
      <c r="R25" s="154">
        <f t="shared" si="32"/>
        <v>32.463573544432002</v>
      </c>
      <c r="S25" s="139">
        <f t="shared" si="33"/>
        <v>11</v>
      </c>
      <c r="T25" s="139">
        <f t="shared" si="34"/>
        <v>1409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184</v>
      </c>
      <c r="Z25" s="4" t="s">
        <v>141</v>
      </c>
      <c r="AA25" s="4" t="s">
        <v>48</v>
      </c>
      <c r="AB25" s="4">
        <v>503</v>
      </c>
      <c r="AC25" s="4">
        <v>7083.77</v>
      </c>
      <c r="AD25" s="4">
        <v>2824.4290000000001</v>
      </c>
      <c r="AE25" s="4">
        <v>2.508</v>
      </c>
      <c r="AF25" s="4">
        <v>2.9</v>
      </c>
      <c r="AG25" s="4">
        <v>14.358000000000001</v>
      </c>
      <c r="AH25" s="4">
        <v>322.59049499999998</v>
      </c>
      <c r="AI25" s="4">
        <v>4.0980020000000001</v>
      </c>
      <c r="AJ25" s="4">
        <v>100.28577</v>
      </c>
      <c r="AK25" s="4">
        <v>1605</v>
      </c>
      <c r="AL25" s="4">
        <v>11</v>
      </c>
      <c r="AM25" s="4">
        <v>1409</v>
      </c>
      <c r="AN25" s="4">
        <v>96</v>
      </c>
      <c r="AO25" s="4">
        <v>21.959015999999998</v>
      </c>
      <c r="AP25" s="4">
        <v>16630</v>
      </c>
      <c r="AQ25" s="4">
        <v>159.80000000000001</v>
      </c>
      <c r="AR25" s="4">
        <v>42</v>
      </c>
      <c r="AS25" s="4">
        <v>12204</v>
      </c>
      <c r="AT25" s="4">
        <v>0.155</v>
      </c>
      <c r="AU25" s="4">
        <v>19.890999999999998</v>
      </c>
      <c r="AV25" s="4">
        <v>64117</v>
      </c>
      <c r="AW25" s="4">
        <v>0</v>
      </c>
      <c r="AX25" s="30">
        <v>0.55000000000000004</v>
      </c>
      <c r="AY25">
        <v>0.86482758620689659</v>
      </c>
      <c r="AZ25" t="s">
        <v>69</v>
      </c>
      <c r="BA25" t="s">
        <v>179</v>
      </c>
      <c r="BB25">
        <v>3</v>
      </c>
      <c r="BC25" t="s">
        <v>336</v>
      </c>
      <c r="BD25">
        <v>4</v>
      </c>
      <c r="BE25">
        <v>76195.804000000004</v>
      </c>
      <c r="BF25">
        <v>9.2967980231562358E-2</v>
      </c>
      <c r="BG25">
        <v>8.0401273938192547E-2</v>
      </c>
      <c r="BH25">
        <v>333109.41199999995</v>
      </c>
      <c r="BI25">
        <v>2.1265595461469583E-2</v>
      </c>
      <c r="BJ25">
        <v>1.8391073592195075E-2</v>
      </c>
      <c r="BK25">
        <v>1</v>
      </c>
      <c r="BL25" t="s">
        <v>67</v>
      </c>
      <c r="BM25">
        <v>1</v>
      </c>
      <c r="BN25" t="s">
        <v>320</v>
      </c>
    </row>
    <row r="26" spans="1:66" x14ac:dyDescent="0.25">
      <c r="A26" s="134" t="str">
        <f t="shared" si="20"/>
        <v>강화교통</v>
      </c>
      <c r="B26" s="110" t="str">
        <f t="shared" si="1"/>
        <v>70</v>
      </c>
      <c r="C26" s="135" t="str">
        <f t="shared" si="21"/>
        <v>78바3215</v>
      </c>
      <c r="D26" s="110" t="str">
        <f t="shared" si="22"/>
        <v>대형</v>
      </c>
      <c r="E26" s="107" t="str">
        <f t="shared" si="16"/>
        <v>D</v>
      </c>
      <c r="F26" s="155">
        <f t="shared" si="17"/>
        <v>0.84655172413793112</v>
      </c>
      <c r="G26" s="156">
        <f t="shared" si="18"/>
        <v>2.4550000000000001</v>
      </c>
      <c r="H26" s="157">
        <f t="shared" si="19"/>
        <v>2.9</v>
      </c>
      <c r="I26" s="158">
        <f t="shared" si="23"/>
        <v>3978.1790000000001</v>
      </c>
      <c r="J26" s="159">
        <f t="shared" si="24"/>
        <v>1.1479650965506075E-2</v>
      </c>
      <c r="K26" s="159">
        <f t="shared" si="25"/>
        <v>0.29401287842815932</v>
      </c>
      <c r="L26" s="159">
        <f t="shared" si="26"/>
        <v>0.24156781281083631</v>
      </c>
      <c r="M26" s="160">
        <f t="shared" si="27"/>
        <v>11.798999999999999</v>
      </c>
      <c r="N26" s="161">
        <f t="shared" si="28"/>
        <v>2.79</v>
      </c>
      <c r="O26" s="161">
        <f t="shared" si="29"/>
        <v>22.724</v>
      </c>
      <c r="P26" s="162">
        <f t="shared" si="30"/>
        <v>0</v>
      </c>
      <c r="Q26" s="163">
        <f t="shared" si="31"/>
        <v>81</v>
      </c>
      <c r="R26" s="164">
        <f t="shared" si="32"/>
        <v>30.167613287770102</v>
      </c>
      <c r="S26" s="136">
        <f t="shared" si="33"/>
        <v>111</v>
      </c>
      <c r="T26" s="136">
        <f t="shared" si="34"/>
        <v>904</v>
      </c>
      <c r="U26" t="s">
        <v>117</v>
      </c>
      <c r="V26" s="5" t="s">
        <v>120</v>
      </c>
      <c r="W26" t="s">
        <v>117</v>
      </c>
      <c r="X26" s="5" t="s">
        <v>120</v>
      </c>
      <c r="Y26" t="s">
        <v>370</v>
      </c>
      <c r="Z26" t="s">
        <v>141</v>
      </c>
      <c r="AA26" t="s">
        <v>48</v>
      </c>
      <c r="AB26">
        <v>503</v>
      </c>
      <c r="AC26" s="1">
        <v>3978.1790000000001</v>
      </c>
      <c r="AD26" s="1">
        <v>1620.3879999999999</v>
      </c>
      <c r="AE26" s="28">
        <v>2.4550000000000001</v>
      </c>
      <c r="AF26">
        <v>2.9</v>
      </c>
      <c r="AG26">
        <v>11.798999999999999</v>
      </c>
      <c r="AH26">
        <v>189.874414</v>
      </c>
      <c r="AI26">
        <v>2.1796920000000002</v>
      </c>
      <c r="AJ26">
        <v>55.825522999999997</v>
      </c>
      <c r="AK26">
        <v>961</v>
      </c>
      <c r="AL26">
        <v>111</v>
      </c>
      <c r="AM26">
        <v>904</v>
      </c>
      <c r="AN26">
        <v>81</v>
      </c>
      <c r="AO26">
        <v>20.951632</v>
      </c>
      <c r="AP26">
        <v>8971.2000000000007</v>
      </c>
      <c r="AQ26">
        <v>0</v>
      </c>
      <c r="AR26">
        <v>7</v>
      </c>
      <c r="AS26">
        <v>2350</v>
      </c>
      <c r="AT26">
        <v>2.79</v>
      </c>
      <c r="AU26">
        <v>22.724</v>
      </c>
      <c r="AV26">
        <v>34899</v>
      </c>
      <c r="AW26">
        <v>0</v>
      </c>
      <c r="AX26" s="29">
        <v>0.51</v>
      </c>
      <c r="AY26">
        <v>0.84655172413793112</v>
      </c>
      <c r="AZ26" t="s">
        <v>67</v>
      </c>
      <c r="BA26" t="s">
        <v>179</v>
      </c>
      <c r="BB26">
        <v>1</v>
      </c>
      <c r="BC26" t="s">
        <v>279</v>
      </c>
      <c r="BD26">
        <v>3</v>
      </c>
      <c r="BE26">
        <v>76195.804000000004</v>
      </c>
      <c r="BF26">
        <v>5.2209948463828794E-2</v>
      </c>
      <c r="BG26">
        <v>4.4198421889206793E-2</v>
      </c>
      <c r="BH26">
        <v>333109.41199999995</v>
      </c>
      <c r="BI26">
        <v>1.1942559581594773E-2</v>
      </c>
      <c r="BJ26">
        <v>1.0109994404419023E-2</v>
      </c>
      <c r="BK26">
        <v>1</v>
      </c>
      <c r="BL26" t="s">
        <v>311</v>
      </c>
      <c r="BM26" t="s">
        <v>312</v>
      </c>
      <c r="BN26" t="s">
        <v>311</v>
      </c>
    </row>
    <row r="27" spans="1:66" x14ac:dyDescent="0.25">
      <c r="A27" s="137" t="str">
        <f t="shared" si="20"/>
        <v>강화교통</v>
      </c>
      <c r="B27" s="126" t="str">
        <f t="shared" si="1"/>
        <v>70</v>
      </c>
      <c r="C27" s="138" t="str">
        <f t="shared" si="21"/>
        <v>78바3220</v>
      </c>
      <c r="D27" s="126" t="str">
        <f t="shared" si="22"/>
        <v>대형</v>
      </c>
      <c r="E27" s="123" t="str">
        <f t="shared" si="16"/>
        <v>C</v>
      </c>
      <c r="F27" s="145">
        <f t="shared" si="17"/>
        <v>0.88241379310344836</v>
      </c>
      <c r="G27" s="146">
        <f t="shared" si="18"/>
        <v>2.5590000000000002</v>
      </c>
      <c r="H27" s="147">
        <f t="shared" si="19"/>
        <v>2.9</v>
      </c>
      <c r="I27" s="148">
        <f t="shared" si="23"/>
        <v>8445.1610000000001</v>
      </c>
      <c r="J27" s="149">
        <f t="shared" si="24"/>
        <v>1.1160946741509947E-2</v>
      </c>
      <c r="K27" s="149">
        <f t="shared" si="25"/>
        <v>0.31332365733254541</v>
      </c>
      <c r="L27" s="149">
        <f t="shared" si="26"/>
        <v>0.23942705177556708</v>
      </c>
      <c r="M27" s="150">
        <f t="shared" si="27"/>
        <v>13.734999999999999</v>
      </c>
      <c r="N27" s="151">
        <f t="shared" si="28"/>
        <v>9.5000000000000001E-2</v>
      </c>
      <c r="O27" s="151">
        <f t="shared" si="29"/>
        <v>18.78</v>
      </c>
      <c r="P27" s="152">
        <f t="shared" si="30"/>
        <v>4.3899999999999997</v>
      </c>
      <c r="Q27" s="153">
        <f t="shared" si="31"/>
        <v>90</v>
      </c>
      <c r="R27" s="154">
        <f t="shared" si="32"/>
        <v>32.752391448126964</v>
      </c>
      <c r="S27" s="139">
        <f t="shared" si="33"/>
        <v>8</v>
      </c>
      <c r="T27" s="139">
        <f t="shared" si="34"/>
        <v>1586</v>
      </c>
      <c r="U27" t="s">
        <v>117</v>
      </c>
      <c r="V27" t="s">
        <v>120</v>
      </c>
      <c r="W27" t="s">
        <v>117</v>
      </c>
      <c r="X27" s="4" t="s">
        <v>120</v>
      </c>
      <c r="Y27" s="4" t="s">
        <v>185</v>
      </c>
      <c r="Z27" s="4" t="s">
        <v>141</v>
      </c>
      <c r="AA27" s="4" t="s">
        <v>48</v>
      </c>
      <c r="AB27" s="4">
        <v>503</v>
      </c>
      <c r="AC27" s="4">
        <v>8445.1610000000001</v>
      </c>
      <c r="AD27" s="4">
        <v>3300.4470000000001</v>
      </c>
      <c r="AE27" s="4">
        <v>2.5590000000000002</v>
      </c>
      <c r="AF27" s="4">
        <v>2.9</v>
      </c>
      <c r="AG27" s="4">
        <v>13.734999999999999</v>
      </c>
      <c r="AH27" s="4">
        <v>381.70659699999999</v>
      </c>
      <c r="AI27" s="4">
        <v>4.2602070000000003</v>
      </c>
      <c r="AJ27" s="4">
        <v>119.597707</v>
      </c>
      <c r="AK27" s="4">
        <v>2022</v>
      </c>
      <c r="AL27" s="4">
        <v>8</v>
      </c>
      <c r="AM27" s="4">
        <v>1586</v>
      </c>
      <c r="AN27" s="4">
        <v>90</v>
      </c>
      <c r="AO27" s="4">
        <v>22.124744</v>
      </c>
      <c r="AP27" s="4">
        <v>15076.4</v>
      </c>
      <c r="AQ27" s="4">
        <v>263.39999999999998</v>
      </c>
      <c r="AR27" s="4">
        <v>22</v>
      </c>
      <c r="AS27" s="4">
        <v>6460</v>
      </c>
      <c r="AT27" s="4">
        <v>9.5000000000000001E-2</v>
      </c>
      <c r="AU27" s="4">
        <v>18.78</v>
      </c>
      <c r="AV27" s="4">
        <v>74598</v>
      </c>
      <c r="AW27" s="4">
        <v>0</v>
      </c>
      <c r="AX27" s="30">
        <v>0.54</v>
      </c>
      <c r="AY27">
        <v>0.88241379310344836</v>
      </c>
      <c r="AZ27" t="s">
        <v>69</v>
      </c>
      <c r="BA27" t="s">
        <v>179</v>
      </c>
      <c r="BB27">
        <v>1</v>
      </c>
      <c r="BC27" t="s">
        <v>339</v>
      </c>
      <c r="BD27">
        <v>5</v>
      </c>
      <c r="BE27">
        <v>76195.804000000004</v>
      </c>
      <c r="BF27">
        <v>0.11083498771139681</v>
      </c>
      <c r="BG27">
        <v>9.780232191498775E-2</v>
      </c>
      <c r="BH27">
        <v>333109.41199999995</v>
      </c>
      <c r="BI27">
        <v>2.5352513906151657E-2</v>
      </c>
      <c r="BJ27">
        <v>2.2371407960635206E-2</v>
      </c>
      <c r="BK27">
        <v>1</v>
      </c>
      <c r="BL27" t="s">
        <v>69</v>
      </c>
      <c r="BM27">
        <v>0</v>
      </c>
      <c r="BN27" t="s">
        <v>327</v>
      </c>
    </row>
    <row r="28" spans="1:66" x14ac:dyDescent="0.25">
      <c r="A28" s="134" t="str">
        <f t="shared" si="20"/>
        <v>강화교통</v>
      </c>
      <c r="B28" s="110" t="str">
        <f t="shared" si="1"/>
        <v>70</v>
      </c>
      <c r="C28" s="135" t="str">
        <f t="shared" si="21"/>
        <v>78바3221</v>
      </c>
      <c r="D28" s="110" t="str">
        <f t="shared" si="22"/>
        <v>대형</v>
      </c>
      <c r="E28" s="107" t="str">
        <f t="shared" si="16"/>
        <v>B</v>
      </c>
      <c r="F28" s="155">
        <f t="shared" si="17"/>
        <v>0.90074074074074062</v>
      </c>
      <c r="G28" s="156">
        <f t="shared" si="18"/>
        <v>2.4319999999999999</v>
      </c>
      <c r="H28" s="157">
        <f t="shared" si="19"/>
        <v>2.7</v>
      </c>
      <c r="I28" s="158">
        <f t="shared" si="23"/>
        <v>8411.6149999999998</v>
      </c>
      <c r="J28" s="159">
        <f t="shared" si="24"/>
        <v>9.0222968250961884E-3</v>
      </c>
      <c r="K28" s="159">
        <f t="shared" si="25"/>
        <v>0.3218122788368879</v>
      </c>
      <c r="L28" s="159">
        <f t="shared" si="26"/>
        <v>0.24763377781793389</v>
      </c>
      <c r="M28" s="160">
        <f t="shared" si="27"/>
        <v>15.087999999999999</v>
      </c>
      <c r="N28" s="161">
        <f t="shared" si="28"/>
        <v>0.499</v>
      </c>
      <c r="O28" s="161">
        <f t="shared" si="29"/>
        <v>47.149000000000001</v>
      </c>
      <c r="P28" s="162">
        <f t="shared" si="30"/>
        <v>40.046666666666667</v>
      </c>
      <c r="Q28" s="163">
        <f t="shared" si="31"/>
        <v>115</v>
      </c>
      <c r="R28" s="164">
        <f t="shared" si="32"/>
        <v>33.774005640958762</v>
      </c>
      <c r="S28" s="136">
        <f t="shared" si="33"/>
        <v>42</v>
      </c>
      <c r="T28" s="136">
        <f t="shared" si="34"/>
        <v>3966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186</v>
      </c>
      <c r="Z28" s="4" t="s">
        <v>141</v>
      </c>
      <c r="AA28" s="4" t="s">
        <v>48</v>
      </c>
      <c r="AB28" s="4">
        <v>503</v>
      </c>
      <c r="AC28" s="4">
        <v>8411.6149999999998</v>
      </c>
      <c r="AD28" s="4">
        <v>3459.192</v>
      </c>
      <c r="AE28" s="4">
        <v>2.4319999999999999</v>
      </c>
      <c r="AF28" s="4">
        <v>2.7</v>
      </c>
      <c r="AG28" s="4">
        <v>15.087999999999999</v>
      </c>
      <c r="AH28" s="4">
        <v>372.18881900000002</v>
      </c>
      <c r="AI28" s="4">
        <v>3.3579979999999998</v>
      </c>
      <c r="AJ28" s="4">
        <v>119.77493200000001</v>
      </c>
      <c r="AK28" s="4">
        <v>2083</v>
      </c>
      <c r="AL28" s="4">
        <v>42</v>
      </c>
      <c r="AM28" s="4">
        <v>3966</v>
      </c>
      <c r="AN28" s="4">
        <v>115</v>
      </c>
      <c r="AO28" s="4">
        <v>22.600396</v>
      </c>
      <c r="AP28" s="4">
        <v>37057.5</v>
      </c>
      <c r="AQ28" s="4">
        <v>2402.8000000000002</v>
      </c>
      <c r="AR28" s="4">
        <v>39</v>
      </c>
      <c r="AS28" s="4">
        <v>11153</v>
      </c>
      <c r="AT28" s="4">
        <v>0.499</v>
      </c>
      <c r="AU28" s="4">
        <v>47.149000000000001</v>
      </c>
      <c r="AV28" s="4">
        <v>74255</v>
      </c>
      <c r="AW28" s="4">
        <v>0</v>
      </c>
      <c r="AX28" s="30">
        <v>0.53</v>
      </c>
      <c r="AY28">
        <v>0.90074074074074062</v>
      </c>
      <c r="AZ28" t="s">
        <v>68</v>
      </c>
      <c r="BA28" t="s">
        <v>179</v>
      </c>
      <c r="BB28">
        <v>2</v>
      </c>
      <c r="BC28" t="s">
        <v>371</v>
      </c>
      <c r="BD28">
        <v>7</v>
      </c>
      <c r="BE28">
        <v>76195.804000000004</v>
      </c>
      <c r="BF28">
        <v>0.11039472724771038</v>
      </c>
      <c r="BG28">
        <v>9.9437028394974675E-2</v>
      </c>
      <c r="BH28">
        <v>333109.41199999995</v>
      </c>
      <c r="BI28">
        <v>2.5251808255721098E-2</v>
      </c>
      <c r="BJ28">
        <v>2.274533247330137E-2</v>
      </c>
      <c r="BK28">
        <v>1</v>
      </c>
      <c r="BL28" t="s">
        <v>69</v>
      </c>
      <c r="BM28">
        <v>1</v>
      </c>
      <c r="BN28" t="s">
        <v>320</v>
      </c>
    </row>
    <row r="29" spans="1:66" x14ac:dyDescent="0.25">
      <c r="A29" s="137" t="str">
        <f t="shared" si="20"/>
        <v>강화교통</v>
      </c>
      <c r="B29" s="126" t="str">
        <f t="shared" si="1"/>
        <v>70</v>
      </c>
      <c r="C29" s="138" t="str">
        <f t="shared" si="21"/>
        <v>78바3222</v>
      </c>
      <c r="D29" s="126" t="str">
        <f t="shared" si="22"/>
        <v>대형</v>
      </c>
      <c r="E29" s="123" t="str">
        <f t="shared" si="16"/>
        <v>C</v>
      </c>
      <c r="F29" s="145">
        <f t="shared" si="17"/>
        <v>0.85366666666666668</v>
      </c>
      <c r="G29" s="146">
        <f t="shared" si="18"/>
        <v>2.5609999999999999</v>
      </c>
      <c r="H29" s="147">
        <f t="shared" si="19"/>
        <v>3</v>
      </c>
      <c r="I29" s="148">
        <f t="shared" si="23"/>
        <v>8162.7969999999996</v>
      </c>
      <c r="J29" s="149">
        <f t="shared" si="24"/>
        <v>1.2587044572577524E-2</v>
      </c>
      <c r="K29" s="149">
        <f t="shared" si="25"/>
        <v>0.31059826499038445</v>
      </c>
      <c r="L29" s="149">
        <f t="shared" si="26"/>
        <v>0.19870639928936124</v>
      </c>
      <c r="M29" s="150">
        <f t="shared" si="27"/>
        <v>12.273</v>
      </c>
      <c r="N29" s="151">
        <f t="shared" si="28"/>
        <v>0.11</v>
      </c>
      <c r="O29" s="151">
        <f t="shared" si="29"/>
        <v>24.501000000000001</v>
      </c>
      <c r="P29" s="152">
        <f t="shared" si="30"/>
        <v>9.9966666666666661</v>
      </c>
      <c r="Q29" s="153">
        <f t="shared" si="31"/>
        <v>90</v>
      </c>
      <c r="R29" s="154">
        <f t="shared" si="32"/>
        <v>32.896736080626901</v>
      </c>
      <c r="S29" s="139">
        <f t="shared" si="33"/>
        <v>9</v>
      </c>
      <c r="T29" s="139">
        <f t="shared" si="34"/>
        <v>2000</v>
      </c>
      <c r="U29" t="s">
        <v>117</v>
      </c>
      <c r="V29" s="5" t="s">
        <v>120</v>
      </c>
      <c r="W29" t="s">
        <v>117</v>
      </c>
      <c r="X29" s="5" t="s">
        <v>120</v>
      </c>
      <c r="Y29" t="s">
        <v>187</v>
      </c>
      <c r="Z29" t="s">
        <v>141</v>
      </c>
      <c r="AA29" t="s">
        <v>48</v>
      </c>
      <c r="AB29">
        <v>503</v>
      </c>
      <c r="AC29" s="1">
        <v>8162.7969999999996</v>
      </c>
      <c r="AD29" s="1">
        <v>3187.8580000000002</v>
      </c>
      <c r="AE29" s="28">
        <v>2.5609999999999999</v>
      </c>
      <c r="AF29">
        <v>3</v>
      </c>
      <c r="AG29">
        <v>12.273</v>
      </c>
      <c r="AH29">
        <v>366.62021600000003</v>
      </c>
      <c r="AI29">
        <v>4.6146649999999996</v>
      </c>
      <c r="AJ29">
        <v>113.87160299999999</v>
      </c>
      <c r="AK29">
        <v>1622</v>
      </c>
      <c r="AL29">
        <v>9</v>
      </c>
      <c r="AM29">
        <v>2000</v>
      </c>
      <c r="AN29">
        <v>90</v>
      </c>
      <c r="AO29">
        <v>22.264994000000002</v>
      </c>
      <c r="AP29">
        <v>19275</v>
      </c>
      <c r="AQ29">
        <v>599.79999999999995</v>
      </c>
      <c r="AR29">
        <v>45</v>
      </c>
      <c r="AS29">
        <v>12510</v>
      </c>
      <c r="AT29">
        <v>0.11</v>
      </c>
      <c r="AU29">
        <v>24.501000000000001</v>
      </c>
      <c r="AV29">
        <v>73277</v>
      </c>
      <c r="AW29">
        <v>0</v>
      </c>
      <c r="AX29" s="29">
        <v>0.5</v>
      </c>
      <c r="AY29">
        <v>0.85366666666666668</v>
      </c>
      <c r="AZ29" t="s">
        <v>69</v>
      </c>
      <c r="BA29" t="s">
        <v>179</v>
      </c>
      <c r="BB29">
        <v>4</v>
      </c>
      <c r="BC29" t="s">
        <v>338</v>
      </c>
      <c r="BD29">
        <v>6</v>
      </c>
      <c r="BE29">
        <v>76195.804000000004</v>
      </c>
      <c r="BF29">
        <v>0.10712921934651413</v>
      </c>
      <c r="BG29">
        <v>9.1452643582140905E-2</v>
      </c>
      <c r="BH29">
        <v>333109.41199999995</v>
      </c>
      <c r="BI29">
        <v>2.4504852477719843E-2</v>
      </c>
      <c r="BJ29">
        <v>2.0918975731813508E-2</v>
      </c>
      <c r="BK29">
        <v>1</v>
      </c>
      <c r="BL29" t="s">
        <v>67</v>
      </c>
      <c r="BM29">
        <v>1</v>
      </c>
      <c r="BN29" t="s">
        <v>320</v>
      </c>
    </row>
    <row r="30" spans="1:66" x14ac:dyDescent="0.25">
      <c r="A30" s="134" t="str">
        <f t="shared" si="20"/>
        <v>강화교통</v>
      </c>
      <c r="B30" s="110" t="str">
        <f t="shared" si="1"/>
        <v>71</v>
      </c>
      <c r="C30" s="135" t="str">
        <f t="shared" si="21"/>
        <v>78바3208</v>
      </c>
      <c r="D30" s="110" t="str">
        <f t="shared" si="22"/>
        <v>대형</v>
      </c>
      <c r="E30" s="107" t="str">
        <f t="shared" si="16"/>
        <v>C</v>
      </c>
      <c r="F30" s="155">
        <f t="shared" si="17"/>
        <v>0.85060606060606059</v>
      </c>
      <c r="G30" s="156">
        <f t="shared" si="18"/>
        <v>2.8069999999999999</v>
      </c>
      <c r="H30" s="157">
        <f t="shared" si="19"/>
        <v>3.3</v>
      </c>
      <c r="I30" s="158">
        <f t="shared" si="23"/>
        <v>9098.8979999999992</v>
      </c>
      <c r="J30" s="159">
        <f t="shared" si="24"/>
        <v>1.5773211675900688E-2</v>
      </c>
      <c r="K30" s="159">
        <f t="shared" si="25"/>
        <v>0.25916838968438283</v>
      </c>
      <c r="L30" s="159">
        <f t="shared" si="26"/>
        <v>0.20409064921927911</v>
      </c>
      <c r="M30" s="160">
        <f t="shared" si="27"/>
        <v>13.000999999999999</v>
      </c>
      <c r="N30" s="161">
        <f t="shared" si="28"/>
        <v>0.253</v>
      </c>
      <c r="O30" s="161">
        <f t="shared" si="29"/>
        <v>28.640999999999998</v>
      </c>
      <c r="P30" s="162">
        <f t="shared" si="30"/>
        <v>1.6233333333333335</v>
      </c>
      <c r="Q30" s="163">
        <f t="shared" si="31"/>
        <v>85</v>
      </c>
      <c r="R30" s="164">
        <f t="shared" si="32"/>
        <v>35.310227087237934</v>
      </c>
      <c r="S30" s="136">
        <f t="shared" si="33"/>
        <v>23</v>
      </c>
      <c r="T30" s="136">
        <f t="shared" si="34"/>
        <v>2606</v>
      </c>
      <c r="U30" t="s">
        <v>117</v>
      </c>
      <c r="V30" t="s">
        <v>121</v>
      </c>
      <c r="W30" t="s">
        <v>117</v>
      </c>
      <c r="X30" s="4" t="s">
        <v>121</v>
      </c>
      <c r="Y30" s="4" t="s">
        <v>188</v>
      </c>
      <c r="Z30" s="4" t="s">
        <v>141</v>
      </c>
      <c r="AA30" s="4" t="s">
        <v>48</v>
      </c>
      <c r="AB30" s="4">
        <v>503</v>
      </c>
      <c r="AC30" s="4">
        <v>9098.8979999999992</v>
      </c>
      <c r="AD30" s="4">
        <v>3241.2190000000001</v>
      </c>
      <c r="AE30" s="4">
        <v>2.8069999999999999</v>
      </c>
      <c r="AF30" s="4">
        <v>3.3</v>
      </c>
      <c r="AG30" s="4">
        <v>13.000999999999999</v>
      </c>
      <c r="AH30" s="4">
        <v>355.39826099999999</v>
      </c>
      <c r="AI30" s="4">
        <v>5.605772</v>
      </c>
      <c r="AJ30" s="4">
        <v>92.107995000000003</v>
      </c>
      <c r="AK30" s="4">
        <v>1857</v>
      </c>
      <c r="AL30" s="4">
        <v>23</v>
      </c>
      <c r="AM30" s="4">
        <v>2606</v>
      </c>
      <c r="AN30" s="4">
        <v>85</v>
      </c>
      <c r="AO30" s="4">
        <v>25.601976000000001</v>
      </c>
      <c r="AP30" s="4">
        <v>28439</v>
      </c>
      <c r="AQ30" s="4">
        <v>97.4</v>
      </c>
      <c r="AR30" s="4">
        <v>18</v>
      </c>
      <c r="AS30" s="4">
        <v>6346</v>
      </c>
      <c r="AT30" s="4">
        <v>0.253</v>
      </c>
      <c r="AU30" s="4">
        <v>28.640999999999998</v>
      </c>
      <c r="AV30" s="4">
        <v>79948</v>
      </c>
      <c r="AW30" s="4">
        <v>0</v>
      </c>
      <c r="AX30" s="30">
        <v>0.53</v>
      </c>
      <c r="AY30">
        <v>0.85060606060606059</v>
      </c>
      <c r="AZ30" t="s">
        <v>69</v>
      </c>
      <c r="BA30" t="s">
        <v>189</v>
      </c>
      <c r="BB30">
        <v>2</v>
      </c>
      <c r="BC30" t="s">
        <v>340</v>
      </c>
      <c r="BD30">
        <v>7</v>
      </c>
      <c r="BE30">
        <v>68146.010999999999</v>
      </c>
      <c r="BF30">
        <v>0.1335206252938268</v>
      </c>
      <c r="BG30">
        <v>0.11357345309083995</v>
      </c>
      <c r="BH30">
        <v>333109.41199999995</v>
      </c>
      <c r="BI30">
        <v>2.7315043262722341E-2</v>
      </c>
      <c r="BJ30">
        <v>2.3234341344988366E-2</v>
      </c>
      <c r="BK30">
        <v>1</v>
      </c>
      <c r="BL30" t="s">
        <v>69</v>
      </c>
      <c r="BM30">
        <v>0</v>
      </c>
      <c r="BN30" t="s">
        <v>327</v>
      </c>
    </row>
    <row r="31" spans="1:66" x14ac:dyDescent="0.25">
      <c r="A31" s="137" t="str">
        <f t="shared" si="20"/>
        <v>강화교통</v>
      </c>
      <c r="B31" s="126" t="str">
        <f t="shared" si="1"/>
        <v>71</v>
      </c>
      <c r="C31" s="138" t="str">
        <f t="shared" si="21"/>
        <v>78바3219</v>
      </c>
      <c r="D31" s="126" t="str">
        <f t="shared" si="22"/>
        <v>대형</v>
      </c>
      <c r="E31" s="123" t="str">
        <f t="shared" si="16"/>
        <v>D</v>
      </c>
      <c r="F31" s="145">
        <f t="shared" si="17"/>
        <v>0.81606060606060615</v>
      </c>
      <c r="G31" s="146">
        <f t="shared" si="18"/>
        <v>2.6930000000000001</v>
      </c>
      <c r="H31" s="147">
        <f t="shared" si="19"/>
        <v>3.3</v>
      </c>
      <c r="I31" s="148">
        <f t="shared" si="23"/>
        <v>9111.2870000000003</v>
      </c>
      <c r="J31" s="149">
        <f t="shared" si="24"/>
        <v>1.3542629926886226E-2</v>
      </c>
      <c r="K31" s="149">
        <f t="shared" si="25"/>
        <v>0.28011118035429811</v>
      </c>
      <c r="L31" s="149">
        <f t="shared" si="26"/>
        <v>0.21577632226929083</v>
      </c>
      <c r="M31" s="150">
        <f t="shared" si="27"/>
        <v>13.042</v>
      </c>
      <c r="N31" s="151">
        <f t="shared" si="28"/>
        <v>1.0999999999999999E-2</v>
      </c>
      <c r="O31" s="151">
        <f t="shared" si="29"/>
        <v>18.888999999999999</v>
      </c>
      <c r="P31" s="152">
        <f t="shared" si="30"/>
        <v>0</v>
      </c>
      <c r="Q31" s="153">
        <f t="shared" si="31"/>
        <v>77</v>
      </c>
      <c r="R31" s="154">
        <f t="shared" si="32"/>
        <v>33.951620401554187</v>
      </c>
      <c r="S31" s="139">
        <f t="shared" si="33"/>
        <v>1</v>
      </c>
      <c r="T31" s="139">
        <f t="shared" si="34"/>
        <v>1721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190</v>
      </c>
      <c r="Z31" s="4" t="s">
        <v>141</v>
      </c>
      <c r="AA31" s="4" t="s">
        <v>48</v>
      </c>
      <c r="AB31" s="4">
        <v>503</v>
      </c>
      <c r="AC31" s="4">
        <v>9111.2870000000003</v>
      </c>
      <c r="AD31" s="4">
        <v>3382.8780000000002</v>
      </c>
      <c r="AE31" s="4">
        <v>2.6930000000000001</v>
      </c>
      <c r="AF31" s="4">
        <v>3.3</v>
      </c>
      <c r="AG31" s="4">
        <v>13.042</v>
      </c>
      <c r="AH31" s="4">
        <v>379.92827299999999</v>
      </c>
      <c r="AI31" s="4">
        <v>5.1452280000000004</v>
      </c>
      <c r="AJ31" s="4">
        <v>106.422157</v>
      </c>
      <c r="AK31" s="4">
        <v>1966</v>
      </c>
      <c r="AL31" s="4">
        <v>1</v>
      </c>
      <c r="AM31" s="4">
        <v>1721</v>
      </c>
      <c r="AN31" s="4">
        <v>77</v>
      </c>
      <c r="AO31" s="4">
        <v>23.981597000000001</v>
      </c>
      <c r="AP31" s="4">
        <v>11871.7</v>
      </c>
      <c r="AQ31" s="4">
        <v>0</v>
      </c>
      <c r="AR31" s="4">
        <v>21</v>
      </c>
      <c r="AS31" s="4">
        <v>4154</v>
      </c>
      <c r="AT31" s="4">
        <v>1.0999999999999999E-2</v>
      </c>
      <c r="AU31" s="4">
        <v>18.888999999999999</v>
      </c>
      <c r="AV31" s="4">
        <v>85213</v>
      </c>
      <c r="AW31" s="4">
        <v>0</v>
      </c>
      <c r="AX31" s="4">
        <v>0.53</v>
      </c>
      <c r="AY31">
        <v>0.81606060606060615</v>
      </c>
      <c r="AZ31" t="s">
        <v>67</v>
      </c>
      <c r="BA31" t="s">
        <v>189</v>
      </c>
      <c r="BB31">
        <v>2</v>
      </c>
      <c r="BC31" t="s">
        <v>372</v>
      </c>
      <c r="BD31">
        <v>5</v>
      </c>
      <c r="BE31">
        <v>68146.010999999999</v>
      </c>
      <c r="BF31">
        <v>0.13370242610385516</v>
      </c>
      <c r="BG31">
        <v>0.10910928287808545</v>
      </c>
      <c r="BH31">
        <v>333109.41199999995</v>
      </c>
      <c r="BI31">
        <v>2.7352235246958442E-2</v>
      </c>
      <c r="BJ31">
        <v>2.2321081672745179E-2</v>
      </c>
      <c r="BK31">
        <v>1</v>
      </c>
      <c r="BL31" t="s">
        <v>67</v>
      </c>
      <c r="BM31">
        <v>0</v>
      </c>
      <c r="BN31" t="s">
        <v>327</v>
      </c>
    </row>
    <row r="32" spans="1:66" x14ac:dyDescent="0.25">
      <c r="A32" s="134" t="str">
        <f t="shared" si="20"/>
        <v>강화교통</v>
      </c>
      <c r="B32" s="110" t="str">
        <f t="shared" si="1"/>
        <v>71</v>
      </c>
      <c r="C32" s="135" t="str">
        <f t="shared" si="21"/>
        <v>78바3223</v>
      </c>
      <c r="D32" s="110" t="str">
        <f t="shared" si="22"/>
        <v>대형</v>
      </c>
      <c r="E32" s="107" t="str">
        <f t="shared" si="16"/>
        <v>F</v>
      </c>
      <c r="F32" s="155">
        <f t="shared" si="17"/>
        <v>0.76484848484848489</v>
      </c>
      <c r="G32" s="156">
        <f t="shared" si="18"/>
        <v>2.524</v>
      </c>
      <c r="H32" s="157">
        <f t="shared" si="19"/>
        <v>3.3</v>
      </c>
      <c r="I32" s="158">
        <f t="shared" si="23"/>
        <v>8668.7559999999994</v>
      </c>
      <c r="J32" s="159">
        <f t="shared" si="24"/>
        <v>1.4659903021324389E-2</v>
      </c>
      <c r="K32" s="159">
        <f t="shared" si="25"/>
        <v>0.28849903332552629</v>
      </c>
      <c r="L32" s="159">
        <f t="shared" si="26"/>
        <v>0.29427521088377617</v>
      </c>
      <c r="M32" s="160">
        <f t="shared" si="27"/>
        <v>15.002000000000001</v>
      </c>
      <c r="N32" s="161">
        <f t="shared" si="28"/>
        <v>3.2069999999999999</v>
      </c>
      <c r="O32" s="161">
        <f t="shared" si="29"/>
        <v>33.049999999999997</v>
      </c>
      <c r="P32" s="162">
        <f t="shared" si="30"/>
        <v>0</v>
      </c>
      <c r="Q32" s="163">
        <f t="shared" si="31"/>
        <v>84</v>
      </c>
      <c r="R32" s="164">
        <f t="shared" si="32"/>
        <v>34.924256626809395</v>
      </c>
      <c r="S32" s="136">
        <f t="shared" si="33"/>
        <v>278</v>
      </c>
      <c r="T32" s="136">
        <f t="shared" si="34"/>
        <v>2865</v>
      </c>
      <c r="U32" t="s">
        <v>117</v>
      </c>
      <c r="V32" s="5" t="s">
        <v>121</v>
      </c>
      <c r="W32" t="s">
        <v>117</v>
      </c>
      <c r="X32" s="5" t="s">
        <v>121</v>
      </c>
      <c r="Y32" t="s">
        <v>191</v>
      </c>
      <c r="Z32" t="s">
        <v>141</v>
      </c>
      <c r="AA32" t="s">
        <v>48</v>
      </c>
      <c r="AB32">
        <v>503</v>
      </c>
      <c r="AC32" s="1">
        <v>8668.7559999999994</v>
      </c>
      <c r="AD32" s="1">
        <v>3434.4749999999999</v>
      </c>
      <c r="AE32" s="28">
        <v>2.524</v>
      </c>
      <c r="AF32">
        <v>3.3</v>
      </c>
      <c r="AG32">
        <v>15.002000000000001</v>
      </c>
      <c r="AH32">
        <v>356.20160600000003</v>
      </c>
      <c r="AI32">
        <v>5.2218809999999998</v>
      </c>
      <c r="AJ32">
        <v>102.763819</v>
      </c>
      <c r="AK32">
        <v>2551</v>
      </c>
      <c r="AL32">
        <v>278</v>
      </c>
      <c r="AM32">
        <v>2865</v>
      </c>
      <c r="AN32">
        <v>84</v>
      </c>
      <c r="AO32">
        <v>24.336656000000001</v>
      </c>
      <c r="AP32">
        <v>30854.5</v>
      </c>
      <c r="AQ32">
        <v>0</v>
      </c>
      <c r="AR32">
        <v>47</v>
      </c>
      <c r="AS32">
        <v>15970</v>
      </c>
      <c r="AT32">
        <v>3.2069999999999999</v>
      </c>
      <c r="AU32">
        <v>33.049999999999997</v>
      </c>
      <c r="AV32">
        <v>56171</v>
      </c>
      <c r="AW32">
        <v>0</v>
      </c>
      <c r="AX32">
        <v>0.53</v>
      </c>
      <c r="AY32">
        <v>0.76484848484848489</v>
      </c>
      <c r="AZ32" t="s">
        <v>70</v>
      </c>
      <c r="BA32" t="s">
        <v>189</v>
      </c>
      <c r="BB32">
        <v>2</v>
      </c>
      <c r="BC32" t="s">
        <v>287</v>
      </c>
      <c r="BD32">
        <v>7</v>
      </c>
      <c r="BE32">
        <v>68146.010999999999</v>
      </c>
      <c r="BF32">
        <v>0.12720856104108572</v>
      </c>
      <c r="BG32">
        <v>9.7295275172030418E-2</v>
      </c>
      <c r="BH32">
        <v>333109.41199999995</v>
      </c>
      <c r="BI32">
        <v>2.6023749818272924E-2</v>
      </c>
      <c r="BJ32">
        <v>1.9904225618582079E-2</v>
      </c>
      <c r="BK32">
        <v>1</v>
      </c>
      <c r="BL32" t="s">
        <v>70</v>
      </c>
      <c r="BM32">
        <v>0</v>
      </c>
      <c r="BN32" t="s">
        <v>327</v>
      </c>
    </row>
    <row r="33" spans="1:66" x14ac:dyDescent="0.25">
      <c r="A33" s="137" t="str">
        <f t="shared" si="20"/>
        <v>강화교통</v>
      </c>
      <c r="B33" s="126" t="str">
        <f t="shared" si="1"/>
        <v>71</v>
      </c>
      <c r="C33" s="138" t="str">
        <f t="shared" si="21"/>
        <v>78바3225</v>
      </c>
      <c r="D33" s="126" t="str">
        <f t="shared" si="22"/>
        <v>대형</v>
      </c>
      <c r="E33" s="123" t="str">
        <f t="shared" si="16"/>
        <v>C</v>
      </c>
      <c r="F33" s="145">
        <f t="shared" si="17"/>
        <v>0.873529411764706</v>
      </c>
      <c r="G33" s="146">
        <f t="shared" si="18"/>
        <v>2.97</v>
      </c>
      <c r="H33" s="147">
        <f t="shared" si="19"/>
        <v>3.4</v>
      </c>
      <c r="I33" s="148">
        <f t="shared" si="23"/>
        <v>8963.3490000000002</v>
      </c>
      <c r="J33" s="149">
        <f t="shared" si="24"/>
        <v>1.1623232746047501E-2</v>
      </c>
      <c r="K33" s="149">
        <f t="shared" si="25"/>
        <v>0.27463048853240202</v>
      </c>
      <c r="L33" s="149">
        <f t="shared" si="26"/>
        <v>0.27523194734468109</v>
      </c>
      <c r="M33" s="150">
        <f t="shared" si="27"/>
        <v>12.035</v>
      </c>
      <c r="N33" s="151">
        <f t="shared" si="28"/>
        <v>0.17899999999999999</v>
      </c>
      <c r="O33" s="151">
        <f t="shared" si="29"/>
        <v>24.689</v>
      </c>
      <c r="P33" s="152">
        <f t="shared" si="30"/>
        <v>0.12333333333333334</v>
      </c>
      <c r="Q33" s="153">
        <f t="shared" si="31"/>
        <v>84</v>
      </c>
      <c r="R33" s="154">
        <f t="shared" si="32"/>
        <v>34.902186604799908</v>
      </c>
      <c r="S33" s="139">
        <f t="shared" si="33"/>
        <v>16</v>
      </c>
      <c r="T33" s="139">
        <f t="shared" si="34"/>
        <v>2213</v>
      </c>
      <c r="U33" t="s">
        <v>117</v>
      </c>
      <c r="V33" t="s">
        <v>121</v>
      </c>
      <c r="W33" t="s">
        <v>117</v>
      </c>
      <c r="X33" s="4" t="s">
        <v>121</v>
      </c>
      <c r="Y33" s="4" t="s">
        <v>192</v>
      </c>
      <c r="Z33" s="4" t="s">
        <v>141</v>
      </c>
      <c r="AA33" s="4" t="s">
        <v>48</v>
      </c>
      <c r="AB33" s="4">
        <v>503</v>
      </c>
      <c r="AC33" s="4">
        <v>8963.3490000000002</v>
      </c>
      <c r="AD33" s="4">
        <v>3017.5790000000002</v>
      </c>
      <c r="AE33" s="4">
        <v>2.97</v>
      </c>
      <c r="AF33" s="4">
        <v>3.4</v>
      </c>
      <c r="AG33" s="4">
        <v>12.035</v>
      </c>
      <c r="AH33" s="4">
        <v>359.81048399999997</v>
      </c>
      <c r="AI33" s="4">
        <v>4.1821609999999998</v>
      </c>
      <c r="AJ33" s="4">
        <v>98.814929000000006</v>
      </c>
      <c r="AK33" s="4">
        <v>2467</v>
      </c>
      <c r="AL33" s="4">
        <v>16</v>
      </c>
      <c r="AM33" s="4">
        <v>2213</v>
      </c>
      <c r="AN33" s="4">
        <v>84</v>
      </c>
      <c r="AO33" s="4">
        <v>24.911304999999999</v>
      </c>
      <c r="AP33" s="4">
        <v>21830</v>
      </c>
      <c r="AQ33" s="4">
        <v>7.4</v>
      </c>
      <c r="AR33" s="4">
        <v>20</v>
      </c>
      <c r="AS33" s="4">
        <v>7546</v>
      </c>
      <c r="AT33" s="4">
        <v>0.17899999999999999</v>
      </c>
      <c r="AU33" s="4">
        <v>24.689</v>
      </c>
      <c r="AV33" s="4">
        <v>85781</v>
      </c>
      <c r="AW33" s="4">
        <v>0</v>
      </c>
      <c r="AX33" s="4">
        <v>0.54</v>
      </c>
      <c r="AY33">
        <v>0.873529411764706</v>
      </c>
      <c r="AZ33" t="s">
        <v>69</v>
      </c>
      <c r="BA33" t="s">
        <v>189</v>
      </c>
      <c r="BB33">
        <v>1</v>
      </c>
      <c r="BC33" t="s">
        <v>341</v>
      </c>
      <c r="BD33">
        <v>7</v>
      </c>
      <c r="BE33">
        <v>68146.010999999999</v>
      </c>
      <c r="BF33">
        <v>0.13153152867597784</v>
      </c>
      <c r="BG33">
        <v>0.11489665887283948</v>
      </c>
      <c r="BH33">
        <v>333109.41199999995</v>
      </c>
      <c r="BI33">
        <v>2.6908122908277359E-2</v>
      </c>
      <c r="BJ33">
        <v>2.3505036775759932E-2</v>
      </c>
      <c r="BK33">
        <v>1</v>
      </c>
      <c r="BL33" t="s">
        <v>69</v>
      </c>
      <c r="BM33">
        <v>0</v>
      </c>
      <c r="BN33" t="s">
        <v>327</v>
      </c>
    </row>
    <row r="34" spans="1:66" x14ac:dyDescent="0.25">
      <c r="A34" s="134" t="str">
        <f t="shared" si="20"/>
        <v>강화교통</v>
      </c>
      <c r="B34" s="110" t="str">
        <f t="shared" si="1"/>
        <v>71</v>
      </c>
      <c r="C34" s="135" t="str">
        <f t="shared" si="21"/>
        <v>78바3226</v>
      </c>
      <c r="D34" s="110" t="str">
        <f t="shared" si="22"/>
        <v>대형</v>
      </c>
      <c r="E34" s="107" t="str">
        <f t="shared" si="16"/>
        <v>D</v>
      </c>
      <c r="F34" s="155">
        <f t="shared" si="17"/>
        <v>0.80562499999999992</v>
      </c>
      <c r="G34" s="156">
        <f t="shared" si="18"/>
        <v>2.5779999999999998</v>
      </c>
      <c r="H34" s="157">
        <f t="shared" si="19"/>
        <v>3.2</v>
      </c>
      <c r="I34" s="158">
        <f t="shared" si="23"/>
        <v>7886.2359999999999</v>
      </c>
      <c r="J34" s="159">
        <f t="shared" si="24"/>
        <v>1.9640343227017486E-2</v>
      </c>
      <c r="K34" s="159">
        <f t="shared" si="25"/>
        <v>0.27499693117997798</v>
      </c>
      <c r="L34" s="159">
        <f t="shared" si="26"/>
        <v>0.24549100483424538</v>
      </c>
      <c r="M34" s="160">
        <f t="shared" si="27"/>
        <v>14.926</v>
      </c>
      <c r="N34" s="161">
        <f t="shared" si="28"/>
        <v>0.16500000000000001</v>
      </c>
      <c r="O34" s="161">
        <f t="shared" si="29"/>
        <v>28.542999999999999</v>
      </c>
      <c r="P34" s="162">
        <f t="shared" si="30"/>
        <v>0</v>
      </c>
      <c r="Q34" s="163">
        <f t="shared" si="31"/>
        <v>85</v>
      </c>
      <c r="R34" s="164">
        <f t="shared" si="32"/>
        <v>35.544926791653758</v>
      </c>
      <c r="S34" s="136">
        <f t="shared" si="33"/>
        <v>13</v>
      </c>
      <c r="T34" s="136">
        <f t="shared" si="34"/>
        <v>2251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193</v>
      </c>
      <c r="Z34" s="4" t="s">
        <v>141</v>
      </c>
      <c r="AA34" s="4" t="s">
        <v>48</v>
      </c>
      <c r="AB34" s="4">
        <v>503</v>
      </c>
      <c r="AC34" s="4">
        <v>7886.2359999999999</v>
      </c>
      <c r="AD34" s="4">
        <v>3059.404</v>
      </c>
      <c r="AE34" s="4">
        <v>2.5779999999999998</v>
      </c>
      <c r="AF34" s="4">
        <v>3.2</v>
      </c>
      <c r="AG34" s="4">
        <v>14.926</v>
      </c>
      <c r="AH34" s="4">
        <v>314.54272099999997</v>
      </c>
      <c r="AI34" s="4">
        <v>6.177727</v>
      </c>
      <c r="AJ34" s="4">
        <v>86.498283000000001</v>
      </c>
      <c r="AK34" s="4">
        <v>1936</v>
      </c>
      <c r="AL34" s="4">
        <v>13</v>
      </c>
      <c r="AM34" s="4">
        <v>2251</v>
      </c>
      <c r="AN34" s="4">
        <v>85</v>
      </c>
      <c r="AO34" s="4">
        <v>25.072066</v>
      </c>
      <c r="AP34" s="4">
        <v>31449</v>
      </c>
      <c r="AQ34" s="4">
        <v>0</v>
      </c>
      <c r="AR34" s="4">
        <v>29</v>
      </c>
      <c r="AS34" s="4">
        <v>10216</v>
      </c>
      <c r="AT34" s="4">
        <v>0.16500000000000001</v>
      </c>
      <c r="AU34" s="4">
        <v>28.542999999999999</v>
      </c>
      <c r="AV34" s="4">
        <v>75184</v>
      </c>
      <c r="AW34" s="4">
        <v>0</v>
      </c>
      <c r="AX34" s="4">
        <v>0.53</v>
      </c>
      <c r="AY34">
        <v>0.80562499999999992</v>
      </c>
      <c r="AZ34" t="s">
        <v>67</v>
      </c>
      <c r="BA34" t="s">
        <v>189</v>
      </c>
      <c r="BB34">
        <v>4</v>
      </c>
      <c r="BC34" t="s">
        <v>373</v>
      </c>
      <c r="BD34">
        <v>5</v>
      </c>
      <c r="BE34">
        <v>68146.010999999999</v>
      </c>
      <c r="BF34">
        <v>0.11572557049597518</v>
      </c>
      <c r="BG34">
        <v>9.3231412730819987E-2</v>
      </c>
      <c r="BH34">
        <v>333109.41199999995</v>
      </c>
      <c r="BI34">
        <v>2.36746117518889E-2</v>
      </c>
      <c r="BJ34">
        <v>1.9072859092615493E-2</v>
      </c>
      <c r="BK34">
        <v>1</v>
      </c>
      <c r="BL34" t="s">
        <v>70</v>
      </c>
      <c r="BM34">
        <v>1</v>
      </c>
      <c r="BN34" t="s">
        <v>320</v>
      </c>
    </row>
    <row r="35" spans="1:66" x14ac:dyDescent="0.25">
      <c r="A35" s="137" t="str">
        <f t="shared" si="20"/>
        <v>강화교통</v>
      </c>
      <c r="B35" s="126" t="str">
        <f t="shared" si="1"/>
        <v>71</v>
      </c>
      <c r="C35" s="138" t="str">
        <f t="shared" si="21"/>
        <v>78바3227</v>
      </c>
      <c r="D35" s="126" t="str">
        <f t="shared" si="22"/>
        <v>대형</v>
      </c>
      <c r="E35" s="123" t="str">
        <f t="shared" si="16"/>
        <v>F</v>
      </c>
      <c r="F35" s="145">
        <f t="shared" si="17"/>
        <v>0.77727272727272734</v>
      </c>
      <c r="G35" s="146">
        <f t="shared" si="18"/>
        <v>2.5649999999999999</v>
      </c>
      <c r="H35" s="147">
        <f t="shared" si="19"/>
        <v>3.3</v>
      </c>
      <c r="I35" s="148">
        <f t="shared" si="23"/>
        <v>7335.3429999999998</v>
      </c>
      <c r="J35" s="149">
        <f t="shared" si="24"/>
        <v>2.241142171966002E-2</v>
      </c>
      <c r="K35" s="149">
        <f t="shared" si="25"/>
        <v>0.26916397566358496</v>
      </c>
      <c r="L35" s="149">
        <f t="shared" si="26"/>
        <v>0.23816200551221667</v>
      </c>
      <c r="M35" s="150">
        <f t="shared" si="27"/>
        <v>16.614999999999998</v>
      </c>
      <c r="N35" s="151">
        <f t="shared" si="28"/>
        <v>0.61299999999999999</v>
      </c>
      <c r="O35" s="151">
        <f t="shared" si="29"/>
        <v>45.396999999999998</v>
      </c>
      <c r="P35" s="152">
        <f t="shared" si="30"/>
        <v>1.2516666666666665</v>
      </c>
      <c r="Q35" s="153">
        <f t="shared" si="31"/>
        <v>88</v>
      </c>
      <c r="R35" s="154">
        <f t="shared" si="32"/>
        <v>38.09983924541433</v>
      </c>
      <c r="S35" s="139">
        <f t="shared" si="33"/>
        <v>45</v>
      </c>
      <c r="T35" s="139">
        <f t="shared" si="34"/>
        <v>3330</v>
      </c>
      <c r="U35" t="s">
        <v>117</v>
      </c>
      <c r="V35" t="s">
        <v>121</v>
      </c>
      <c r="W35" t="s">
        <v>117</v>
      </c>
      <c r="X35" s="4" t="s">
        <v>121</v>
      </c>
      <c r="Y35" s="4" t="s">
        <v>342</v>
      </c>
      <c r="Z35" s="4" t="s">
        <v>141</v>
      </c>
      <c r="AA35" s="4" t="s">
        <v>48</v>
      </c>
      <c r="AB35" s="4">
        <v>503</v>
      </c>
      <c r="AC35" s="4">
        <v>7335.3429999999998</v>
      </c>
      <c r="AD35" s="4">
        <v>2859.692</v>
      </c>
      <c r="AE35" s="4">
        <v>2.5649999999999999</v>
      </c>
      <c r="AF35" s="4">
        <v>3.3</v>
      </c>
      <c r="AG35" s="4">
        <v>16.614999999999998</v>
      </c>
      <c r="AH35" s="4">
        <v>271.77133500000002</v>
      </c>
      <c r="AI35" s="4">
        <v>6.0907819999999999</v>
      </c>
      <c r="AJ35" s="4">
        <v>73.151053000000005</v>
      </c>
      <c r="AK35" s="4">
        <v>1747</v>
      </c>
      <c r="AL35" s="4">
        <v>45</v>
      </c>
      <c r="AM35" s="4">
        <v>3330</v>
      </c>
      <c r="AN35" s="4">
        <v>88</v>
      </c>
      <c r="AO35" s="4">
        <v>26.990863000000001</v>
      </c>
      <c r="AP35" s="4">
        <v>42514.5</v>
      </c>
      <c r="AQ35" s="4">
        <v>75.099999999999994</v>
      </c>
      <c r="AR35" s="4">
        <v>39</v>
      </c>
      <c r="AS35" s="4">
        <v>15017</v>
      </c>
      <c r="AT35" s="4">
        <v>0.61299999999999999</v>
      </c>
      <c r="AU35" s="4">
        <v>45.396999999999998</v>
      </c>
      <c r="AV35" s="4">
        <v>59503</v>
      </c>
      <c r="AW35" s="4">
        <v>0</v>
      </c>
      <c r="AX35" s="4">
        <v>0.53</v>
      </c>
      <c r="AY35">
        <v>0.77727272727272734</v>
      </c>
      <c r="AZ35" t="s">
        <v>70</v>
      </c>
      <c r="BA35" t="s">
        <v>189</v>
      </c>
      <c r="BB35">
        <v>1</v>
      </c>
      <c r="BC35" t="s">
        <v>281</v>
      </c>
      <c r="BD35">
        <v>7</v>
      </c>
      <c r="BE35">
        <v>68146.010999999999</v>
      </c>
      <c r="BF35">
        <v>0.10764156100054044</v>
      </c>
      <c r="BG35">
        <v>8.3666849686783715E-2</v>
      </c>
      <c r="BH35">
        <v>333109.41199999995</v>
      </c>
      <c r="BI35">
        <v>2.2020821795332522E-2</v>
      </c>
      <c r="BJ35">
        <v>1.7116184213644824E-2</v>
      </c>
      <c r="BK35">
        <v>1</v>
      </c>
      <c r="BL35" t="s">
        <v>70</v>
      </c>
      <c r="BM35">
        <v>0</v>
      </c>
      <c r="BN35" t="s">
        <v>327</v>
      </c>
    </row>
    <row r="36" spans="1:66" x14ac:dyDescent="0.25">
      <c r="A36" s="134" t="str">
        <f t="shared" si="20"/>
        <v>강화교통</v>
      </c>
      <c r="B36" s="110" t="str">
        <f t="shared" si="1"/>
        <v>71</v>
      </c>
      <c r="C36" s="135" t="str">
        <f t="shared" si="21"/>
        <v>78바3229</v>
      </c>
      <c r="D36" s="110" t="str">
        <f t="shared" si="22"/>
        <v>대형</v>
      </c>
      <c r="E36" s="107" t="str">
        <f t="shared" si="16"/>
        <v>D</v>
      </c>
      <c r="F36" s="155">
        <f t="shared" si="17"/>
        <v>0.81794117647058828</v>
      </c>
      <c r="G36" s="156">
        <f t="shared" si="18"/>
        <v>2.7810000000000001</v>
      </c>
      <c r="H36" s="157">
        <f t="shared" si="19"/>
        <v>3.4</v>
      </c>
      <c r="I36" s="158">
        <f t="shared" si="23"/>
        <v>8594.4</v>
      </c>
      <c r="J36" s="159">
        <f t="shared" si="24"/>
        <v>1.020839468027753E-2</v>
      </c>
      <c r="K36" s="159">
        <f t="shared" si="25"/>
        <v>0.26347576702564351</v>
      </c>
      <c r="L36" s="159">
        <f t="shared" si="26"/>
        <v>0.20199199478730337</v>
      </c>
      <c r="M36" s="160">
        <f t="shared" si="27"/>
        <v>12.707000000000001</v>
      </c>
      <c r="N36" s="161">
        <f t="shared" si="28"/>
        <v>0.11600000000000001</v>
      </c>
      <c r="O36" s="161">
        <f t="shared" si="29"/>
        <v>31.253</v>
      </c>
      <c r="P36" s="162">
        <f t="shared" si="30"/>
        <v>0.26999999999999996</v>
      </c>
      <c r="Q36" s="163">
        <f t="shared" si="31"/>
        <v>83</v>
      </c>
      <c r="R36" s="164">
        <f t="shared" si="32"/>
        <v>34.472428272478773</v>
      </c>
      <c r="S36" s="136">
        <f t="shared" si="33"/>
        <v>10</v>
      </c>
      <c r="T36" s="136">
        <f t="shared" si="34"/>
        <v>2686</v>
      </c>
      <c r="U36" t="s">
        <v>117</v>
      </c>
      <c r="V36" s="5" t="s">
        <v>121</v>
      </c>
      <c r="W36" t="s">
        <v>117</v>
      </c>
      <c r="X36" s="5" t="s">
        <v>121</v>
      </c>
      <c r="Y36" t="s">
        <v>195</v>
      </c>
      <c r="Z36" t="s">
        <v>141</v>
      </c>
      <c r="AA36" t="s">
        <v>48</v>
      </c>
      <c r="AB36">
        <v>503</v>
      </c>
      <c r="AC36" s="1">
        <v>8594.4</v>
      </c>
      <c r="AD36" s="1">
        <v>3090.1239999999998</v>
      </c>
      <c r="AE36" s="28">
        <v>2.7810000000000001</v>
      </c>
      <c r="AF36">
        <v>3.4</v>
      </c>
      <c r="AG36">
        <v>12.707000000000001</v>
      </c>
      <c r="AH36">
        <v>343.25602700000002</v>
      </c>
      <c r="AI36">
        <v>3.5040930000000001</v>
      </c>
      <c r="AJ36">
        <v>90.439644999999999</v>
      </c>
      <c r="AK36">
        <v>1736</v>
      </c>
      <c r="AL36">
        <v>10</v>
      </c>
      <c r="AM36">
        <v>2686</v>
      </c>
      <c r="AN36">
        <v>83</v>
      </c>
      <c r="AO36">
        <v>25.037870000000002</v>
      </c>
      <c r="AP36">
        <v>16337.3</v>
      </c>
      <c r="AQ36">
        <v>16.2</v>
      </c>
      <c r="AR36">
        <v>11</v>
      </c>
      <c r="AS36">
        <v>3883</v>
      </c>
      <c r="AT36">
        <v>0.11600000000000001</v>
      </c>
      <c r="AU36">
        <v>31.253</v>
      </c>
      <c r="AV36">
        <v>79447</v>
      </c>
      <c r="AW36">
        <v>0</v>
      </c>
      <c r="AX36">
        <v>0.53</v>
      </c>
      <c r="AY36">
        <v>0.81794117647058828</v>
      </c>
      <c r="AZ36" t="s">
        <v>67</v>
      </c>
      <c r="BA36" t="s">
        <v>189</v>
      </c>
      <c r="BB36">
        <v>1</v>
      </c>
      <c r="BC36" t="s">
        <v>194</v>
      </c>
      <c r="BD36">
        <v>5</v>
      </c>
      <c r="BE36">
        <v>68146.010999999999</v>
      </c>
      <c r="BF36">
        <v>0.12611743334470452</v>
      </c>
      <c r="BG36">
        <v>0.10315664180341862</v>
      </c>
      <c r="BH36">
        <v>333109.41199999995</v>
      </c>
      <c r="BI36">
        <v>2.5800531868490108E-2</v>
      </c>
      <c r="BJ36">
        <v>2.1103317390079705E-2</v>
      </c>
      <c r="BK36">
        <v>1</v>
      </c>
      <c r="BL36" t="s">
        <v>70</v>
      </c>
      <c r="BM36">
        <v>1</v>
      </c>
      <c r="BN36" t="s">
        <v>320</v>
      </c>
    </row>
    <row r="37" spans="1:66" x14ac:dyDescent="0.25">
      <c r="A37" s="137" t="str">
        <f t="shared" si="20"/>
        <v>강화교통</v>
      </c>
      <c r="B37" s="126" t="str">
        <f t="shared" si="1"/>
        <v>71</v>
      </c>
      <c r="C37" s="138" t="str">
        <f t="shared" si="21"/>
        <v>78바3237</v>
      </c>
      <c r="D37" s="126" t="str">
        <f t="shared" si="22"/>
        <v>대형</v>
      </c>
      <c r="E37" s="123" t="str">
        <f t="shared" si="16"/>
        <v>D</v>
      </c>
      <c r="F37" s="145">
        <f t="shared" si="17"/>
        <v>0.8096969696969698</v>
      </c>
      <c r="G37" s="146">
        <f t="shared" si="18"/>
        <v>2.6720000000000002</v>
      </c>
      <c r="H37" s="147">
        <f t="shared" si="19"/>
        <v>3.3</v>
      </c>
      <c r="I37" s="148">
        <f t="shared" si="23"/>
        <v>8487.7420000000002</v>
      </c>
      <c r="J37" s="149">
        <f t="shared" si="24"/>
        <v>1.9106394040035952E-2</v>
      </c>
      <c r="K37" s="149">
        <f t="shared" si="25"/>
        <v>0.27621846671661016</v>
      </c>
      <c r="L37" s="149">
        <f t="shared" si="26"/>
        <v>0.21866828657138729</v>
      </c>
      <c r="M37" s="150">
        <f t="shared" si="27"/>
        <v>14.484</v>
      </c>
      <c r="N37" s="151">
        <f t="shared" si="28"/>
        <v>0.58899999999999997</v>
      </c>
      <c r="O37" s="151">
        <f t="shared" si="29"/>
        <v>20.276</v>
      </c>
      <c r="P37" s="152">
        <f t="shared" si="30"/>
        <v>0.14666666666666667</v>
      </c>
      <c r="Q37" s="153">
        <f t="shared" si="31"/>
        <v>84</v>
      </c>
      <c r="R37" s="154">
        <f t="shared" si="32"/>
        <v>34.174461459564029</v>
      </c>
      <c r="S37" s="139">
        <f t="shared" si="33"/>
        <v>50</v>
      </c>
      <c r="T37" s="139">
        <f t="shared" si="34"/>
        <v>1721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196</v>
      </c>
      <c r="Z37" s="4" t="s">
        <v>141</v>
      </c>
      <c r="AA37" s="4" t="s">
        <v>48</v>
      </c>
      <c r="AB37" s="4">
        <v>503</v>
      </c>
      <c r="AC37" s="4">
        <v>8487.7420000000002</v>
      </c>
      <c r="AD37" s="4">
        <v>3176.04</v>
      </c>
      <c r="AE37" s="4">
        <v>2.6720000000000002</v>
      </c>
      <c r="AF37" s="4">
        <v>3.3</v>
      </c>
      <c r="AG37" s="4">
        <v>14.484</v>
      </c>
      <c r="AH37" s="4">
        <v>352.45326699999998</v>
      </c>
      <c r="AI37" s="4">
        <v>6.7341110000000004</v>
      </c>
      <c r="AJ37" s="4">
        <v>97.354101</v>
      </c>
      <c r="AK37" s="4">
        <v>1856</v>
      </c>
      <c r="AL37" s="4">
        <v>50</v>
      </c>
      <c r="AM37" s="4">
        <v>1721</v>
      </c>
      <c r="AN37" s="4">
        <v>84</v>
      </c>
      <c r="AO37" s="4">
        <v>24.081893000000001</v>
      </c>
      <c r="AP37" s="4">
        <v>17564.8</v>
      </c>
      <c r="AQ37" s="4">
        <v>8.8000000000000007</v>
      </c>
      <c r="AR37" s="4">
        <v>15</v>
      </c>
      <c r="AS37" s="4">
        <v>3467</v>
      </c>
      <c r="AT37" s="4">
        <v>0.58899999999999997</v>
      </c>
      <c r="AU37" s="4">
        <v>20.276</v>
      </c>
      <c r="AV37" s="4">
        <v>81448</v>
      </c>
      <c r="AW37" s="4">
        <v>0</v>
      </c>
      <c r="AX37" s="4">
        <v>0.56000000000000005</v>
      </c>
      <c r="AY37">
        <v>0.8096969696969698</v>
      </c>
      <c r="AZ37" t="s">
        <v>67</v>
      </c>
      <c r="BA37" t="s">
        <v>189</v>
      </c>
      <c r="BB37">
        <v>3</v>
      </c>
      <c r="BC37" t="s">
        <v>374</v>
      </c>
      <c r="BD37">
        <v>5</v>
      </c>
      <c r="BE37">
        <v>68146.010999999999</v>
      </c>
      <c r="BF37">
        <v>0.12455229404403437</v>
      </c>
      <c r="BG37">
        <v>0.10084961505626057</v>
      </c>
      <c r="BH37">
        <v>333109.41199999995</v>
      </c>
      <c r="BI37">
        <v>2.5480342776985243E-2</v>
      </c>
      <c r="BJ37">
        <v>2.0631356333365023E-2</v>
      </c>
      <c r="BK37">
        <v>1</v>
      </c>
      <c r="BL37" t="s">
        <v>70</v>
      </c>
      <c r="BM37">
        <v>1</v>
      </c>
      <c r="BN37" t="s">
        <v>320</v>
      </c>
    </row>
    <row r="38" spans="1:66" x14ac:dyDescent="0.25">
      <c r="A38" s="134" t="str">
        <f t="shared" si="20"/>
        <v>강화교통</v>
      </c>
      <c r="B38" s="110" t="str">
        <f t="shared" si="1"/>
        <v>800</v>
      </c>
      <c r="C38" s="135" t="str">
        <f t="shared" si="21"/>
        <v>70바3704</v>
      </c>
      <c r="D38" s="110" t="str">
        <f t="shared" si="22"/>
        <v>좌석</v>
      </c>
      <c r="E38" s="107" t="str">
        <f t="shared" si="16"/>
        <v>F</v>
      </c>
      <c r="F38" s="155">
        <f t="shared" si="17"/>
        <v>0.79793103448275871</v>
      </c>
      <c r="G38" s="156">
        <f t="shared" si="18"/>
        <v>2.3140000000000001</v>
      </c>
      <c r="H38" s="157">
        <f t="shared" si="19"/>
        <v>2.9</v>
      </c>
      <c r="I38" s="158">
        <f t="shared" si="23"/>
        <v>8654.9359999999997</v>
      </c>
      <c r="J38" s="159">
        <f t="shared" si="24"/>
        <v>1.359730558015834E-2</v>
      </c>
      <c r="K38" s="159">
        <f t="shared" si="25"/>
        <v>0.33541253608866145</v>
      </c>
      <c r="L38" s="159">
        <f t="shared" si="26"/>
        <v>0.25846522724142618</v>
      </c>
      <c r="M38" s="160">
        <f t="shared" si="27"/>
        <v>12.708</v>
      </c>
      <c r="N38" s="161">
        <f t="shared" si="28"/>
        <v>9.1999999999999998E-2</v>
      </c>
      <c r="O38" s="161">
        <f t="shared" si="29"/>
        <v>18.209</v>
      </c>
      <c r="P38" s="162">
        <f t="shared" si="30"/>
        <v>8.51</v>
      </c>
      <c r="Q38" s="163">
        <f t="shared" si="31"/>
        <v>102</v>
      </c>
      <c r="R38" s="164">
        <f t="shared" si="32"/>
        <v>33.052497178735599</v>
      </c>
      <c r="S38" s="136">
        <f t="shared" si="33"/>
        <v>8</v>
      </c>
      <c r="T38" s="136">
        <f t="shared" si="34"/>
        <v>1576</v>
      </c>
      <c r="U38" t="s">
        <v>117</v>
      </c>
      <c r="V38" t="s">
        <v>122</v>
      </c>
      <c r="W38" t="s">
        <v>117</v>
      </c>
      <c r="X38" s="4" t="s">
        <v>122</v>
      </c>
      <c r="Y38" s="4" t="s">
        <v>300</v>
      </c>
      <c r="Z38" s="4" t="s">
        <v>197</v>
      </c>
      <c r="AA38" s="4" t="s">
        <v>48</v>
      </c>
      <c r="AB38" s="4">
        <v>503</v>
      </c>
      <c r="AC38" s="4">
        <v>8654.9359999999997</v>
      </c>
      <c r="AD38" s="4">
        <v>3739.7689999999998</v>
      </c>
      <c r="AE38" s="4">
        <v>2.3140000000000001</v>
      </c>
      <c r="AF38" s="4">
        <v>2.9</v>
      </c>
      <c r="AG38" s="4">
        <v>12.708</v>
      </c>
      <c r="AH38" s="4">
        <v>402.239912</v>
      </c>
      <c r="AI38" s="4">
        <v>5.469379</v>
      </c>
      <c r="AJ38" s="4">
        <v>134.91630900000001</v>
      </c>
      <c r="AK38" s="4">
        <v>2237</v>
      </c>
      <c r="AL38" s="4">
        <v>8</v>
      </c>
      <c r="AM38" s="4">
        <v>1576</v>
      </c>
      <c r="AN38" s="4">
        <v>102</v>
      </c>
      <c r="AO38" s="4">
        <v>21.516850000000002</v>
      </c>
      <c r="AP38" s="4">
        <v>32762.799999999999</v>
      </c>
      <c r="AQ38" s="4">
        <v>510.6</v>
      </c>
      <c r="AR38" s="4">
        <v>25</v>
      </c>
      <c r="AS38" s="4">
        <v>4309</v>
      </c>
      <c r="AT38" s="4">
        <v>9.1999999999999998E-2</v>
      </c>
      <c r="AU38" s="4">
        <v>18.209</v>
      </c>
      <c r="AV38" s="4">
        <v>80897</v>
      </c>
      <c r="AW38" s="4">
        <v>0</v>
      </c>
      <c r="AX38" s="4">
        <v>0.46</v>
      </c>
      <c r="AY38">
        <v>0.79793103448275871</v>
      </c>
      <c r="AZ38" t="s">
        <v>70</v>
      </c>
      <c r="BA38" t="s">
        <v>198</v>
      </c>
      <c r="BB38">
        <v>1</v>
      </c>
      <c r="BC38" t="s">
        <v>282</v>
      </c>
      <c r="BD38">
        <v>5</v>
      </c>
      <c r="BE38">
        <v>87097.034999999989</v>
      </c>
      <c r="BF38">
        <v>9.9371189845900043E-2</v>
      </c>
      <c r="BG38">
        <v>7.9291356311521635E-2</v>
      </c>
      <c r="BH38">
        <v>333109.41199999995</v>
      </c>
      <c r="BI38">
        <v>2.5982261948215384E-2</v>
      </c>
      <c r="BJ38">
        <v>2.0732053154541519E-2</v>
      </c>
      <c r="BK38">
        <v>1</v>
      </c>
      <c r="BL38" t="s">
        <v>70</v>
      </c>
      <c r="BM38">
        <v>0</v>
      </c>
      <c r="BN38" t="s">
        <v>327</v>
      </c>
    </row>
    <row r="39" spans="1:66" x14ac:dyDescent="0.25">
      <c r="A39" s="137" t="str">
        <f t="shared" si="20"/>
        <v>강화교통</v>
      </c>
      <c r="B39" s="126" t="str">
        <f t="shared" si="1"/>
        <v>800</v>
      </c>
      <c r="C39" s="138" t="str">
        <f t="shared" si="21"/>
        <v>70바3711</v>
      </c>
      <c r="D39" s="126" t="str">
        <f t="shared" si="22"/>
        <v>좌석</v>
      </c>
      <c r="E39" s="123" t="str">
        <f t="shared" si="16"/>
        <v>B</v>
      </c>
      <c r="F39" s="145">
        <f t="shared" si="17"/>
        <v>0.93370370370370359</v>
      </c>
      <c r="G39" s="146">
        <f t="shared" si="18"/>
        <v>2.5209999999999999</v>
      </c>
      <c r="H39" s="147">
        <f t="shared" si="19"/>
        <v>2.7</v>
      </c>
      <c r="I39" s="148">
        <f t="shared" si="23"/>
        <v>8242.0239999999994</v>
      </c>
      <c r="J39" s="149">
        <f t="shared" si="24"/>
        <v>9.6393412062201651E-3</v>
      </c>
      <c r="K39" s="149">
        <f t="shared" si="25"/>
        <v>0.35812592033731033</v>
      </c>
      <c r="L39" s="149">
        <f t="shared" si="26"/>
        <v>0.2631635142047633</v>
      </c>
      <c r="M39" s="150">
        <f t="shared" si="27"/>
        <v>11.718999999999999</v>
      </c>
      <c r="N39" s="151">
        <f t="shared" si="28"/>
        <v>1.383</v>
      </c>
      <c r="O39" s="151">
        <f t="shared" si="29"/>
        <v>33.366</v>
      </c>
      <c r="P39" s="152">
        <f t="shared" si="30"/>
        <v>31.695</v>
      </c>
      <c r="Q39" s="153">
        <f t="shared" si="31"/>
        <v>105</v>
      </c>
      <c r="R39" s="154">
        <f t="shared" si="32"/>
        <v>33.470706317645238</v>
      </c>
      <c r="S39" s="139">
        <f t="shared" si="33"/>
        <v>114</v>
      </c>
      <c r="T39" s="139">
        <f t="shared" si="34"/>
        <v>2750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251</v>
      </c>
      <c r="Z39" t="s">
        <v>197</v>
      </c>
      <c r="AA39" t="s">
        <v>48</v>
      </c>
      <c r="AB39">
        <v>503</v>
      </c>
      <c r="AC39" s="1">
        <v>8242.0239999999994</v>
      </c>
      <c r="AD39" s="1">
        <v>3269.1289999999999</v>
      </c>
      <c r="AE39" s="28">
        <v>2.5209999999999999</v>
      </c>
      <c r="AF39">
        <v>2.7</v>
      </c>
      <c r="AG39">
        <v>11.718999999999999</v>
      </c>
      <c r="AH39">
        <v>389.484916</v>
      </c>
      <c r="AI39">
        <v>3.754378</v>
      </c>
      <c r="AJ39">
        <v>139.484644</v>
      </c>
      <c r="AK39">
        <v>2169</v>
      </c>
      <c r="AL39">
        <v>114</v>
      </c>
      <c r="AM39">
        <v>2750</v>
      </c>
      <c r="AN39">
        <v>105</v>
      </c>
      <c r="AO39">
        <v>21.161342999999999</v>
      </c>
      <c r="AP39">
        <v>34246</v>
      </c>
      <c r="AQ39">
        <v>1901.7</v>
      </c>
      <c r="AR39">
        <v>14</v>
      </c>
      <c r="AS39">
        <v>1669</v>
      </c>
      <c r="AT39">
        <v>1.383</v>
      </c>
      <c r="AU39">
        <v>33.366</v>
      </c>
      <c r="AV39">
        <v>76248</v>
      </c>
      <c r="AW39">
        <v>0</v>
      </c>
      <c r="AX39">
        <v>0.47</v>
      </c>
      <c r="AY39">
        <v>0.93370370370370359</v>
      </c>
      <c r="AZ39" t="s">
        <v>68</v>
      </c>
      <c r="BA39" t="s">
        <v>198</v>
      </c>
      <c r="BB39">
        <v>1</v>
      </c>
      <c r="BC39" t="s">
        <v>203</v>
      </c>
      <c r="BD39">
        <v>6</v>
      </c>
      <c r="BE39">
        <v>87097.034999999989</v>
      </c>
      <c r="BF39">
        <v>9.4630362560562481E-2</v>
      </c>
      <c r="BG39">
        <v>8.8356720005621475E-2</v>
      </c>
      <c r="BH39">
        <v>333109.41199999995</v>
      </c>
      <c r="BI39">
        <v>2.4742693250588789E-2</v>
      </c>
      <c r="BJ39">
        <v>2.3102344327679381E-2</v>
      </c>
      <c r="BK39">
        <v>1</v>
      </c>
      <c r="BL39" t="s">
        <v>66</v>
      </c>
      <c r="BM39">
        <v>-1</v>
      </c>
      <c r="BN39" t="s">
        <v>333</v>
      </c>
    </row>
    <row r="40" spans="1:66" x14ac:dyDescent="0.25">
      <c r="A40" s="134" t="str">
        <f t="shared" si="20"/>
        <v>강화교통</v>
      </c>
      <c r="B40" s="110" t="str">
        <f t="shared" si="1"/>
        <v>800</v>
      </c>
      <c r="C40" s="135" t="str">
        <f t="shared" si="21"/>
        <v>70바3720</v>
      </c>
      <c r="D40" s="110" t="str">
        <f t="shared" si="22"/>
        <v>좌석</v>
      </c>
      <c r="E40" s="107" t="str">
        <f t="shared" si="16"/>
        <v>C</v>
      </c>
      <c r="F40" s="155">
        <f t="shared" si="17"/>
        <v>0.88444444444444437</v>
      </c>
      <c r="G40" s="156">
        <f t="shared" si="18"/>
        <v>2.3879999999999999</v>
      </c>
      <c r="H40" s="157">
        <f t="shared" si="19"/>
        <v>2.7</v>
      </c>
      <c r="I40" s="158">
        <f t="shared" si="23"/>
        <v>8217.0779999999995</v>
      </c>
      <c r="J40" s="159">
        <f t="shared" si="24"/>
        <v>1.3578369917163968E-2</v>
      </c>
      <c r="K40" s="159">
        <f t="shared" si="25"/>
        <v>0.3607859115505857</v>
      </c>
      <c r="L40" s="159">
        <f t="shared" si="26"/>
        <v>0.28112182943863989</v>
      </c>
      <c r="M40" s="160">
        <f t="shared" si="27"/>
        <v>12.663</v>
      </c>
      <c r="N40" s="161">
        <f t="shared" si="28"/>
        <v>2.032</v>
      </c>
      <c r="O40" s="161">
        <f t="shared" si="29"/>
        <v>54.265000000000001</v>
      </c>
      <c r="P40" s="162">
        <f t="shared" si="30"/>
        <v>23.426666666666666</v>
      </c>
      <c r="Q40" s="163">
        <f t="shared" si="31"/>
        <v>107</v>
      </c>
      <c r="R40" s="164">
        <f t="shared" si="32"/>
        <v>33.303505963824335</v>
      </c>
      <c r="S40" s="136">
        <f t="shared" si="33"/>
        <v>167</v>
      </c>
      <c r="T40" s="136">
        <f t="shared" si="34"/>
        <v>4459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252</v>
      </c>
      <c r="Z40" s="4" t="s">
        <v>197</v>
      </c>
      <c r="AA40" s="4" t="s">
        <v>48</v>
      </c>
      <c r="AB40" s="4">
        <v>503</v>
      </c>
      <c r="AC40" s="4">
        <v>8217.0779999999995</v>
      </c>
      <c r="AD40" s="4">
        <v>3440.5770000000002</v>
      </c>
      <c r="AE40" s="4">
        <v>2.3879999999999999</v>
      </c>
      <c r="AF40" s="4">
        <v>2.7</v>
      </c>
      <c r="AG40" s="4">
        <v>12.663</v>
      </c>
      <c r="AH40" s="4">
        <v>394.37186000000003</v>
      </c>
      <c r="AI40" s="4">
        <v>5.354927</v>
      </c>
      <c r="AJ40" s="4">
        <v>142.28381099999999</v>
      </c>
      <c r="AK40" s="4">
        <v>2310</v>
      </c>
      <c r="AL40" s="4">
        <v>167</v>
      </c>
      <c r="AM40" s="4">
        <v>4459</v>
      </c>
      <c r="AN40" s="4">
        <v>107</v>
      </c>
      <c r="AO40" s="4">
        <v>20.835861999999999</v>
      </c>
      <c r="AP40" s="4">
        <v>34696.1</v>
      </c>
      <c r="AQ40" s="4">
        <v>1405.6</v>
      </c>
      <c r="AR40" s="4">
        <v>13</v>
      </c>
      <c r="AS40" s="4">
        <v>6689</v>
      </c>
      <c r="AT40" s="4">
        <v>2.032</v>
      </c>
      <c r="AU40" s="4">
        <v>54.265000000000001</v>
      </c>
      <c r="AV40" s="4">
        <v>76892</v>
      </c>
      <c r="AW40" s="4">
        <v>0</v>
      </c>
      <c r="AX40" s="4">
        <v>0.47</v>
      </c>
      <c r="AY40">
        <v>0.88444444444444437</v>
      </c>
      <c r="AZ40" t="s">
        <v>69</v>
      </c>
      <c r="BA40" t="s">
        <v>198</v>
      </c>
      <c r="BB40">
        <v>2</v>
      </c>
      <c r="BC40" t="s">
        <v>206</v>
      </c>
      <c r="BD40">
        <v>8</v>
      </c>
      <c r="BE40">
        <v>87097.034999999989</v>
      </c>
      <c r="BF40">
        <v>9.4343946381182792E-2</v>
      </c>
      <c r="BG40">
        <v>8.3441979243801659E-2</v>
      </c>
      <c r="BH40">
        <v>333109.41199999995</v>
      </c>
      <c r="BI40">
        <v>2.4667804943319948E-2</v>
      </c>
      <c r="BJ40">
        <v>2.1817303038758531E-2</v>
      </c>
      <c r="BK40">
        <v>1</v>
      </c>
      <c r="BL40" t="s">
        <v>69</v>
      </c>
      <c r="BM40">
        <v>0</v>
      </c>
      <c r="BN40" t="s">
        <v>327</v>
      </c>
    </row>
    <row r="41" spans="1:66" x14ac:dyDescent="0.25">
      <c r="A41" s="137" t="str">
        <f t="shared" si="20"/>
        <v>강화교통</v>
      </c>
      <c r="B41" s="126" t="str">
        <f t="shared" si="1"/>
        <v>800</v>
      </c>
      <c r="C41" s="138" t="str">
        <f t="shared" si="21"/>
        <v>78바3210</v>
      </c>
      <c r="D41" s="126" t="str">
        <f t="shared" si="22"/>
        <v>좌석</v>
      </c>
      <c r="E41" s="123" t="str">
        <f t="shared" si="16"/>
        <v>D</v>
      </c>
      <c r="F41" s="145">
        <f t="shared" si="17"/>
        <v>0.84</v>
      </c>
      <c r="G41" s="146">
        <f t="shared" si="18"/>
        <v>2.3519999999999999</v>
      </c>
      <c r="H41" s="147">
        <f t="shared" si="19"/>
        <v>2.8</v>
      </c>
      <c r="I41" s="148">
        <f t="shared" si="23"/>
        <v>7711.2910000000002</v>
      </c>
      <c r="J41" s="149">
        <f t="shared" si="24"/>
        <v>1.6356653918356473E-2</v>
      </c>
      <c r="K41" s="149">
        <f t="shared" si="25"/>
        <v>0.34148804764617263</v>
      </c>
      <c r="L41" s="149">
        <f t="shared" si="26"/>
        <v>0.20268979604063703</v>
      </c>
      <c r="M41" s="150">
        <f t="shared" si="27"/>
        <v>13.576000000000001</v>
      </c>
      <c r="N41" s="151">
        <f t="shared" si="28"/>
        <v>0.11700000000000001</v>
      </c>
      <c r="O41" s="151">
        <f t="shared" si="29"/>
        <v>25.922999999999998</v>
      </c>
      <c r="P41" s="152">
        <f t="shared" si="30"/>
        <v>18.388333333333332</v>
      </c>
      <c r="Q41" s="153">
        <f t="shared" si="31"/>
        <v>98</v>
      </c>
      <c r="R41" s="154">
        <f t="shared" si="32"/>
        <v>33.60807482434538</v>
      </c>
      <c r="S41" s="139">
        <f t="shared" si="33"/>
        <v>9</v>
      </c>
      <c r="T41" s="139">
        <f t="shared" si="34"/>
        <v>1999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200</v>
      </c>
      <c r="Z41" s="4" t="s">
        <v>197</v>
      </c>
      <c r="AA41" s="4" t="s">
        <v>48</v>
      </c>
      <c r="AB41" s="4">
        <v>503</v>
      </c>
      <c r="AC41" s="4">
        <v>7711.2910000000002</v>
      </c>
      <c r="AD41" s="4">
        <v>3278.4929999999999</v>
      </c>
      <c r="AE41" s="4">
        <v>2.3519999999999999</v>
      </c>
      <c r="AF41" s="4">
        <v>2.8</v>
      </c>
      <c r="AG41" s="4">
        <v>13.576000000000001</v>
      </c>
      <c r="AH41" s="4">
        <v>357.30853200000001</v>
      </c>
      <c r="AI41" s="4">
        <v>5.8443719999999999</v>
      </c>
      <c r="AJ41" s="4">
        <v>122.016593</v>
      </c>
      <c r="AK41" s="4">
        <v>1563</v>
      </c>
      <c r="AL41" s="4">
        <v>9</v>
      </c>
      <c r="AM41" s="4">
        <v>1999</v>
      </c>
      <c r="AN41" s="4">
        <v>98</v>
      </c>
      <c r="AO41" s="4">
        <v>21.581603000000001</v>
      </c>
      <c r="AP41" s="4">
        <v>34735.800000000003</v>
      </c>
      <c r="AQ41" s="4">
        <v>1103.3</v>
      </c>
      <c r="AR41" s="4">
        <v>29</v>
      </c>
      <c r="AS41" s="4">
        <v>5710</v>
      </c>
      <c r="AT41" s="4">
        <v>0.11700000000000001</v>
      </c>
      <c r="AU41" s="4">
        <v>25.922999999999998</v>
      </c>
      <c r="AV41" s="4">
        <v>71162</v>
      </c>
      <c r="AW41" s="4">
        <v>0</v>
      </c>
      <c r="AX41" s="4">
        <v>0.48</v>
      </c>
      <c r="AY41">
        <v>0.84</v>
      </c>
      <c r="AZ41" t="s">
        <v>67</v>
      </c>
      <c r="BA41" t="s">
        <v>198</v>
      </c>
      <c r="BB41">
        <v>1</v>
      </c>
      <c r="BC41" t="s">
        <v>375</v>
      </c>
      <c r="BD41">
        <v>4</v>
      </c>
      <c r="BE41">
        <v>87097.034999999989</v>
      </c>
      <c r="BF41">
        <v>8.853677969634674E-2</v>
      </c>
      <c r="BG41">
        <v>7.4370894944931265E-2</v>
      </c>
      <c r="BH41">
        <v>333109.41199999995</v>
      </c>
      <c r="BI41">
        <v>2.3149423949630103E-2</v>
      </c>
      <c r="BJ41">
        <v>1.9445516117689285E-2</v>
      </c>
      <c r="BK41">
        <v>1</v>
      </c>
      <c r="BL41" t="s">
        <v>70</v>
      </c>
      <c r="BM41">
        <v>1</v>
      </c>
      <c r="BN41" t="s">
        <v>320</v>
      </c>
    </row>
    <row r="42" spans="1:66" x14ac:dyDescent="0.25">
      <c r="A42" s="134" t="str">
        <f t="shared" si="20"/>
        <v>강화교통</v>
      </c>
      <c r="B42" s="110" t="str">
        <f t="shared" si="1"/>
        <v>800</v>
      </c>
      <c r="C42" s="135" t="str">
        <f t="shared" si="21"/>
        <v>78바3211</v>
      </c>
      <c r="D42" s="110" t="str">
        <f t="shared" si="22"/>
        <v>좌석</v>
      </c>
      <c r="E42" s="107" t="str">
        <f t="shared" si="16"/>
        <v>C</v>
      </c>
      <c r="F42" s="155">
        <f t="shared" si="17"/>
        <v>0.89481481481481473</v>
      </c>
      <c r="G42" s="156">
        <f t="shared" si="18"/>
        <v>2.4159999999999999</v>
      </c>
      <c r="H42" s="157">
        <f t="shared" si="19"/>
        <v>2.7</v>
      </c>
      <c r="I42" s="158">
        <f t="shared" si="23"/>
        <v>8351.8320000000003</v>
      </c>
      <c r="J42" s="159">
        <f t="shared" si="24"/>
        <v>8.1430244624390268E-3</v>
      </c>
      <c r="K42" s="159">
        <f t="shared" si="25"/>
        <v>0.35631306108823124</v>
      </c>
      <c r="L42" s="159">
        <f t="shared" si="26"/>
        <v>0.29634216780222589</v>
      </c>
      <c r="M42" s="160">
        <f t="shared" si="27"/>
        <v>12.667999999999999</v>
      </c>
      <c r="N42" s="161">
        <f t="shared" si="28"/>
        <v>1.5209999999999999</v>
      </c>
      <c r="O42" s="161">
        <f t="shared" si="29"/>
        <v>52.491</v>
      </c>
      <c r="P42" s="162">
        <f t="shared" si="30"/>
        <v>47.18666666666666</v>
      </c>
      <c r="Q42" s="163">
        <f t="shared" si="31"/>
        <v>107</v>
      </c>
      <c r="R42" s="164">
        <f t="shared" si="32"/>
        <v>33.70738915582178</v>
      </c>
      <c r="S42" s="136">
        <f t="shared" si="33"/>
        <v>127</v>
      </c>
      <c r="T42" s="136">
        <f t="shared" si="34"/>
        <v>4384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253</v>
      </c>
      <c r="Z42" s="4" t="s">
        <v>197</v>
      </c>
      <c r="AA42" s="4" t="s">
        <v>48</v>
      </c>
      <c r="AB42" s="4">
        <v>503</v>
      </c>
      <c r="AC42" s="4">
        <v>8351.8320000000003</v>
      </c>
      <c r="AD42" s="4">
        <v>3456.2719999999999</v>
      </c>
      <c r="AE42" s="4">
        <v>2.4159999999999999</v>
      </c>
      <c r="AF42" s="4">
        <v>2.7</v>
      </c>
      <c r="AG42" s="4">
        <v>12.667999999999999</v>
      </c>
      <c r="AH42" s="4">
        <v>389.86214699999999</v>
      </c>
      <c r="AI42" s="4">
        <v>3.1746569999999998</v>
      </c>
      <c r="AJ42" s="4">
        <v>138.91297499999999</v>
      </c>
      <c r="AK42" s="4">
        <v>2475</v>
      </c>
      <c r="AL42" s="4">
        <v>127</v>
      </c>
      <c r="AM42" s="4">
        <v>4384</v>
      </c>
      <c r="AN42" s="4">
        <v>107</v>
      </c>
      <c r="AO42" s="4">
        <v>21.422526000000001</v>
      </c>
      <c r="AP42" s="4">
        <v>42730.7</v>
      </c>
      <c r="AQ42" s="4">
        <v>2831.2</v>
      </c>
      <c r="AR42" s="4">
        <v>31</v>
      </c>
      <c r="AS42" s="4">
        <v>6310</v>
      </c>
      <c r="AT42" s="4">
        <v>1.5209999999999999</v>
      </c>
      <c r="AU42" s="4">
        <v>52.491</v>
      </c>
      <c r="AV42" s="4">
        <v>77097</v>
      </c>
      <c r="AW42" s="4">
        <v>0</v>
      </c>
      <c r="AX42" s="4">
        <v>0.47</v>
      </c>
      <c r="AY42">
        <v>0.89481481481481473</v>
      </c>
      <c r="AZ42" t="s">
        <v>69</v>
      </c>
      <c r="BA42" t="s">
        <v>198</v>
      </c>
      <c r="BB42">
        <v>1</v>
      </c>
      <c r="BC42" t="s">
        <v>199</v>
      </c>
      <c r="BD42">
        <v>7</v>
      </c>
      <c r="BE42">
        <v>87097.034999999989</v>
      </c>
      <c r="BF42">
        <v>9.589111730382098E-2</v>
      </c>
      <c r="BG42">
        <v>8.5804792372604244E-2</v>
      </c>
      <c r="BH42">
        <v>333109.41199999995</v>
      </c>
      <c r="BI42">
        <v>2.5072338694530797E-2</v>
      </c>
      <c r="BJ42">
        <v>2.243510010592089E-2</v>
      </c>
      <c r="BK42">
        <v>1</v>
      </c>
      <c r="BL42" t="s">
        <v>69</v>
      </c>
      <c r="BM42">
        <v>0</v>
      </c>
      <c r="BN42" t="s">
        <v>327</v>
      </c>
    </row>
    <row r="43" spans="1:66" x14ac:dyDescent="0.25">
      <c r="A43" s="137" t="str">
        <f t="shared" ref="A43:A44" si="35">W43</f>
        <v>강화교통</v>
      </c>
      <c r="B43" s="126" t="str">
        <f t="shared" ref="B43:B44" si="36">X43</f>
        <v>800</v>
      </c>
      <c r="C43" s="138" t="str">
        <f t="shared" ref="C43:C44" si="37">Y43</f>
        <v>78바3212</v>
      </c>
      <c r="D43" s="126" t="str">
        <f t="shared" ref="D43:D44" si="38">Z43</f>
        <v>좌석</v>
      </c>
      <c r="E43" s="123" t="str">
        <f t="shared" ref="E43:E44" si="39">AZ43</f>
        <v>B</v>
      </c>
      <c r="F43" s="145">
        <f t="shared" ref="F43:F44" si="40">G43/H43</f>
        <v>0.91481481481481486</v>
      </c>
      <c r="G43" s="146">
        <f t="shared" ref="G43:G44" si="41">AE43</f>
        <v>2.4700000000000002</v>
      </c>
      <c r="H43" s="147">
        <f t="shared" ref="H43:H44" si="42">AF43</f>
        <v>2.7</v>
      </c>
      <c r="I43" s="148">
        <f t="shared" ref="I43:I44" si="43">AC43</f>
        <v>7623.6559999999999</v>
      </c>
      <c r="J43" s="149">
        <f t="shared" ref="J43:J44" si="44">AI43/AH43</f>
        <v>1.2951607798487613E-2</v>
      </c>
      <c r="K43" s="149">
        <f t="shared" ref="K43:K44" si="45">AJ43/AH43</f>
        <v>0.36656095952551798</v>
      </c>
      <c r="L43" s="149">
        <f t="shared" ref="L43:L44" si="46">AK43/AC43</f>
        <v>0.24843723273977736</v>
      </c>
      <c r="M43" s="150">
        <f t="shared" ref="M43:M44" si="47">AG43</f>
        <v>11.922000000000001</v>
      </c>
      <c r="N43" s="151">
        <f t="shared" ref="N43:N44" si="48">IF(AW43=0,AT43,"속도계이상")</f>
        <v>1.64</v>
      </c>
      <c r="O43" s="151">
        <f t="shared" ref="O43:O44" si="49">IF(AW43=0,AU43,"속도계이상")</f>
        <v>26.05</v>
      </c>
      <c r="P43" s="152">
        <f t="shared" ref="P43:P44" si="50">AQ43/60</f>
        <v>24.478333333333335</v>
      </c>
      <c r="Q43" s="153">
        <f t="shared" ref="Q43:Q44" si="51">AN43</f>
        <v>103</v>
      </c>
      <c r="R43" s="154">
        <f t="shared" ref="R43:R44" si="52">AC43/(AH43-AI43-AJ43)</f>
        <v>33.154454285131081</v>
      </c>
      <c r="S43" s="139">
        <f t="shared" ref="S43:S44" si="53">IF(AW43=0,AL43,"속도계이상")</f>
        <v>125</v>
      </c>
      <c r="T43" s="139">
        <f t="shared" ref="T43:T44" si="54">IF(AW43=0,AM43,"속도계이상")</f>
        <v>1986</v>
      </c>
      <c r="U43" t="s">
        <v>117</v>
      </c>
      <c r="V43" t="s">
        <v>122</v>
      </c>
      <c r="W43" t="s">
        <v>117</v>
      </c>
      <c r="X43" s="4" t="s">
        <v>122</v>
      </c>
      <c r="Y43" s="4" t="s">
        <v>254</v>
      </c>
      <c r="Z43" s="4" t="s">
        <v>197</v>
      </c>
      <c r="AA43" s="4" t="s">
        <v>48</v>
      </c>
      <c r="AB43" s="4">
        <v>503</v>
      </c>
      <c r="AC43" s="4">
        <v>7623.6559999999999</v>
      </c>
      <c r="AD43" s="4">
        <v>3086.0129999999999</v>
      </c>
      <c r="AE43" s="4">
        <v>2.4700000000000002</v>
      </c>
      <c r="AF43" s="4">
        <v>2.7</v>
      </c>
      <c r="AG43" s="4">
        <v>11.922000000000001</v>
      </c>
      <c r="AH43" s="4">
        <v>370.58549599999998</v>
      </c>
      <c r="AI43" s="4">
        <v>4.7996780000000001</v>
      </c>
      <c r="AJ43" s="4">
        <v>135.842175</v>
      </c>
      <c r="AK43" s="4">
        <v>1894</v>
      </c>
      <c r="AL43" s="4">
        <v>125</v>
      </c>
      <c r="AM43" s="4">
        <v>1986</v>
      </c>
      <c r="AN43" s="4">
        <v>103</v>
      </c>
      <c r="AO43" s="4">
        <v>20.571922000000001</v>
      </c>
      <c r="AP43" s="4">
        <v>39335.699999999997</v>
      </c>
      <c r="AQ43" s="4">
        <v>1468.7</v>
      </c>
      <c r="AR43" s="4">
        <v>26</v>
      </c>
      <c r="AS43" s="4">
        <v>14234</v>
      </c>
      <c r="AT43" s="4">
        <v>1.64</v>
      </c>
      <c r="AU43" s="4">
        <v>26.05</v>
      </c>
      <c r="AV43" s="4">
        <v>69044</v>
      </c>
      <c r="AW43" s="4">
        <v>0</v>
      </c>
      <c r="AX43" s="4">
        <v>0.47</v>
      </c>
      <c r="AY43">
        <v>0.91481481481481486</v>
      </c>
      <c r="AZ43" t="s">
        <v>68</v>
      </c>
      <c r="BA43" t="s">
        <v>198</v>
      </c>
      <c r="BB43">
        <v>4</v>
      </c>
      <c r="BC43" t="s">
        <v>344</v>
      </c>
      <c r="BD43">
        <v>7</v>
      </c>
      <c r="BE43">
        <v>87097.034999999989</v>
      </c>
      <c r="BF43">
        <v>8.7530603079657085E-2</v>
      </c>
      <c r="BG43">
        <v>8.0074292446945555E-2</v>
      </c>
      <c r="BH43">
        <v>333109.41199999995</v>
      </c>
      <c r="BI43">
        <v>2.2886342220795615E-2</v>
      </c>
      <c r="BJ43">
        <v>2.093676492050562E-2</v>
      </c>
      <c r="BK43">
        <v>1</v>
      </c>
      <c r="BL43" t="s">
        <v>68</v>
      </c>
      <c r="BM43">
        <v>0</v>
      </c>
      <c r="BN43" t="s">
        <v>327</v>
      </c>
    </row>
    <row r="44" spans="1:66" x14ac:dyDescent="0.25">
      <c r="A44" s="134" t="str">
        <f t="shared" si="35"/>
        <v>강화교통</v>
      </c>
      <c r="B44" s="110" t="str">
        <f t="shared" si="36"/>
        <v>800</v>
      </c>
      <c r="C44" s="135" t="str">
        <f t="shared" si="37"/>
        <v>78바3228</v>
      </c>
      <c r="D44" s="110" t="str">
        <f t="shared" si="38"/>
        <v>좌석</v>
      </c>
      <c r="E44" s="107" t="str">
        <f t="shared" si="39"/>
        <v>B</v>
      </c>
      <c r="F44" s="155">
        <f t="shared" si="40"/>
        <v>0.90333333333333332</v>
      </c>
      <c r="G44" s="156">
        <f t="shared" si="41"/>
        <v>2.4390000000000001</v>
      </c>
      <c r="H44" s="157">
        <f t="shared" si="42"/>
        <v>2.7</v>
      </c>
      <c r="I44" s="158">
        <f t="shared" si="43"/>
        <v>8267.4629999999997</v>
      </c>
      <c r="J44" s="159">
        <f t="shared" si="44"/>
        <v>1.168407524954488E-2</v>
      </c>
      <c r="K44" s="159">
        <f t="shared" si="45"/>
        <v>0.35797534097192618</v>
      </c>
      <c r="L44" s="159">
        <f t="shared" si="46"/>
        <v>0.28473063623024381</v>
      </c>
      <c r="M44" s="160">
        <f t="shared" si="47"/>
        <v>11.555</v>
      </c>
      <c r="N44" s="161">
        <f t="shared" si="48"/>
        <v>1.996</v>
      </c>
      <c r="O44" s="161">
        <f t="shared" si="49"/>
        <v>54.902000000000001</v>
      </c>
      <c r="P44" s="162">
        <f t="shared" si="50"/>
        <v>46.79</v>
      </c>
      <c r="Q44" s="163">
        <f t="shared" si="51"/>
        <v>108</v>
      </c>
      <c r="R44" s="164">
        <f t="shared" si="52"/>
        <v>32.095910704898493</v>
      </c>
      <c r="S44" s="136">
        <f t="shared" si="53"/>
        <v>165</v>
      </c>
      <c r="T44" s="136">
        <f t="shared" si="54"/>
        <v>4539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255</v>
      </c>
      <c r="Z44" s="4" t="s">
        <v>197</v>
      </c>
      <c r="AA44" s="4" t="s">
        <v>48</v>
      </c>
      <c r="AB44" s="4">
        <v>503</v>
      </c>
      <c r="AC44" s="4">
        <v>8267.4629999999997</v>
      </c>
      <c r="AD44" s="4">
        <v>3389.8829999999998</v>
      </c>
      <c r="AE44" s="4">
        <v>2.4390000000000001</v>
      </c>
      <c r="AF44" s="4">
        <v>2.7</v>
      </c>
      <c r="AG44" s="4">
        <v>11.555</v>
      </c>
      <c r="AH44" s="4">
        <v>408.64603299999999</v>
      </c>
      <c r="AI44" s="4">
        <v>4.7746510000000004</v>
      </c>
      <c r="AJ44" s="4">
        <v>146.285203</v>
      </c>
      <c r="AK44" s="4">
        <v>2354</v>
      </c>
      <c r="AL44" s="4">
        <v>165</v>
      </c>
      <c r="AM44" s="4">
        <v>4539</v>
      </c>
      <c r="AN44" s="4">
        <v>108</v>
      </c>
      <c r="AO44" s="4">
        <v>20.231355000000001</v>
      </c>
      <c r="AP44" s="4">
        <v>32234</v>
      </c>
      <c r="AQ44" s="4">
        <v>2807.4</v>
      </c>
      <c r="AR44" s="4">
        <v>25</v>
      </c>
      <c r="AS44" s="4">
        <v>6239</v>
      </c>
      <c r="AT44" s="4">
        <v>1.996</v>
      </c>
      <c r="AU44" s="4">
        <v>54.902000000000001</v>
      </c>
      <c r="AV44" s="4">
        <v>79706</v>
      </c>
      <c r="AW44" s="4">
        <v>0</v>
      </c>
      <c r="AX44" s="4">
        <v>0.47</v>
      </c>
      <c r="AY44">
        <v>0.90333333333333332</v>
      </c>
      <c r="AZ44" t="s">
        <v>68</v>
      </c>
      <c r="BA44" t="s">
        <v>198</v>
      </c>
      <c r="BB44">
        <v>5</v>
      </c>
      <c r="BC44" t="s">
        <v>376</v>
      </c>
      <c r="BD44">
        <v>8</v>
      </c>
      <c r="BE44">
        <v>87097.034999999989</v>
      </c>
      <c r="BF44">
        <v>9.492243909336294E-2</v>
      </c>
      <c r="BG44">
        <v>8.5746603314337852E-2</v>
      </c>
      <c r="BH44">
        <v>333109.41199999995</v>
      </c>
      <c r="BI44">
        <v>2.4819061552064463E-2</v>
      </c>
      <c r="BJ44">
        <v>2.2419885602031564E-2</v>
      </c>
      <c r="BK44">
        <v>1</v>
      </c>
      <c r="BL44" t="s">
        <v>68</v>
      </c>
      <c r="BM44">
        <v>0</v>
      </c>
      <c r="BN44" t="s">
        <v>327</v>
      </c>
    </row>
    <row r="45" spans="1:66" x14ac:dyDescent="0.25">
      <c r="A45" s="137" t="str">
        <f t="shared" ref="A45:A49" si="55">W45</f>
        <v>강화교통</v>
      </c>
      <c r="B45" s="126" t="str">
        <f t="shared" ref="B45:B49" si="56">X45</f>
        <v>800</v>
      </c>
      <c r="C45" s="138" t="str">
        <f t="shared" ref="C45:C49" si="57">Y45</f>
        <v>78바3230</v>
      </c>
      <c r="D45" s="126" t="str">
        <f t="shared" ref="D45:D49" si="58">Z45</f>
        <v>좌석</v>
      </c>
      <c r="E45" s="123" t="str">
        <f t="shared" ref="E45:E49" si="59">AZ45</f>
        <v>B</v>
      </c>
      <c r="F45" s="145">
        <f t="shared" ref="F45:F49" si="60">G45/H45</f>
        <v>0.93074074074074065</v>
      </c>
      <c r="G45" s="146">
        <f t="shared" ref="G45:G49" si="61">AE45</f>
        <v>2.5129999999999999</v>
      </c>
      <c r="H45" s="147">
        <f t="shared" ref="H45:H49" si="62">AF45</f>
        <v>2.7</v>
      </c>
      <c r="I45" s="148">
        <f t="shared" ref="I45:I49" si="63">AC45</f>
        <v>8690.1710000000003</v>
      </c>
      <c r="J45" s="149">
        <f t="shared" ref="J45:J49" si="64">AI45/AH45</f>
        <v>7.7898918562303958E-3</v>
      </c>
      <c r="K45" s="149">
        <f t="shared" ref="K45:K49" si="65">AJ45/AH45</f>
        <v>0.33599410612118302</v>
      </c>
      <c r="L45" s="149">
        <f t="shared" ref="L45:L49" si="66">AK45/AC45</f>
        <v>0.27732480753255601</v>
      </c>
      <c r="M45" s="150">
        <f t="shared" ref="M45:M49" si="67">AG45</f>
        <v>10.957000000000001</v>
      </c>
      <c r="N45" s="151">
        <f t="shared" ref="N45:N49" si="68">IF(AW45=0,AT45,"속도계이상")</f>
        <v>1.3</v>
      </c>
      <c r="O45" s="151">
        <f t="shared" ref="O45:O49" si="69">IF(AW45=0,AU45,"속도계이상")</f>
        <v>24.245999999999999</v>
      </c>
      <c r="P45" s="152">
        <f t="shared" ref="P45:P49" si="70">AQ45/60</f>
        <v>36.524999999999999</v>
      </c>
      <c r="Q45" s="153">
        <f t="shared" ref="Q45:Q49" si="71">AN45</f>
        <v>108</v>
      </c>
      <c r="R45" s="154">
        <f t="shared" ref="R45:R49" si="72">AC45/(AH45-AI45-AJ45)</f>
        <v>31.999442977619413</v>
      </c>
      <c r="S45" s="139">
        <f t="shared" ref="S45:S49" si="73">IF(AW45=0,AL45,"속도계이상")</f>
        <v>113</v>
      </c>
      <c r="T45" s="139">
        <f t="shared" ref="T45:T49" si="74">IF(AW45=0,AM45,"속도계이상")</f>
        <v>2107</v>
      </c>
      <c r="U45" t="s">
        <v>117</v>
      </c>
      <c r="V45" t="s">
        <v>122</v>
      </c>
      <c r="W45" t="s">
        <v>117</v>
      </c>
      <c r="X45" s="4" t="s">
        <v>122</v>
      </c>
      <c r="Y45" s="4" t="s">
        <v>202</v>
      </c>
      <c r="Z45" s="4" t="s">
        <v>197</v>
      </c>
      <c r="AA45" s="4" t="s">
        <v>48</v>
      </c>
      <c r="AB45" s="4">
        <v>503</v>
      </c>
      <c r="AC45" s="4">
        <v>8690.1710000000003</v>
      </c>
      <c r="AD45" s="4">
        <v>3458.6350000000002</v>
      </c>
      <c r="AE45" s="4">
        <v>2.5129999999999999</v>
      </c>
      <c r="AF45" s="4">
        <v>2.7</v>
      </c>
      <c r="AG45" s="4">
        <v>10.957000000000001</v>
      </c>
      <c r="AH45" s="4">
        <v>413.84631000000002</v>
      </c>
      <c r="AI45" s="4">
        <v>3.2238180000000001</v>
      </c>
      <c r="AJ45" s="4">
        <v>139.04992100000001</v>
      </c>
      <c r="AK45" s="4">
        <v>2410</v>
      </c>
      <c r="AL45" s="4">
        <v>113</v>
      </c>
      <c r="AM45" s="4">
        <v>2107</v>
      </c>
      <c r="AN45" s="4">
        <v>108</v>
      </c>
      <c r="AO45" s="4">
        <v>20.998546000000001</v>
      </c>
      <c r="AP45" s="4">
        <v>34019</v>
      </c>
      <c r="AQ45" s="4">
        <v>2191.5</v>
      </c>
      <c r="AR45" s="4">
        <v>27</v>
      </c>
      <c r="AS45" s="4">
        <v>4720</v>
      </c>
      <c r="AT45" s="4">
        <v>1.3</v>
      </c>
      <c r="AU45" s="4">
        <v>24.245999999999999</v>
      </c>
      <c r="AV45" s="4">
        <v>81684</v>
      </c>
      <c r="AW45" s="4">
        <v>0</v>
      </c>
      <c r="AX45" s="4">
        <v>0.47</v>
      </c>
      <c r="AY45">
        <v>0.93074074074074065</v>
      </c>
      <c r="AZ45" t="s">
        <v>68</v>
      </c>
      <c r="BA45" t="s">
        <v>198</v>
      </c>
      <c r="BB45">
        <v>2</v>
      </c>
      <c r="BC45" t="s">
        <v>201</v>
      </c>
      <c r="BD45">
        <v>5</v>
      </c>
      <c r="BE45">
        <v>87097.034999999989</v>
      </c>
      <c r="BF45">
        <v>9.9775738634501177E-2</v>
      </c>
      <c r="BG45">
        <v>9.2865344884630163E-2</v>
      </c>
      <c r="BH45">
        <v>333109.41199999995</v>
      </c>
      <c r="BI45">
        <v>2.6088038004762237E-2</v>
      </c>
      <c r="BJ45">
        <v>2.4281199817024996E-2</v>
      </c>
      <c r="BK45">
        <v>1</v>
      </c>
      <c r="BL45" t="s">
        <v>68</v>
      </c>
      <c r="BM45">
        <v>0</v>
      </c>
      <c r="BN45" t="s">
        <v>327</v>
      </c>
    </row>
    <row r="46" spans="1:66" x14ac:dyDescent="0.25">
      <c r="A46" s="134" t="str">
        <f t="shared" si="55"/>
        <v>강화교통</v>
      </c>
      <c r="B46" s="110" t="str">
        <f t="shared" si="56"/>
        <v>800</v>
      </c>
      <c r="C46" s="135" t="str">
        <f t="shared" si="57"/>
        <v>78바3240</v>
      </c>
      <c r="D46" s="110" t="str">
        <f t="shared" si="58"/>
        <v>좌석</v>
      </c>
      <c r="E46" s="107" t="str">
        <f t="shared" si="59"/>
        <v>D</v>
      </c>
      <c r="F46" s="155">
        <f t="shared" si="60"/>
        <v>0.82178571428571434</v>
      </c>
      <c r="G46" s="156">
        <f t="shared" si="61"/>
        <v>2.3010000000000002</v>
      </c>
      <c r="H46" s="157">
        <f t="shared" si="62"/>
        <v>2.8</v>
      </c>
      <c r="I46" s="158">
        <f t="shared" si="63"/>
        <v>3645.1120000000001</v>
      </c>
      <c r="J46" s="159">
        <f t="shared" si="64"/>
        <v>2.437214799696525E-2</v>
      </c>
      <c r="K46" s="159">
        <f t="shared" si="65"/>
        <v>0.31362011710155141</v>
      </c>
      <c r="L46" s="159">
        <f t="shared" si="66"/>
        <v>0.25431317336751241</v>
      </c>
      <c r="M46" s="160">
        <f t="shared" si="67"/>
        <v>17.332000000000001</v>
      </c>
      <c r="N46" s="161">
        <f t="shared" si="68"/>
        <v>1.262</v>
      </c>
      <c r="O46" s="161">
        <f t="shared" si="69"/>
        <v>30.341999999999999</v>
      </c>
      <c r="P46" s="162">
        <f t="shared" si="70"/>
        <v>45.968333333333334</v>
      </c>
      <c r="Q46" s="163">
        <f t="shared" si="71"/>
        <v>101</v>
      </c>
      <c r="R46" s="164">
        <f t="shared" si="72"/>
        <v>37.320258436640465</v>
      </c>
      <c r="S46" s="136">
        <f t="shared" si="73"/>
        <v>46</v>
      </c>
      <c r="T46" s="136">
        <f t="shared" si="74"/>
        <v>1106</v>
      </c>
      <c r="U46" t="s">
        <v>117</v>
      </c>
      <c r="V46" t="s">
        <v>122</v>
      </c>
      <c r="W46" t="s">
        <v>117</v>
      </c>
      <c r="X46" s="4" t="s">
        <v>122</v>
      </c>
      <c r="Y46" s="4" t="s">
        <v>204</v>
      </c>
      <c r="Z46" s="4" t="s">
        <v>197</v>
      </c>
      <c r="AA46" s="4" t="s">
        <v>48</v>
      </c>
      <c r="AB46" s="4">
        <v>503</v>
      </c>
      <c r="AC46" s="4">
        <v>3645.1120000000001</v>
      </c>
      <c r="AD46" s="4">
        <v>1584.414</v>
      </c>
      <c r="AE46" s="4">
        <v>2.3010000000000002</v>
      </c>
      <c r="AF46" s="4">
        <v>2.8</v>
      </c>
      <c r="AG46" s="4">
        <v>17.332000000000001</v>
      </c>
      <c r="AH46" s="4">
        <v>147.537755</v>
      </c>
      <c r="AI46" s="4">
        <v>3.595812</v>
      </c>
      <c r="AJ46" s="4">
        <v>46.270808000000002</v>
      </c>
      <c r="AK46" s="4">
        <v>927</v>
      </c>
      <c r="AL46" s="4">
        <v>46</v>
      </c>
      <c r="AM46" s="4">
        <v>1106</v>
      </c>
      <c r="AN46" s="4">
        <v>101</v>
      </c>
      <c r="AO46" s="4">
        <v>24.706299000000001</v>
      </c>
      <c r="AP46" s="4">
        <v>26325</v>
      </c>
      <c r="AQ46" s="4">
        <v>2758.1</v>
      </c>
      <c r="AR46" s="4">
        <v>24</v>
      </c>
      <c r="AS46" s="4">
        <v>9305</v>
      </c>
      <c r="AT46" s="4">
        <v>1.262</v>
      </c>
      <c r="AU46" s="4">
        <v>30.341999999999999</v>
      </c>
      <c r="AV46" s="4">
        <v>0</v>
      </c>
      <c r="AW46" s="4">
        <v>0</v>
      </c>
      <c r="AX46" s="4">
        <v>0.5</v>
      </c>
      <c r="AY46">
        <v>0.82178571428571434</v>
      </c>
      <c r="AZ46" t="s">
        <v>67</v>
      </c>
      <c r="BA46" t="s">
        <v>198</v>
      </c>
      <c r="BB46">
        <v>2</v>
      </c>
      <c r="BC46" t="s">
        <v>377</v>
      </c>
      <c r="BD46">
        <v>1</v>
      </c>
      <c r="BE46">
        <v>87097.034999999989</v>
      </c>
      <c r="BF46">
        <v>4.1851160604950567E-2</v>
      </c>
      <c r="BG46">
        <v>3.4392685911425448E-2</v>
      </c>
      <c r="BH46">
        <v>333109.41199999995</v>
      </c>
      <c r="BI46">
        <v>1.0942686903124792E-2</v>
      </c>
      <c r="BJ46">
        <v>8.992543772889338E-3</v>
      </c>
      <c r="BK46">
        <v>1</v>
      </c>
      <c r="BL46" t="s">
        <v>70</v>
      </c>
      <c r="BM46">
        <v>1</v>
      </c>
      <c r="BN46" t="s">
        <v>320</v>
      </c>
    </row>
    <row r="47" spans="1:66" x14ac:dyDescent="0.25">
      <c r="A47" s="137" t="str">
        <f t="shared" si="55"/>
        <v>강화교통</v>
      </c>
      <c r="B47" s="126" t="str">
        <f t="shared" si="56"/>
        <v>800</v>
      </c>
      <c r="C47" s="138" t="str">
        <f t="shared" si="57"/>
        <v>78바3241</v>
      </c>
      <c r="D47" s="126" t="str">
        <f t="shared" si="58"/>
        <v>좌석</v>
      </c>
      <c r="E47" s="123" t="str">
        <f t="shared" si="59"/>
        <v>S</v>
      </c>
      <c r="F47" s="145">
        <f t="shared" si="60"/>
        <v>1.0414814814814815</v>
      </c>
      <c r="G47" s="146">
        <f t="shared" si="61"/>
        <v>2.8119999999999998</v>
      </c>
      <c r="H47" s="147">
        <f t="shared" si="62"/>
        <v>2.7</v>
      </c>
      <c r="I47" s="148">
        <f t="shared" si="63"/>
        <v>8914.6280000000006</v>
      </c>
      <c r="J47" s="149">
        <f t="shared" si="64"/>
        <v>8.827236487346941E-3</v>
      </c>
      <c r="K47" s="149">
        <f t="shared" si="65"/>
        <v>0.35105671744276734</v>
      </c>
      <c r="L47" s="149">
        <f t="shared" si="66"/>
        <v>0.28155970164991739</v>
      </c>
      <c r="M47" s="150">
        <f t="shared" si="67"/>
        <v>10.117000000000001</v>
      </c>
      <c r="N47" s="151">
        <f t="shared" si="68"/>
        <v>1.4810000000000001</v>
      </c>
      <c r="O47" s="151">
        <f t="shared" si="69"/>
        <v>29.097999999999999</v>
      </c>
      <c r="P47" s="152">
        <f t="shared" si="70"/>
        <v>19.32</v>
      </c>
      <c r="Q47" s="153">
        <f t="shared" si="71"/>
        <v>104</v>
      </c>
      <c r="R47" s="154">
        <f t="shared" si="72"/>
        <v>34.130227969382439</v>
      </c>
      <c r="S47" s="139">
        <f t="shared" si="73"/>
        <v>132</v>
      </c>
      <c r="T47" s="139">
        <f t="shared" si="74"/>
        <v>2594</v>
      </c>
      <c r="U47" t="s">
        <v>117</v>
      </c>
      <c r="V47" t="s">
        <v>122</v>
      </c>
      <c r="W47" t="s">
        <v>117</v>
      </c>
      <c r="X47" s="4" t="s">
        <v>122</v>
      </c>
      <c r="Y47" s="4" t="s">
        <v>288</v>
      </c>
      <c r="Z47" s="4" t="s">
        <v>197</v>
      </c>
      <c r="AA47" s="4" t="s">
        <v>48</v>
      </c>
      <c r="AB47" s="4">
        <v>503</v>
      </c>
      <c r="AC47" s="4">
        <v>8914.6280000000006</v>
      </c>
      <c r="AD47" s="4">
        <v>3170.7420000000002</v>
      </c>
      <c r="AE47" s="4">
        <v>2.8119999999999998</v>
      </c>
      <c r="AF47" s="4">
        <v>2.7</v>
      </c>
      <c r="AG47" s="4">
        <v>10.117000000000001</v>
      </c>
      <c r="AH47" s="4">
        <v>408.04242699999998</v>
      </c>
      <c r="AI47" s="4">
        <v>3.6018870000000001</v>
      </c>
      <c r="AJ47" s="4">
        <v>143.24603500000001</v>
      </c>
      <c r="AK47" s="4">
        <v>2510</v>
      </c>
      <c r="AL47" s="4">
        <v>132</v>
      </c>
      <c r="AM47" s="4">
        <v>2594</v>
      </c>
      <c r="AN47" s="4">
        <v>104</v>
      </c>
      <c r="AO47" s="4">
        <v>21.847306</v>
      </c>
      <c r="AP47" s="4">
        <v>47530.3</v>
      </c>
      <c r="AQ47" s="4">
        <v>1159.2</v>
      </c>
      <c r="AR47" s="4">
        <v>14</v>
      </c>
      <c r="AS47" s="4">
        <v>3167</v>
      </c>
      <c r="AT47" s="4">
        <v>1.4810000000000001</v>
      </c>
      <c r="AU47" s="4">
        <v>29.097999999999999</v>
      </c>
      <c r="AV47" s="4">
        <v>80552</v>
      </c>
      <c r="AW47" s="4">
        <v>0</v>
      </c>
      <c r="AX47" s="4">
        <v>0.47</v>
      </c>
      <c r="AY47">
        <v>1.0414814814814815</v>
      </c>
      <c r="AZ47" t="s">
        <v>71</v>
      </c>
      <c r="BA47" t="s">
        <v>198</v>
      </c>
      <c r="BB47">
        <v>1</v>
      </c>
      <c r="BC47" t="s">
        <v>345</v>
      </c>
      <c r="BD47">
        <v>6</v>
      </c>
      <c r="BE47">
        <v>87097.034999999989</v>
      </c>
      <c r="BF47">
        <v>0.10235282980643373</v>
      </c>
      <c r="BG47">
        <v>0.10659857682062654</v>
      </c>
      <c r="BH47">
        <v>333109.41199999995</v>
      </c>
      <c r="BI47">
        <v>2.676186165523297E-2</v>
      </c>
      <c r="BJ47">
        <v>2.7871983323894484E-2</v>
      </c>
      <c r="BK47">
        <v>1</v>
      </c>
      <c r="BL47" t="s">
        <v>71</v>
      </c>
      <c r="BM47">
        <v>0</v>
      </c>
      <c r="BN47" t="s">
        <v>327</v>
      </c>
    </row>
    <row r="48" spans="1:66" x14ac:dyDescent="0.25">
      <c r="A48" s="134" t="str">
        <f t="shared" si="55"/>
        <v>강화교통</v>
      </c>
      <c r="B48" s="110" t="str">
        <f t="shared" si="56"/>
        <v>800</v>
      </c>
      <c r="C48" s="135" t="str">
        <f t="shared" si="57"/>
        <v>78바3242</v>
      </c>
      <c r="D48" s="110" t="str">
        <f t="shared" si="58"/>
        <v>좌석</v>
      </c>
      <c r="E48" s="107" t="str">
        <f t="shared" si="59"/>
        <v>B</v>
      </c>
      <c r="F48" s="155">
        <f t="shared" si="60"/>
        <v>0.92407407407407405</v>
      </c>
      <c r="G48" s="156">
        <f t="shared" si="61"/>
        <v>2.4950000000000001</v>
      </c>
      <c r="H48" s="157">
        <f t="shared" si="62"/>
        <v>2.7</v>
      </c>
      <c r="I48" s="158">
        <f t="shared" si="63"/>
        <v>8778.8439999999991</v>
      </c>
      <c r="J48" s="159">
        <f t="shared" si="64"/>
        <v>8.5270458014567695E-3</v>
      </c>
      <c r="K48" s="159">
        <f t="shared" si="65"/>
        <v>0.34307162240763278</v>
      </c>
      <c r="L48" s="159">
        <f t="shared" si="66"/>
        <v>0.20173498925371042</v>
      </c>
      <c r="M48" s="160">
        <f t="shared" si="67"/>
        <v>11.728999999999999</v>
      </c>
      <c r="N48" s="161">
        <f t="shared" si="68"/>
        <v>0.33</v>
      </c>
      <c r="O48" s="161">
        <f t="shared" si="69"/>
        <v>22.907</v>
      </c>
      <c r="P48" s="162">
        <f t="shared" si="70"/>
        <v>8.581666666666667</v>
      </c>
      <c r="Q48" s="163">
        <f t="shared" si="71"/>
        <v>103</v>
      </c>
      <c r="R48" s="164">
        <f t="shared" si="72"/>
        <v>32.442901585031862</v>
      </c>
      <c r="S48" s="136">
        <f t="shared" si="73"/>
        <v>29</v>
      </c>
      <c r="T48" s="136">
        <f t="shared" si="74"/>
        <v>2011</v>
      </c>
      <c r="U48" t="s">
        <v>117</v>
      </c>
      <c r="V48" t="s">
        <v>122</v>
      </c>
      <c r="W48" t="s">
        <v>117</v>
      </c>
      <c r="X48" s="4" t="s">
        <v>122</v>
      </c>
      <c r="Y48" s="4" t="s">
        <v>205</v>
      </c>
      <c r="Z48" s="4" t="s">
        <v>197</v>
      </c>
      <c r="AA48" s="4" t="s">
        <v>48</v>
      </c>
      <c r="AB48" s="4">
        <v>503</v>
      </c>
      <c r="AC48" s="4">
        <v>8778.8439999999991</v>
      </c>
      <c r="AD48" s="4">
        <v>3519.2429999999999</v>
      </c>
      <c r="AE48" s="4">
        <v>2.4950000000000001</v>
      </c>
      <c r="AF48" s="4">
        <v>2.7</v>
      </c>
      <c r="AG48" s="4">
        <v>11.728999999999999</v>
      </c>
      <c r="AH48" s="4">
        <v>417.32436799999999</v>
      </c>
      <c r="AI48" s="4">
        <v>3.5585439999999999</v>
      </c>
      <c r="AJ48" s="4">
        <v>143.17214799999999</v>
      </c>
      <c r="AK48" s="4">
        <v>1771</v>
      </c>
      <c r="AL48" s="4">
        <v>29</v>
      </c>
      <c r="AM48" s="4">
        <v>2011</v>
      </c>
      <c r="AN48" s="4">
        <v>103</v>
      </c>
      <c r="AO48" s="4">
        <v>21.036020000000001</v>
      </c>
      <c r="AP48" s="4">
        <v>22180.9</v>
      </c>
      <c r="AQ48" s="4">
        <v>514.9</v>
      </c>
      <c r="AR48" s="4">
        <v>32</v>
      </c>
      <c r="AS48" s="4">
        <v>6886</v>
      </c>
      <c r="AT48" s="4">
        <v>0.33</v>
      </c>
      <c r="AU48" s="4">
        <v>22.907</v>
      </c>
      <c r="AV48" s="4">
        <v>84612</v>
      </c>
      <c r="AW48" s="4">
        <v>0</v>
      </c>
      <c r="AX48" s="4">
        <v>0.48</v>
      </c>
      <c r="AY48">
        <v>0.92407407407407405</v>
      </c>
      <c r="AZ48" t="s">
        <v>68</v>
      </c>
      <c r="BA48" t="s">
        <v>198</v>
      </c>
      <c r="BB48">
        <v>3</v>
      </c>
      <c r="BC48" t="s">
        <v>343</v>
      </c>
      <c r="BD48">
        <v>4</v>
      </c>
      <c r="BE48">
        <v>87097.034999999989</v>
      </c>
      <c r="BF48">
        <v>0.10079383299328158</v>
      </c>
      <c r="BG48">
        <v>9.3140967895643537E-2</v>
      </c>
      <c r="BH48">
        <v>333109.41199999995</v>
      </c>
      <c r="BI48">
        <v>2.6354235826876005E-2</v>
      </c>
      <c r="BJ48">
        <v>2.4353266069650235E-2</v>
      </c>
      <c r="BK48">
        <v>1</v>
      </c>
      <c r="BL48" t="s">
        <v>68</v>
      </c>
      <c r="BM48">
        <v>0</v>
      </c>
      <c r="BN48" t="s">
        <v>327</v>
      </c>
    </row>
    <row r="49" spans="1:66" x14ac:dyDescent="0.25">
      <c r="A49" s="137" t="str">
        <f t="shared" si="55"/>
        <v>강화교통</v>
      </c>
      <c r="B49" s="126" t="str">
        <f t="shared" si="56"/>
        <v>801</v>
      </c>
      <c r="C49" s="138" t="str">
        <f t="shared" si="57"/>
        <v>78바3216</v>
      </c>
      <c r="D49" s="126" t="str">
        <f t="shared" si="58"/>
        <v>좌석</v>
      </c>
      <c r="E49" s="123" t="str">
        <f t="shared" si="59"/>
        <v>S</v>
      </c>
      <c r="F49" s="145">
        <f t="shared" si="60"/>
        <v>1.1318518518518519</v>
      </c>
      <c r="G49" s="146">
        <f t="shared" si="61"/>
        <v>3.056</v>
      </c>
      <c r="H49" s="147">
        <f t="shared" si="62"/>
        <v>2.7</v>
      </c>
      <c r="I49" s="148">
        <f t="shared" si="63"/>
        <v>11957.912</v>
      </c>
      <c r="J49" s="149">
        <f t="shared" si="64"/>
        <v>2.0293417086150036E-2</v>
      </c>
      <c r="K49" s="149">
        <f t="shared" si="65"/>
        <v>0.29794921375040562</v>
      </c>
      <c r="L49" s="149">
        <f t="shared" si="66"/>
        <v>0.29628918493462736</v>
      </c>
      <c r="M49" s="150">
        <f t="shared" si="67"/>
        <v>10.388</v>
      </c>
      <c r="N49" s="151">
        <f t="shared" si="68"/>
        <v>1.806</v>
      </c>
      <c r="O49" s="151">
        <f t="shared" si="69"/>
        <v>17.059999999999999</v>
      </c>
      <c r="P49" s="152">
        <f t="shared" si="70"/>
        <v>1079.9949999999999</v>
      </c>
      <c r="Q49" s="153">
        <f t="shared" si="71"/>
        <v>108</v>
      </c>
      <c r="R49" s="154">
        <f t="shared" si="72"/>
        <v>44.282805050233712</v>
      </c>
      <c r="S49" s="139">
        <f t="shared" si="73"/>
        <v>216</v>
      </c>
      <c r="T49" s="139">
        <f t="shared" si="74"/>
        <v>2040</v>
      </c>
      <c r="U49" t="s">
        <v>117</v>
      </c>
      <c r="V49" t="s">
        <v>123</v>
      </c>
      <c r="W49" t="s">
        <v>117</v>
      </c>
      <c r="X49" s="4" t="s">
        <v>123</v>
      </c>
      <c r="Y49" s="4" t="s">
        <v>256</v>
      </c>
      <c r="Z49" s="4" t="s">
        <v>197</v>
      </c>
      <c r="AA49" s="4" t="s">
        <v>48</v>
      </c>
      <c r="AB49" s="4">
        <v>503</v>
      </c>
      <c r="AC49" s="4">
        <v>11957.912</v>
      </c>
      <c r="AD49" s="4">
        <v>3912.5790000000002</v>
      </c>
      <c r="AE49" s="4">
        <v>3.056</v>
      </c>
      <c r="AF49" s="4">
        <v>2.7</v>
      </c>
      <c r="AG49" s="4">
        <v>10.388</v>
      </c>
      <c r="AH49" s="4">
        <v>396.08681799999999</v>
      </c>
      <c r="AI49" s="4">
        <v>8.0379550000000002</v>
      </c>
      <c r="AJ49" s="4">
        <v>118.013756</v>
      </c>
      <c r="AK49" s="4">
        <v>3543</v>
      </c>
      <c r="AL49" s="4">
        <v>216</v>
      </c>
      <c r="AM49" s="4">
        <v>2040</v>
      </c>
      <c r="AN49" s="4">
        <v>108</v>
      </c>
      <c r="AO49" s="4">
        <v>30.190128000000001</v>
      </c>
      <c r="AP49" s="4">
        <v>87613.9</v>
      </c>
      <c r="AQ49" s="4">
        <v>64799.7</v>
      </c>
      <c r="AR49" s="4">
        <v>87</v>
      </c>
      <c r="AS49" s="4">
        <v>24706</v>
      </c>
      <c r="AT49" s="4">
        <v>1.806</v>
      </c>
      <c r="AU49" s="4">
        <v>17.059999999999999</v>
      </c>
      <c r="AV49" s="4">
        <v>95019</v>
      </c>
      <c r="AW49" s="4">
        <v>0</v>
      </c>
      <c r="AX49" s="4">
        <v>0.4</v>
      </c>
      <c r="AY49">
        <v>1.1318518518518519</v>
      </c>
      <c r="AZ49" t="s">
        <v>71</v>
      </c>
      <c r="BA49" t="s">
        <v>308</v>
      </c>
      <c r="BB49">
        <v>1</v>
      </c>
      <c r="BC49" t="s">
        <v>309</v>
      </c>
      <c r="BD49">
        <v>8</v>
      </c>
      <c r="BE49">
        <v>11957.912</v>
      </c>
      <c r="BF49">
        <v>1</v>
      </c>
      <c r="BG49">
        <v>1.1318518518518519</v>
      </c>
      <c r="BH49">
        <v>333109.41199999995</v>
      </c>
      <c r="BI49">
        <v>3.5897850883901176E-2</v>
      </c>
      <c r="BJ49">
        <v>4.0631049000445188E-2</v>
      </c>
      <c r="BK49">
        <v>1</v>
      </c>
      <c r="BL49" t="s">
        <v>71</v>
      </c>
      <c r="BM49">
        <v>0</v>
      </c>
      <c r="BN49" t="s">
        <v>327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8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78" ht="45" customHeight="1" x14ac:dyDescent="0.25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16" t="s">
        <v>38</v>
      </c>
      <c r="B4" s="117" t="s">
        <v>49</v>
      </c>
      <c r="C4" s="118" t="s">
        <v>142</v>
      </c>
      <c r="D4" s="118" t="s">
        <v>157</v>
      </c>
      <c r="E4" s="119" t="s">
        <v>146</v>
      </c>
      <c r="F4" s="117" t="s">
        <v>150</v>
      </c>
      <c r="G4" s="119" t="s">
        <v>148</v>
      </c>
      <c r="H4" s="119" t="s">
        <v>152</v>
      </c>
      <c r="I4" s="120" t="s">
        <v>154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164</v>
      </c>
      <c r="Q4" s="221" t="s">
        <v>43</v>
      </c>
      <c r="R4" s="221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513</v>
      </c>
      <c r="AN4" s="13"/>
      <c r="AO4" t="s">
        <v>257</v>
      </c>
      <c r="AP4" t="s">
        <v>514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515</v>
      </c>
      <c r="AY4" t="s">
        <v>126</v>
      </c>
      <c r="AZ4" t="s">
        <v>516</v>
      </c>
      <c r="BA4" t="s">
        <v>517</v>
      </c>
      <c r="BB4" t="s">
        <v>518</v>
      </c>
      <c r="BC4" t="s">
        <v>519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 x14ac:dyDescent="0.25">
      <c r="A5" s="121" t="str">
        <f>BI5</f>
        <v>강화교통</v>
      </c>
      <c r="B5" s="122">
        <f>IF(BJ5="NULL", E5, BJ5)</f>
        <v>1722</v>
      </c>
      <c r="C5" s="123" t="str">
        <f>BK5</f>
        <v>C</v>
      </c>
      <c r="D5" s="124">
        <f>BL5</f>
        <v>0.89349649742013992</v>
      </c>
      <c r="E5" s="125">
        <f>U5</f>
        <v>1722</v>
      </c>
      <c r="F5" s="316" t="str">
        <f t="shared" ref="F5:I6" si="0">BN5</f>
        <v>17</v>
      </c>
      <c r="G5" s="126" t="str">
        <f t="shared" si="0"/>
        <v>78바3238</v>
      </c>
      <c r="H5" s="127">
        <f t="shared" si="0"/>
        <v>5</v>
      </c>
      <c r="I5" s="128">
        <f t="shared" si="0"/>
        <v>1436.1890000000001</v>
      </c>
      <c r="J5" s="129">
        <f>AB5/AA5</f>
        <v>3.4050139810446592E-2</v>
      </c>
      <c r="K5" s="129">
        <f>AC5/AA5</f>
        <v>0.36260727104478285</v>
      </c>
      <c r="L5" s="129">
        <f>AD5/I5</f>
        <v>0.21584902822678628</v>
      </c>
      <c r="M5" s="130">
        <f>Z5</f>
        <v>10.307</v>
      </c>
      <c r="N5" s="131">
        <f>BV5</f>
        <v>0</v>
      </c>
      <c r="O5" s="131">
        <f>BW5</f>
        <v>2.7851487513133715</v>
      </c>
      <c r="P5" s="222">
        <f>AK5</f>
        <v>3</v>
      </c>
      <c r="Q5" s="223">
        <f>AE5</f>
        <v>0</v>
      </c>
      <c r="R5" s="223">
        <f>AF5</f>
        <v>40</v>
      </c>
      <c r="T5">
        <v>503</v>
      </c>
      <c r="U5">
        <v>1722</v>
      </c>
      <c r="V5" t="s">
        <v>507</v>
      </c>
      <c r="W5">
        <v>1436.1890000000001</v>
      </c>
      <c r="X5">
        <v>623.78099999999995</v>
      </c>
      <c r="Y5">
        <v>2.302</v>
      </c>
      <c r="Z5">
        <v>10.307</v>
      </c>
      <c r="AA5">
        <v>97.608586000000003</v>
      </c>
      <c r="AB5">
        <v>3.3235860000000002</v>
      </c>
      <c r="AC5">
        <v>35.393583</v>
      </c>
      <c r="AD5" s="1">
        <v>310</v>
      </c>
      <c r="AE5">
        <v>0</v>
      </c>
      <c r="AF5">
        <v>40</v>
      </c>
      <c r="AG5">
        <v>67</v>
      </c>
      <c r="AH5">
        <v>14.713756</v>
      </c>
      <c r="AI5">
        <v>64.900000000000006</v>
      </c>
      <c r="AJ5">
        <v>0</v>
      </c>
      <c r="AK5">
        <v>3</v>
      </c>
      <c r="AL5">
        <v>145</v>
      </c>
      <c r="AM5">
        <v>0.89349649742013992</v>
      </c>
      <c r="AN5" t="s">
        <v>69</v>
      </c>
      <c r="AO5">
        <v>473.07400000000001</v>
      </c>
      <c r="AP5" t="s">
        <v>508</v>
      </c>
      <c r="AQ5" t="s">
        <v>117</v>
      </c>
      <c r="AR5" t="s">
        <v>118</v>
      </c>
      <c r="AS5" t="s">
        <v>117</v>
      </c>
      <c r="AT5" t="s">
        <v>118</v>
      </c>
      <c r="AU5" t="s">
        <v>331</v>
      </c>
      <c r="AV5" t="s">
        <v>507</v>
      </c>
      <c r="AW5" t="s">
        <v>69</v>
      </c>
      <c r="AX5">
        <v>1722</v>
      </c>
      <c r="AY5" t="s">
        <v>520</v>
      </c>
      <c r="AZ5">
        <v>2</v>
      </c>
      <c r="BA5" t="s">
        <v>326</v>
      </c>
      <c r="BB5">
        <v>5</v>
      </c>
      <c r="BC5">
        <v>1</v>
      </c>
      <c r="BE5" t="s">
        <v>68</v>
      </c>
      <c r="BF5">
        <v>-1</v>
      </c>
      <c r="BG5" t="s">
        <v>333</v>
      </c>
      <c r="BI5" t="s">
        <v>117</v>
      </c>
      <c r="BJ5" t="s">
        <v>507</v>
      </c>
      <c r="BK5" t="s">
        <v>69</v>
      </c>
      <c r="BL5">
        <v>0.89349649742013992</v>
      </c>
      <c r="BM5">
        <v>1722</v>
      </c>
      <c r="BN5" t="s">
        <v>118</v>
      </c>
      <c r="BO5" t="s">
        <v>331</v>
      </c>
      <c r="BP5">
        <v>5</v>
      </c>
      <c r="BQ5">
        <v>1436.1890000000001</v>
      </c>
      <c r="BR5">
        <v>3.4050139810446592E-2</v>
      </c>
      <c r="BS5">
        <v>0.36260727104478285</v>
      </c>
      <c r="BT5">
        <v>0.21584902822678628</v>
      </c>
      <c r="BU5">
        <v>10.307</v>
      </c>
      <c r="BV5">
        <v>0</v>
      </c>
      <c r="BW5">
        <v>2.7851487513133715</v>
      </c>
      <c r="BX5">
        <v>3</v>
      </c>
      <c r="BY5">
        <v>0</v>
      </c>
      <c r="BZ5">
        <v>40</v>
      </c>
    </row>
    <row r="6" spans="1:78" ht="16.5" x14ac:dyDescent="0.25">
      <c r="A6" s="105" t="str">
        <f>BI6</f>
        <v>강화교통</v>
      </c>
      <c r="B6" s="106">
        <f>IF(BJ6="NULL", E6, BJ6)</f>
        <v>2503</v>
      </c>
      <c r="C6" s="107" t="str">
        <f>BK6</f>
        <v>C</v>
      </c>
      <c r="D6" s="108">
        <f>BL6</f>
        <v>0.85834011781127173</v>
      </c>
      <c r="E6" s="109">
        <f>U6</f>
        <v>2503</v>
      </c>
      <c r="F6" s="317" t="str">
        <f t="shared" si="0"/>
        <v>800</v>
      </c>
      <c r="G6" s="110" t="str">
        <f t="shared" si="0"/>
        <v>78바3228</v>
      </c>
      <c r="H6" s="111">
        <f t="shared" si="0"/>
        <v>2</v>
      </c>
      <c r="I6" s="112">
        <f t="shared" si="0"/>
        <v>607.08500000000004</v>
      </c>
      <c r="J6" s="113">
        <f>AB6/AA6</f>
        <v>8.923637225576056E-3</v>
      </c>
      <c r="K6" s="113">
        <f>AC6/AA6</f>
        <v>0.32937846558878581</v>
      </c>
      <c r="L6" s="113">
        <f>AD6/I6</f>
        <v>0.26849617434131956</v>
      </c>
      <c r="M6" s="114">
        <f>Z6</f>
        <v>14.117000000000001</v>
      </c>
      <c r="N6" s="115">
        <f>BV6</f>
        <v>1.1530510554535196</v>
      </c>
      <c r="O6" s="115">
        <f>BW6</f>
        <v>43.651218527883245</v>
      </c>
      <c r="P6" s="224">
        <f>AK6</f>
        <v>1</v>
      </c>
      <c r="Q6" s="225">
        <f>AE6</f>
        <v>7</v>
      </c>
      <c r="R6" s="225">
        <f>AF6</f>
        <v>265</v>
      </c>
      <c r="T6">
        <v>503</v>
      </c>
      <c r="U6">
        <v>2503</v>
      </c>
      <c r="V6" t="s">
        <v>507</v>
      </c>
      <c r="W6">
        <v>607.08500000000004</v>
      </c>
      <c r="X6">
        <v>253.298</v>
      </c>
      <c r="Y6">
        <v>2.3969999999999998</v>
      </c>
      <c r="Z6">
        <v>14.117000000000001</v>
      </c>
      <c r="AA6">
        <v>26.831659999999999</v>
      </c>
      <c r="AB6">
        <v>0.23943600000000001</v>
      </c>
      <c r="AC6">
        <v>8.837771</v>
      </c>
      <c r="AD6" s="1">
        <v>163</v>
      </c>
      <c r="AE6">
        <v>7</v>
      </c>
      <c r="AF6">
        <v>265</v>
      </c>
      <c r="AG6">
        <v>100</v>
      </c>
      <c r="AH6">
        <v>22.625696000000001</v>
      </c>
      <c r="AI6">
        <v>2312.6999999999998</v>
      </c>
      <c r="AJ6">
        <v>119.8</v>
      </c>
      <c r="AK6">
        <v>1</v>
      </c>
      <c r="AL6">
        <v>863</v>
      </c>
      <c r="AM6">
        <v>0.85834011781127173</v>
      </c>
      <c r="AN6" t="s">
        <v>69</v>
      </c>
      <c r="AO6">
        <v>318.73700000000002</v>
      </c>
      <c r="AP6" t="s">
        <v>509</v>
      </c>
      <c r="AQ6" t="s">
        <v>117</v>
      </c>
      <c r="AR6" t="s">
        <v>122</v>
      </c>
      <c r="AS6" t="s">
        <v>117</v>
      </c>
      <c r="AT6" t="s">
        <v>122</v>
      </c>
      <c r="AU6" t="s">
        <v>255</v>
      </c>
      <c r="AV6" t="s">
        <v>507</v>
      </c>
      <c r="AW6" t="s">
        <v>69</v>
      </c>
      <c r="AX6">
        <v>2503</v>
      </c>
      <c r="AY6" t="s">
        <v>521</v>
      </c>
      <c r="AZ6">
        <v>2</v>
      </c>
      <c r="BA6" t="s">
        <v>206</v>
      </c>
      <c r="BB6">
        <v>2</v>
      </c>
      <c r="BC6">
        <v>1</v>
      </c>
      <c r="BE6" t="s">
        <v>311</v>
      </c>
      <c r="BF6" t="s">
        <v>312</v>
      </c>
      <c r="BG6" t="s">
        <v>311</v>
      </c>
      <c r="BI6" t="s">
        <v>117</v>
      </c>
      <c r="BJ6" t="s">
        <v>507</v>
      </c>
      <c r="BK6" t="s">
        <v>69</v>
      </c>
      <c r="BL6">
        <v>0.85834011781127173</v>
      </c>
      <c r="BM6">
        <v>2503</v>
      </c>
      <c r="BN6" t="s">
        <v>122</v>
      </c>
      <c r="BO6" t="s">
        <v>255</v>
      </c>
      <c r="BP6">
        <v>2</v>
      </c>
      <c r="BQ6">
        <v>607.08500000000004</v>
      </c>
      <c r="BR6">
        <v>8.923637225576056E-3</v>
      </c>
      <c r="BS6">
        <v>0.32937846558878581</v>
      </c>
      <c r="BT6">
        <v>0.26849617434131956</v>
      </c>
      <c r="BU6">
        <v>14.117000000000001</v>
      </c>
      <c r="BV6">
        <v>1.1530510554535196</v>
      </c>
      <c r="BW6">
        <v>43.651218527883245</v>
      </c>
      <c r="BX6">
        <v>1</v>
      </c>
      <c r="BY6">
        <v>7</v>
      </c>
      <c r="BZ6">
        <v>265</v>
      </c>
    </row>
    <row r="7" spans="1:78" ht="16.5" x14ac:dyDescent="0.25">
      <c r="A7" s="121" t="str">
        <f t="shared" ref="A7:A70" si="1">BI7</f>
        <v>강화교통</v>
      </c>
      <c r="B7" s="122">
        <f t="shared" ref="B7:B70" si="2">IF(BJ7="NULL", E7, BJ7)</f>
        <v>4405</v>
      </c>
      <c r="C7" s="123" t="str">
        <f t="shared" ref="C7:C70" si="3">BK7</f>
        <v>C</v>
      </c>
      <c r="D7" s="124">
        <f t="shared" ref="D7:D70" si="4">BL7</f>
        <v>0.85313814793311205</v>
      </c>
      <c r="E7" s="125">
        <f t="shared" ref="E7:E70" si="5">U7</f>
        <v>4405</v>
      </c>
      <c r="F7" s="316" t="str">
        <f t="shared" ref="F7:F70" si="6">BN7</f>
        <v>801</v>
      </c>
      <c r="G7" s="126" t="str">
        <f t="shared" ref="G7:G70" si="7">BO7</f>
        <v>78바3216</v>
      </c>
      <c r="H7" s="127">
        <f t="shared" ref="H7:H70" si="8">BP7</f>
        <v>7</v>
      </c>
      <c r="I7" s="128">
        <f t="shared" ref="I7:I70" si="9">BQ7</f>
        <v>2566.6959999999999</v>
      </c>
      <c r="J7" s="129">
        <f t="shared" ref="J7:J70" si="10">AB7/AA7</f>
        <v>2.1555651712143357E-2</v>
      </c>
      <c r="K7" s="129">
        <f t="shared" ref="K7:K70" si="11">AC7/AA7</f>
        <v>0.33034538479725523</v>
      </c>
      <c r="L7" s="129">
        <f t="shared" ref="L7:L70" si="12">AD7/I7</f>
        <v>0.2392180453002615</v>
      </c>
      <c r="M7" s="130">
        <f t="shared" ref="M7:M70" si="13">Z7</f>
        <v>15.183999999999999</v>
      </c>
      <c r="N7" s="131">
        <f t="shared" ref="N7:N70" si="14">BV7</f>
        <v>2.2986750281295487</v>
      </c>
      <c r="O7" s="131">
        <f t="shared" ref="O7:O70" si="15">BW7</f>
        <v>37.63593351140922</v>
      </c>
      <c r="P7" s="222">
        <f t="shared" ref="P7:P70" si="16">AK7</f>
        <v>28</v>
      </c>
      <c r="Q7" s="223">
        <f t="shared" ref="Q7:Q70" si="17">AE7</f>
        <v>59</v>
      </c>
      <c r="R7" s="223">
        <f t="shared" ref="R7:R70" si="18">AF7</f>
        <v>966</v>
      </c>
      <c r="T7">
        <v>503</v>
      </c>
      <c r="U7">
        <v>4405</v>
      </c>
      <c r="V7" t="s">
        <v>507</v>
      </c>
      <c r="W7">
        <v>2566.6959999999999</v>
      </c>
      <c r="X7">
        <v>999.71500000000003</v>
      </c>
      <c r="Y7">
        <v>2.5670000000000002</v>
      </c>
      <c r="Z7">
        <v>15.183999999999999</v>
      </c>
      <c r="AA7">
        <v>103.040262</v>
      </c>
      <c r="AB7">
        <v>2.2210999999999999</v>
      </c>
      <c r="AC7">
        <v>34.038874999999997</v>
      </c>
      <c r="AD7" s="1">
        <v>614</v>
      </c>
      <c r="AE7">
        <v>59</v>
      </c>
      <c r="AF7">
        <v>966</v>
      </c>
      <c r="AG7">
        <v>108</v>
      </c>
      <c r="AH7">
        <v>24.909641000000001</v>
      </c>
      <c r="AI7">
        <v>26411</v>
      </c>
      <c r="AJ7">
        <v>5904.5</v>
      </c>
      <c r="AK7">
        <v>28</v>
      </c>
      <c r="AL7">
        <v>7601</v>
      </c>
      <c r="AM7">
        <v>0.85313814793311205</v>
      </c>
      <c r="AN7" t="s">
        <v>69</v>
      </c>
      <c r="AO7">
        <v>442.41199999999998</v>
      </c>
      <c r="AP7" t="s">
        <v>510</v>
      </c>
      <c r="AQ7" t="s">
        <v>117</v>
      </c>
      <c r="AR7" t="s">
        <v>123</v>
      </c>
      <c r="AS7" t="s">
        <v>117</v>
      </c>
      <c r="AT7" t="s">
        <v>123</v>
      </c>
      <c r="AU7" t="s">
        <v>256</v>
      </c>
      <c r="AV7" t="s">
        <v>507</v>
      </c>
      <c r="AW7" t="s">
        <v>69</v>
      </c>
      <c r="AX7">
        <v>4405</v>
      </c>
      <c r="AY7" t="s">
        <v>522</v>
      </c>
      <c r="AZ7">
        <v>1</v>
      </c>
      <c r="BA7" t="s">
        <v>523</v>
      </c>
      <c r="BB7">
        <v>7</v>
      </c>
      <c r="BC7">
        <v>1</v>
      </c>
      <c r="BE7" t="s">
        <v>70</v>
      </c>
      <c r="BF7">
        <v>2</v>
      </c>
      <c r="BG7" t="s">
        <v>320</v>
      </c>
      <c r="BI7" t="s">
        <v>117</v>
      </c>
      <c r="BJ7" t="s">
        <v>507</v>
      </c>
      <c r="BK7" t="s">
        <v>69</v>
      </c>
      <c r="BL7">
        <v>0.85313814793311205</v>
      </c>
      <c r="BM7">
        <v>4405</v>
      </c>
      <c r="BN7" t="s">
        <v>123</v>
      </c>
      <c r="BO7" t="s">
        <v>256</v>
      </c>
      <c r="BP7">
        <v>7</v>
      </c>
      <c r="BQ7">
        <v>2566.6959999999999</v>
      </c>
      <c r="BR7">
        <v>2.1555651712143357E-2</v>
      </c>
      <c r="BS7">
        <v>0.33034538479725523</v>
      </c>
      <c r="BT7">
        <v>0.2392180453002615</v>
      </c>
      <c r="BU7">
        <v>15.183999999999999</v>
      </c>
      <c r="BV7">
        <v>2.2986750281295487</v>
      </c>
      <c r="BW7">
        <v>37.63593351140922</v>
      </c>
      <c r="BX7">
        <v>28</v>
      </c>
      <c r="BY7">
        <v>59</v>
      </c>
      <c r="BZ7">
        <v>966</v>
      </c>
    </row>
    <row r="8" spans="1:78" ht="16.5" x14ac:dyDescent="0.25">
      <c r="A8" s="105" t="str">
        <f t="shared" si="1"/>
        <v>강화교통</v>
      </c>
      <c r="B8" s="106">
        <f t="shared" si="2"/>
        <v>4737</v>
      </c>
      <c r="C8" s="107" t="str">
        <f t="shared" si="3"/>
        <v>F</v>
      </c>
      <c r="D8" s="108">
        <f t="shared" si="4"/>
        <v>0.73589743589743595</v>
      </c>
      <c r="E8" s="109">
        <f t="shared" si="5"/>
        <v>4737</v>
      </c>
      <c r="F8" s="317" t="str">
        <f t="shared" si="6"/>
        <v>60-5</v>
      </c>
      <c r="G8" s="110" t="str">
        <f t="shared" si="7"/>
        <v>78바3205</v>
      </c>
      <c r="H8" s="111">
        <f t="shared" si="8"/>
        <v>1</v>
      </c>
      <c r="I8" s="112">
        <f t="shared" si="9"/>
        <v>502.99599999999998</v>
      </c>
      <c r="J8" s="113">
        <f t="shared" si="10"/>
        <v>3.351045255849993E-2</v>
      </c>
      <c r="K8" s="113">
        <f t="shared" si="11"/>
        <v>0.22443804921171506</v>
      </c>
      <c r="L8" s="113">
        <f t="shared" si="12"/>
        <v>0.19284447590040479</v>
      </c>
      <c r="M8" s="114">
        <f t="shared" si="13"/>
        <v>16.433</v>
      </c>
      <c r="N8" s="115">
        <f t="shared" si="14"/>
        <v>0</v>
      </c>
      <c r="O8" s="115">
        <f t="shared" si="15"/>
        <v>18.886830113957171</v>
      </c>
      <c r="P8" s="224">
        <f t="shared" si="16"/>
        <v>2</v>
      </c>
      <c r="Q8" s="225">
        <f t="shared" si="17"/>
        <v>0</v>
      </c>
      <c r="R8" s="225">
        <f t="shared" si="18"/>
        <v>95</v>
      </c>
      <c r="T8">
        <v>503</v>
      </c>
      <c r="U8">
        <v>4737</v>
      </c>
      <c r="V8" t="s">
        <v>507</v>
      </c>
      <c r="W8">
        <v>502.99599999999998</v>
      </c>
      <c r="X8">
        <v>175.26900000000001</v>
      </c>
      <c r="Y8">
        <v>2.87</v>
      </c>
      <c r="Z8">
        <v>16.433</v>
      </c>
      <c r="AA8">
        <v>16.031386000000001</v>
      </c>
      <c r="AB8">
        <v>0.537219</v>
      </c>
      <c r="AC8">
        <v>3.5980530000000002</v>
      </c>
      <c r="AD8" s="1">
        <v>97</v>
      </c>
      <c r="AE8">
        <v>0</v>
      </c>
      <c r="AF8">
        <v>95</v>
      </c>
      <c r="AG8">
        <v>90</v>
      </c>
      <c r="AH8">
        <v>31.375702</v>
      </c>
      <c r="AI8">
        <v>2226.8000000000002</v>
      </c>
      <c r="AJ8">
        <v>181.4</v>
      </c>
      <c r="AK8">
        <v>2</v>
      </c>
      <c r="AL8">
        <v>323</v>
      </c>
      <c r="AM8">
        <v>0.73589743589743595</v>
      </c>
      <c r="AN8" t="s">
        <v>70</v>
      </c>
      <c r="AO8">
        <v>502.99599999999998</v>
      </c>
      <c r="AP8" t="s">
        <v>511</v>
      </c>
      <c r="AQ8" t="s">
        <v>117</v>
      </c>
      <c r="AR8" t="s">
        <v>119</v>
      </c>
      <c r="AS8" t="s">
        <v>117</v>
      </c>
      <c r="AT8" t="s">
        <v>119</v>
      </c>
      <c r="AU8" t="s">
        <v>175</v>
      </c>
      <c r="AV8" t="s">
        <v>507</v>
      </c>
      <c r="AW8" t="s">
        <v>70</v>
      </c>
      <c r="AX8">
        <v>4737</v>
      </c>
      <c r="AY8" t="s">
        <v>524</v>
      </c>
      <c r="AZ8">
        <v>5</v>
      </c>
      <c r="BA8" t="s">
        <v>525</v>
      </c>
      <c r="BB8">
        <v>1</v>
      </c>
      <c r="BC8">
        <v>1</v>
      </c>
      <c r="BE8" t="s">
        <v>311</v>
      </c>
      <c r="BF8" t="s">
        <v>312</v>
      </c>
      <c r="BG8" t="s">
        <v>311</v>
      </c>
      <c r="BI8" t="s">
        <v>117</v>
      </c>
      <c r="BJ8" t="s">
        <v>507</v>
      </c>
      <c r="BK8" t="s">
        <v>70</v>
      </c>
      <c r="BL8">
        <v>0.73589743589743595</v>
      </c>
      <c r="BM8">
        <v>4737</v>
      </c>
      <c r="BN8" t="s">
        <v>119</v>
      </c>
      <c r="BO8" t="s">
        <v>175</v>
      </c>
      <c r="BP8">
        <v>1</v>
      </c>
      <c r="BQ8">
        <v>502.99599999999998</v>
      </c>
      <c r="BR8">
        <v>3.351045255849993E-2</v>
      </c>
      <c r="BS8">
        <v>0.22443804921171506</v>
      </c>
      <c r="BT8">
        <v>0.19284447590040479</v>
      </c>
      <c r="BU8">
        <v>16.433</v>
      </c>
      <c r="BV8">
        <v>0</v>
      </c>
      <c r="BW8">
        <v>18.886830113957171</v>
      </c>
      <c r="BX8">
        <v>2</v>
      </c>
      <c r="BY8">
        <v>0</v>
      </c>
      <c r="BZ8">
        <v>95</v>
      </c>
    </row>
    <row r="9" spans="1:78" ht="16.5" x14ac:dyDescent="0.25">
      <c r="A9" s="121" t="str">
        <f t="shared" si="1"/>
        <v>강화교통</v>
      </c>
      <c r="B9" s="122">
        <f t="shared" si="2"/>
        <v>7912</v>
      </c>
      <c r="C9" s="123" t="str">
        <f t="shared" si="3"/>
        <v>C</v>
      </c>
      <c r="D9" s="124">
        <f t="shared" si="4"/>
        <v>0.85748713035165347</v>
      </c>
      <c r="E9" s="125">
        <f t="shared" si="5"/>
        <v>7912</v>
      </c>
      <c r="F9" s="316" t="str">
        <f t="shared" si="6"/>
        <v>60-5</v>
      </c>
      <c r="G9" s="126" t="str">
        <f t="shared" si="7"/>
        <v>78바3205</v>
      </c>
      <c r="H9" s="127">
        <f t="shared" si="8"/>
        <v>9</v>
      </c>
      <c r="I9" s="128">
        <f t="shared" si="9"/>
        <v>2953.058</v>
      </c>
      <c r="J9" s="129">
        <f t="shared" si="10"/>
        <v>2.0431625051898501E-2</v>
      </c>
      <c r="K9" s="129">
        <f t="shared" si="11"/>
        <v>0.29992403688505959</v>
      </c>
      <c r="L9" s="129">
        <f t="shared" si="12"/>
        <v>0.21164501340644173</v>
      </c>
      <c r="M9" s="130">
        <f t="shared" si="13"/>
        <v>12.808</v>
      </c>
      <c r="N9" s="131">
        <f t="shared" si="14"/>
        <v>0.30476881930527611</v>
      </c>
      <c r="O9" s="131">
        <f t="shared" si="15"/>
        <v>13.47755445372221</v>
      </c>
      <c r="P9" s="222">
        <f t="shared" si="16"/>
        <v>22</v>
      </c>
      <c r="Q9" s="223">
        <f t="shared" si="17"/>
        <v>9</v>
      </c>
      <c r="R9" s="223">
        <f t="shared" si="18"/>
        <v>398</v>
      </c>
      <c r="T9">
        <v>503</v>
      </c>
      <c r="U9">
        <v>7912</v>
      </c>
      <c r="V9" t="s">
        <v>507</v>
      </c>
      <c r="W9">
        <v>2953.058</v>
      </c>
      <c r="X9">
        <v>1092.4179999999999</v>
      </c>
      <c r="Y9">
        <v>2.7029999999999998</v>
      </c>
      <c r="Z9">
        <v>12.808</v>
      </c>
      <c r="AA9">
        <v>126.70886400000001</v>
      </c>
      <c r="AB9">
        <v>2.5888680000000002</v>
      </c>
      <c r="AC9">
        <v>38.003034</v>
      </c>
      <c r="AD9" s="1">
        <v>625</v>
      </c>
      <c r="AE9">
        <v>9</v>
      </c>
      <c r="AF9">
        <v>398</v>
      </c>
      <c r="AG9">
        <v>95</v>
      </c>
      <c r="AH9">
        <v>23.305851000000001</v>
      </c>
      <c r="AI9">
        <v>14958.8</v>
      </c>
      <c r="AJ9">
        <v>1171.5999999999999</v>
      </c>
      <c r="AK9">
        <v>22</v>
      </c>
      <c r="AL9">
        <v>8663</v>
      </c>
      <c r="AM9">
        <v>0.85748713035165347</v>
      </c>
      <c r="AN9" t="s">
        <v>69</v>
      </c>
      <c r="AO9">
        <v>380.77600000000001</v>
      </c>
      <c r="AP9" t="s">
        <v>512</v>
      </c>
      <c r="AQ9" t="s">
        <v>117</v>
      </c>
      <c r="AR9" t="s">
        <v>119</v>
      </c>
      <c r="AS9" t="s">
        <v>117</v>
      </c>
      <c r="AT9" t="s">
        <v>119</v>
      </c>
      <c r="AU9" t="s">
        <v>175</v>
      </c>
      <c r="AV9" t="s">
        <v>507</v>
      </c>
      <c r="AW9" t="s">
        <v>69</v>
      </c>
      <c r="AX9">
        <v>7912</v>
      </c>
      <c r="AY9" t="s">
        <v>526</v>
      </c>
      <c r="AZ9">
        <v>2</v>
      </c>
      <c r="BA9" t="s">
        <v>527</v>
      </c>
      <c r="BB9">
        <v>9</v>
      </c>
      <c r="BC9">
        <v>1</v>
      </c>
      <c r="BE9" t="s">
        <v>69</v>
      </c>
      <c r="BF9">
        <v>0</v>
      </c>
      <c r="BG9" t="s">
        <v>327</v>
      </c>
      <c r="BI9" t="s">
        <v>117</v>
      </c>
      <c r="BJ9" t="s">
        <v>507</v>
      </c>
      <c r="BK9" t="s">
        <v>69</v>
      </c>
      <c r="BL9">
        <v>0.85748713035165347</v>
      </c>
      <c r="BM9">
        <v>7912</v>
      </c>
      <c r="BN9" t="s">
        <v>119</v>
      </c>
      <c r="BO9" t="s">
        <v>175</v>
      </c>
      <c r="BP9">
        <v>9</v>
      </c>
      <c r="BQ9">
        <v>2953.058</v>
      </c>
      <c r="BR9">
        <v>2.0431625051898501E-2</v>
      </c>
      <c r="BS9">
        <v>0.29992403688505959</v>
      </c>
      <c r="BT9">
        <v>0.21164501340644173</v>
      </c>
      <c r="BU9">
        <v>12.808</v>
      </c>
      <c r="BV9">
        <v>0.30476881930527611</v>
      </c>
      <c r="BW9">
        <v>13.47755445372221</v>
      </c>
      <c r="BX9">
        <v>22</v>
      </c>
      <c r="BY9">
        <v>9</v>
      </c>
      <c r="BZ9">
        <v>398</v>
      </c>
    </row>
    <row r="10" spans="1:78" ht="16.5" x14ac:dyDescent="0.25">
      <c r="A10" s="105" t="str">
        <f t="shared" si="1"/>
        <v>강화교통</v>
      </c>
      <c r="B10" s="106" t="str">
        <f t="shared" si="2"/>
        <v>가상현</v>
      </c>
      <c r="C10" s="107" t="str">
        <f t="shared" si="3"/>
        <v>B</v>
      </c>
      <c r="D10" s="108">
        <f t="shared" si="4"/>
        <v>0.9211538461538461</v>
      </c>
      <c r="E10" s="109">
        <f t="shared" si="5"/>
        <v>9345</v>
      </c>
      <c r="F10" s="317" t="str">
        <f t="shared" si="6"/>
        <v>17</v>
      </c>
      <c r="G10" s="110" t="str">
        <f t="shared" si="7"/>
        <v>70바2504</v>
      </c>
      <c r="H10" s="111">
        <f t="shared" si="8"/>
        <v>1</v>
      </c>
      <c r="I10" s="112">
        <f t="shared" si="9"/>
        <v>2607.7260000000001</v>
      </c>
      <c r="J10" s="113">
        <f t="shared" si="10"/>
        <v>8.7640795521954327E-3</v>
      </c>
      <c r="K10" s="113">
        <f t="shared" si="11"/>
        <v>0.36475846120041006</v>
      </c>
      <c r="L10" s="113">
        <f t="shared" si="12"/>
        <v>0.197490073727071</v>
      </c>
      <c r="M10" s="114">
        <f t="shared" si="13"/>
        <v>9.7889999999999997</v>
      </c>
      <c r="N10" s="115">
        <f t="shared" si="14"/>
        <v>3.8347587131470101E-2</v>
      </c>
      <c r="O10" s="115">
        <f t="shared" si="15"/>
        <v>0.80529932976087204</v>
      </c>
      <c r="P10" s="224">
        <f t="shared" si="16"/>
        <v>3</v>
      </c>
      <c r="Q10" s="225">
        <f t="shared" si="17"/>
        <v>1</v>
      </c>
      <c r="R10" s="225">
        <f t="shared" si="18"/>
        <v>21</v>
      </c>
      <c r="T10">
        <v>503</v>
      </c>
      <c r="U10">
        <v>9345</v>
      </c>
      <c r="V10" t="s">
        <v>208</v>
      </c>
      <c r="W10">
        <v>2607.7260000000001</v>
      </c>
      <c r="X10">
        <v>1088.6010000000001</v>
      </c>
      <c r="Y10">
        <v>2.395</v>
      </c>
      <c r="Z10">
        <v>9.7889999999999997</v>
      </c>
      <c r="AA10">
        <v>173.842443</v>
      </c>
      <c r="AB10">
        <v>1.523569</v>
      </c>
      <c r="AC10">
        <v>63.410502000000001</v>
      </c>
      <c r="AD10" s="1">
        <v>515</v>
      </c>
      <c r="AE10">
        <v>1</v>
      </c>
      <c r="AF10">
        <v>21</v>
      </c>
      <c r="AG10">
        <v>66</v>
      </c>
      <c r="AH10">
        <v>15.000513</v>
      </c>
      <c r="AI10">
        <v>91.4</v>
      </c>
      <c r="AJ10">
        <v>0</v>
      </c>
      <c r="AK10">
        <v>3</v>
      </c>
      <c r="AL10">
        <v>2803</v>
      </c>
      <c r="AM10">
        <v>0.9211538461538461</v>
      </c>
      <c r="AN10" t="s">
        <v>68</v>
      </c>
      <c r="AO10">
        <v>2607.7260000000001</v>
      </c>
      <c r="AP10" t="s">
        <v>378</v>
      </c>
      <c r="AQ10" t="s">
        <v>117</v>
      </c>
      <c r="AR10" t="s">
        <v>118</v>
      </c>
      <c r="AS10" t="s">
        <v>117</v>
      </c>
      <c r="AT10" t="s">
        <v>118</v>
      </c>
      <c r="AU10" t="s">
        <v>172</v>
      </c>
      <c r="AV10" t="s">
        <v>208</v>
      </c>
      <c r="AW10" t="s">
        <v>68</v>
      </c>
      <c r="AX10">
        <v>9345</v>
      </c>
      <c r="AY10" t="s">
        <v>528</v>
      </c>
      <c r="AZ10">
        <v>1</v>
      </c>
      <c r="BA10" t="s">
        <v>324</v>
      </c>
      <c r="BB10">
        <v>1</v>
      </c>
      <c r="BC10">
        <v>1</v>
      </c>
      <c r="BE10" t="s">
        <v>69</v>
      </c>
      <c r="BF10">
        <v>1</v>
      </c>
      <c r="BG10" t="s">
        <v>320</v>
      </c>
      <c r="BI10" t="s">
        <v>117</v>
      </c>
      <c r="BJ10" t="s">
        <v>208</v>
      </c>
      <c r="BK10" t="s">
        <v>68</v>
      </c>
      <c r="BL10">
        <v>0.9211538461538461</v>
      </c>
      <c r="BM10">
        <v>9345</v>
      </c>
      <c r="BN10" t="s">
        <v>118</v>
      </c>
      <c r="BO10" t="s">
        <v>172</v>
      </c>
      <c r="BP10">
        <v>1</v>
      </c>
      <c r="BQ10">
        <v>2607.7260000000001</v>
      </c>
      <c r="BR10">
        <v>8.7640795521954327E-3</v>
      </c>
      <c r="BS10">
        <v>0.36475846120041006</v>
      </c>
      <c r="BT10">
        <v>0.197490073727071</v>
      </c>
      <c r="BU10">
        <v>9.7889999999999997</v>
      </c>
      <c r="BV10">
        <v>3.8347587131470101E-2</v>
      </c>
      <c r="BW10">
        <v>0.80529932976087204</v>
      </c>
      <c r="BX10">
        <v>3</v>
      </c>
      <c r="BY10">
        <v>1</v>
      </c>
      <c r="BZ10">
        <v>21</v>
      </c>
    </row>
    <row r="11" spans="1:78" ht="16.5" x14ac:dyDescent="0.25">
      <c r="A11" s="121" t="str">
        <f t="shared" si="1"/>
        <v>강화교통</v>
      </c>
      <c r="B11" s="122" t="str">
        <f t="shared" si="2"/>
        <v>강동원</v>
      </c>
      <c r="C11" s="123" t="str">
        <f t="shared" si="3"/>
        <v>F</v>
      </c>
      <c r="D11" s="124">
        <f t="shared" si="4"/>
        <v>0.78157894736842115</v>
      </c>
      <c r="E11" s="125">
        <f t="shared" si="5"/>
        <v>3444</v>
      </c>
      <c r="F11" s="316" t="str">
        <f t="shared" si="6"/>
        <v>60-5</v>
      </c>
      <c r="G11" s="126" t="str">
        <f t="shared" si="7"/>
        <v>78바3231</v>
      </c>
      <c r="H11" s="127">
        <f t="shared" si="8"/>
        <v>1</v>
      </c>
      <c r="I11" s="128">
        <f t="shared" si="9"/>
        <v>4380.0389999999998</v>
      </c>
      <c r="J11" s="129">
        <f t="shared" si="10"/>
        <v>3.5381323132723373E-2</v>
      </c>
      <c r="K11" s="129">
        <f t="shared" si="11"/>
        <v>0.2347925259939771</v>
      </c>
      <c r="L11" s="129">
        <f t="shared" si="12"/>
        <v>0.23607095735905551</v>
      </c>
      <c r="M11" s="130">
        <f t="shared" si="13"/>
        <v>19.847000000000001</v>
      </c>
      <c r="N11" s="131">
        <f t="shared" si="14"/>
        <v>0</v>
      </c>
      <c r="O11" s="131">
        <f t="shared" si="15"/>
        <v>63.218615176714181</v>
      </c>
      <c r="P11" s="222">
        <f t="shared" si="16"/>
        <v>31</v>
      </c>
      <c r="Q11" s="223">
        <f t="shared" si="17"/>
        <v>0</v>
      </c>
      <c r="R11" s="223">
        <f t="shared" si="18"/>
        <v>2769</v>
      </c>
      <c r="T11">
        <v>503</v>
      </c>
      <c r="U11">
        <v>3444</v>
      </c>
      <c r="V11" t="s">
        <v>209</v>
      </c>
      <c r="W11">
        <v>4380.0389999999998</v>
      </c>
      <c r="X11">
        <v>1474.681</v>
      </c>
      <c r="Y11">
        <v>2.97</v>
      </c>
      <c r="Z11">
        <v>19.847000000000001</v>
      </c>
      <c r="AA11">
        <v>140.013588</v>
      </c>
      <c r="AB11">
        <v>4.9538659999999997</v>
      </c>
      <c r="AC11">
        <v>32.874144000000001</v>
      </c>
      <c r="AD11" s="1">
        <v>1034</v>
      </c>
      <c r="AE11">
        <v>0</v>
      </c>
      <c r="AF11">
        <v>2769</v>
      </c>
      <c r="AG11">
        <v>92</v>
      </c>
      <c r="AH11">
        <v>31.282955999999999</v>
      </c>
      <c r="AI11">
        <v>30908.6</v>
      </c>
      <c r="AJ11">
        <v>6517</v>
      </c>
      <c r="AK11">
        <v>31</v>
      </c>
      <c r="AL11">
        <v>6985</v>
      </c>
      <c r="AM11">
        <v>0.78157894736842115</v>
      </c>
      <c r="AN11" t="s">
        <v>70</v>
      </c>
      <c r="AO11">
        <v>4380.0389999999998</v>
      </c>
      <c r="AP11" t="s">
        <v>379</v>
      </c>
      <c r="AQ11" t="s">
        <v>117</v>
      </c>
      <c r="AR11" t="s">
        <v>119</v>
      </c>
      <c r="AS11" t="s">
        <v>117</v>
      </c>
      <c r="AT11" t="s">
        <v>119</v>
      </c>
      <c r="AU11" t="s">
        <v>177</v>
      </c>
      <c r="AV11" t="s">
        <v>209</v>
      </c>
      <c r="AW11" t="s">
        <v>70</v>
      </c>
      <c r="AX11">
        <v>3444</v>
      </c>
      <c r="AY11" t="s">
        <v>524</v>
      </c>
      <c r="AZ11">
        <v>2</v>
      </c>
      <c r="BA11" t="s">
        <v>529</v>
      </c>
      <c r="BB11">
        <v>1</v>
      </c>
      <c r="BC11">
        <v>1</v>
      </c>
      <c r="BE11" t="s">
        <v>70</v>
      </c>
      <c r="BF11">
        <v>0</v>
      </c>
      <c r="BG11" t="s">
        <v>327</v>
      </c>
      <c r="BI11" t="s">
        <v>117</v>
      </c>
      <c r="BJ11" t="s">
        <v>209</v>
      </c>
      <c r="BK11" t="s">
        <v>70</v>
      </c>
      <c r="BL11">
        <v>0.78157894736842115</v>
      </c>
      <c r="BM11">
        <v>3444</v>
      </c>
      <c r="BN11" t="s">
        <v>119</v>
      </c>
      <c r="BO11" t="s">
        <v>177</v>
      </c>
      <c r="BP11">
        <v>1</v>
      </c>
      <c r="BQ11">
        <v>4380.0389999999998</v>
      </c>
      <c r="BR11">
        <v>3.5381323132723373E-2</v>
      </c>
      <c r="BS11">
        <v>0.2347925259939771</v>
      </c>
      <c r="BT11">
        <v>0.23607095735905551</v>
      </c>
      <c r="BU11">
        <v>19.847000000000001</v>
      </c>
      <c r="BV11">
        <v>0</v>
      </c>
      <c r="BW11">
        <v>63.218615176714181</v>
      </c>
      <c r="BX11">
        <v>31</v>
      </c>
      <c r="BY11">
        <v>0</v>
      </c>
      <c r="BZ11">
        <v>2769</v>
      </c>
    </row>
    <row r="12" spans="1:78" ht="16.5" x14ac:dyDescent="0.25">
      <c r="A12" s="105" t="str">
        <f t="shared" si="1"/>
        <v>강화교통</v>
      </c>
      <c r="B12" s="106" t="str">
        <f t="shared" si="2"/>
        <v>고길훈</v>
      </c>
      <c r="C12" s="107" t="str">
        <f t="shared" si="3"/>
        <v>S</v>
      </c>
      <c r="D12" s="108">
        <f t="shared" si="4"/>
        <v>1.1859259259259258</v>
      </c>
      <c r="E12" s="109">
        <f t="shared" si="5"/>
        <v>3986</v>
      </c>
      <c r="F12" s="317" t="str">
        <f t="shared" si="6"/>
        <v>801</v>
      </c>
      <c r="G12" s="110" t="str">
        <f t="shared" si="7"/>
        <v>78바3216</v>
      </c>
      <c r="H12" s="111">
        <f t="shared" si="8"/>
        <v>1</v>
      </c>
      <c r="I12" s="112">
        <f t="shared" si="9"/>
        <v>4823.3370000000004</v>
      </c>
      <c r="J12" s="113">
        <f t="shared" si="10"/>
        <v>1.2688018936863615E-2</v>
      </c>
      <c r="K12" s="113">
        <f t="shared" si="11"/>
        <v>0.26453441079523538</v>
      </c>
      <c r="L12" s="113">
        <f t="shared" si="12"/>
        <v>0.28403572049807008</v>
      </c>
      <c r="M12" s="114">
        <f t="shared" si="13"/>
        <v>10.475</v>
      </c>
      <c r="N12" s="115">
        <f t="shared" si="14"/>
        <v>2.4257065181222042</v>
      </c>
      <c r="O12" s="115">
        <f t="shared" si="15"/>
        <v>22.82652031156023</v>
      </c>
      <c r="P12" s="224">
        <f t="shared" si="16"/>
        <v>1</v>
      </c>
      <c r="Q12" s="225">
        <f t="shared" si="17"/>
        <v>117</v>
      </c>
      <c r="R12" s="225">
        <f t="shared" si="18"/>
        <v>1101</v>
      </c>
      <c r="T12">
        <v>503</v>
      </c>
      <c r="U12">
        <v>3986</v>
      </c>
      <c r="V12" t="s">
        <v>258</v>
      </c>
      <c r="W12">
        <v>4823.3370000000004</v>
      </c>
      <c r="X12">
        <v>1506.3610000000001</v>
      </c>
      <c r="Y12">
        <v>3.202</v>
      </c>
      <c r="Z12">
        <v>10.475</v>
      </c>
      <c r="AA12">
        <v>143.10965400000001</v>
      </c>
      <c r="AB12">
        <v>1.8157779999999999</v>
      </c>
      <c r="AC12">
        <v>37.857427999999999</v>
      </c>
      <c r="AD12" s="1">
        <v>1370</v>
      </c>
      <c r="AE12">
        <v>117</v>
      </c>
      <c r="AF12">
        <v>1101</v>
      </c>
      <c r="AG12">
        <v>108</v>
      </c>
      <c r="AH12">
        <v>33.703783999999999</v>
      </c>
      <c r="AI12">
        <v>29920.400000000001</v>
      </c>
      <c r="AJ12">
        <v>24455.1</v>
      </c>
      <c r="AK12">
        <v>1</v>
      </c>
      <c r="AL12">
        <v>316</v>
      </c>
      <c r="AM12">
        <v>1.1859259259259258</v>
      </c>
      <c r="AN12" t="s">
        <v>71</v>
      </c>
      <c r="AO12">
        <v>4823.3370000000004</v>
      </c>
      <c r="AP12" t="s">
        <v>380</v>
      </c>
      <c r="AQ12" t="s">
        <v>117</v>
      </c>
      <c r="AR12" t="s">
        <v>123</v>
      </c>
      <c r="AS12" t="s">
        <v>117</v>
      </c>
      <c r="AT12" t="s">
        <v>123</v>
      </c>
      <c r="AU12" t="s">
        <v>256</v>
      </c>
      <c r="AV12" t="s">
        <v>258</v>
      </c>
      <c r="AW12" t="s">
        <v>71</v>
      </c>
      <c r="AX12">
        <v>3986</v>
      </c>
      <c r="AY12" t="s">
        <v>530</v>
      </c>
      <c r="AZ12">
        <v>1</v>
      </c>
      <c r="BA12" t="s">
        <v>309</v>
      </c>
      <c r="BB12">
        <v>1</v>
      </c>
      <c r="BC12">
        <v>1</v>
      </c>
      <c r="BE12" t="s">
        <v>71</v>
      </c>
      <c r="BF12">
        <v>0</v>
      </c>
      <c r="BG12" t="s">
        <v>327</v>
      </c>
      <c r="BI12" t="s">
        <v>117</v>
      </c>
      <c r="BJ12" t="s">
        <v>258</v>
      </c>
      <c r="BK12" t="s">
        <v>71</v>
      </c>
      <c r="BL12">
        <v>1.1859259259259258</v>
      </c>
      <c r="BM12">
        <v>3986</v>
      </c>
      <c r="BN12" t="s">
        <v>123</v>
      </c>
      <c r="BO12" t="s">
        <v>256</v>
      </c>
      <c r="BP12">
        <v>1</v>
      </c>
      <c r="BQ12">
        <v>4823.3370000000004</v>
      </c>
      <c r="BR12">
        <v>1.2688018936863615E-2</v>
      </c>
      <c r="BS12">
        <v>0.26453441079523538</v>
      </c>
      <c r="BT12">
        <v>0.28403572049807008</v>
      </c>
      <c r="BU12">
        <v>10.475</v>
      </c>
      <c r="BV12">
        <v>2.4257065181222042</v>
      </c>
      <c r="BW12">
        <v>22.82652031156023</v>
      </c>
      <c r="BX12">
        <v>1</v>
      </c>
      <c r="BY12">
        <v>117</v>
      </c>
      <c r="BZ12">
        <v>1101</v>
      </c>
    </row>
    <row r="13" spans="1:78" ht="16.5" x14ac:dyDescent="0.25">
      <c r="A13" s="121" t="str">
        <f t="shared" si="1"/>
        <v>강화교통</v>
      </c>
      <c r="B13" s="122" t="str">
        <f t="shared" si="2"/>
        <v>고명규</v>
      </c>
      <c r="C13" s="123" t="str">
        <f t="shared" si="3"/>
        <v>D</v>
      </c>
      <c r="D13" s="124">
        <f t="shared" si="4"/>
        <v>0.83090909090909093</v>
      </c>
      <c r="E13" s="125">
        <f t="shared" si="5"/>
        <v>7586</v>
      </c>
      <c r="F13" s="316" t="str">
        <f t="shared" si="6"/>
        <v>71</v>
      </c>
      <c r="G13" s="126" t="str">
        <f t="shared" si="7"/>
        <v>78바3227</v>
      </c>
      <c r="H13" s="127">
        <f t="shared" si="8"/>
        <v>1</v>
      </c>
      <c r="I13" s="128">
        <f t="shared" si="9"/>
        <v>2764.8359999999998</v>
      </c>
      <c r="J13" s="129">
        <f t="shared" si="10"/>
        <v>2.5624087777622304E-2</v>
      </c>
      <c r="K13" s="129">
        <f t="shared" si="11"/>
        <v>0.24716779633313457</v>
      </c>
      <c r="L13" s="129">
        <f t="shared" si="12"/>
        <v>0.20073523348220293</v>
      </c>
      <c r="M13" s="130">
        <f t="shared" si="13"/>
        <v>16.048999999999999</v>
      </c>
      <c r="N13" s="131">
        <f t="shared" si="14"/>
        <v>0.32551659483600476</v>
      </c>
      <c r="O13" s="131">
        <f t="shared" si="15"/>
        <v>64.669296840752949</v>
      </c>
      <c r="P13" s="222">
        <f t="shared" si="16"/>
        <v>17</v>
      </c>
      <c r="Q13" s="223">
        <f t="shared" si="17"/>
        <v>9</v>
      </c>
      <c r="R13" s="223">
        <f t="shared" si="18"/>
        <v>1788</v>
      </c>
      <c r="T13">
        <v>503</v>
      </c>
      <c r="U13">
        <v>7586</v>
      </c>
      <c r="V13" t="s">
        <v>346</v>
      </c>
      <c r="W13">
        <v>2764.8359999999998</v>
      </c>
      <c r="X13">
        <v>1008.39</v>
      </c>
      <c r="Y13">
        <v>2.742</v>
      </c>
      <c r="Z13">
        <v>16.048999999999999</v>
      </c>
      <c r="AA13">
        <v>95.655815000000004</v>
      </c>
      <c r="AB13">
        <v>2.4510930000000002</v>
      </c>
      <c r="AC13">
        <v>23.643037</v>
      </c>
      <c r="AD13" s="1">
        <v>555</v>
      </c>
      <c r="AE13">
        <v>9</v>
      </c>
      <c r="AF13">
        <v>1788</v>
      </c>
      <c r="AG13">
        <v>88</v>
      </c>
      <c r="AH13">
        <v>28.904002999999999</v>
      </c>
      <c r="AI13">
        <v>11799.4</v>
      </c>
      <c r="AJ13">
        <v>50.5</v>
      </c>
      <c r="AK13">
        <v>17</v>
      </c>
      <c r="AL13">
        <v>4163</v>
      </c>
      <c r="AM13">
        <v>0.83090909090909093</v>
      </c>
      <c r="AN13" t="s">
        <v>67</v>
      </c>
      <c r="AO13">
        <v>2764.8359999999998</v>
      </c>
      <c r="AP13" t="s">
        <v>381</v>
      </c>
      <c r="AQ13" t="s">
        <v>117</v>
      </c>
      <c r="AR13" t="s">
        <v>121</v>
      </c>
      <c r="AS13" t="s">
        <v>117</v>
      </c>
      <c r="AT13" t="s">
        <v>121</v>
      </c>
      <c r="AU13" t="s">
        <v>342</v>
      </c>
      <c r="AV13" t="s">
        <v>346</v>
      </c>
      <c r="AW13" t="s">
        <v>67</v>
      </c>
      <c r="AX13">
        <v>7586</v>
      </c>
      <c r="AY13" t="s">
        <v>531</v>
      </c>
      <c r="AZ13">
        <v>4</v>
      </c>
      <c r="BA13" t="s">
        <v>373</v>
      </c>
      <c r="BB13">
        <v>1</v>
      </c>
      <c r="BC13">
        <v>1</v>
      </c>
      <c r="BE13" t="s">
        <v>70</v>
      </c>
      <c r="BF13">
        <v>1</v>
      </c>
      <c r="BG13" t="s">
        <v>320</v>
      </c>
      <c r="BI13" t="s">
        <v>117</v>
      </c>
      <c r="BJ13" t="s">
        <v>346</v>
      </c>
      <c r="BK13" t="s">
        <v>67</v>
      </c>
      <c r="BL13">
        <v>0.83090909090909093</v>
      </c>
      <c r="BM13">
        <v>7586</v>
      </c>
      <c r="BN13" t="s">
        <v>121</v>
      </c>
      <c r="BO13" t="s">
        <v>342</v>
      </c>
      <c r="BP13">
        <v>1</v>
      </c>
      <c r="BQ13">
        <v>2764.8359999999998</v>
      </c>
      <c r="BR13">
        <v>2.5624087777622304E-2</v>
      </c>
      <c r="BS13">
        <v>0.24716779633313457</v>
      </c>
      <c r="BT13">
        <v>0.20073523348220293</v>
      </c>
      <c r="BU13">
        <v>16.048999999999999</v>
      </c>
      <c r="BV13">
        <v>0.32551659483600476</v>
      </c>
      <c r="BW13">
        <v>64.669296840752949</v>
      </c>
      <c r="BX13">
        <v>17</v>
      </c>
      <c r="BY13">
        <v>9</v>
      </c>
      <c r="BZ13">
        <v>1788</v>
      </c>
    </row>
    <row r="14" spans="1:78" ht="16.5" x14ac:dyDescent="0.25">
      <c r="A14" s="105" t="str">
        <f t="shared" si="1"/>
        <v>강화교통</v>
      </c>
      <c r="B14" s="106" t="str">
        <f t="shared" si="2"/>
        <v>고봉인</v>
      </c>
      <c r="C14" s="107" t="str">
        <f t="shared" si="3"/>
        <v>C</v>
      </c>
      <c r="D14" s="108">
        <f t="shared" si="4"/>
        <v>0.8925925925925926</v>
      </c>
      <c r="E14" s="109">
        <f t="shared" si="5"/>
        <v>2653</v>
      </c>
      <c r="F14" s="317" t="str">
        <f t="shared" si="6"/>
        <v>70</v>
      </c>
      <c r="G14" s="110" t="str">
        <f t="shared" si="7"/>
        <v>78바3221</v>
      </c>
      <c r="H14" s="111">
        <f t="shared" si="8"/>
        <v>1</v>
      </c>
      <c r="I14" s="112">
        <f t="shared" si="9"/>
        <v>2889.0929999999998</v>
      </c>
      <c r="J14" s="113">
        <f t="shared" si="10"/>
        <v>9.0952590361238032E-3</v>
      </c>
      <c r="K14" s="113">
        <f t="shared" si="11"/>
        <v>0.32363863987902436</v>
      </c>
      <c r="L14" s="113">
        <f t="shared" si="12"/>
        <v>0.22982991547866408</v>
      </c>
      <c r="M14" s="114">
        <f t="shared" si="13"/>
        <v>15.086</v>
      </c>
      <c r="N14" s="115">
        <f t="shared" si="14"/>
        <v>0.1730646953905603</v>
      </c>
      <c r="O14" s="115">
        <f t="shared" si="15"/>
        <v>61.126450411945896</v>
      </c>
      <c r="P14" s="224">
        <f t="shared" si="16"/>
        <v>17</v>
      </c>
      <c r="Q14" s="225">
        <f t="shared" si="17"/>
        <v>5</v>
      </c>
      <c r="R14" s="225">
        <f t="shared" si="18"/>
        <v>1766</v>
      </c>
      <c r="T14">
        <v>503</v>
      </c>
      <c r="U14">
        <v>2653</v>
      </c>
      <c r="V14" t="s">
        <v>210</v>
      </c>
      <c r="W14">
        <v>2889.0929999999998</v>
      </c>
      <c r="X14">
        <v>1198.673</v>
      </c>
      <c r="Y14">
        <v>2.41</v>
      </c>
      <c r="Z14">
        <v>15.086</v>
      </c>
      <c r="AA14">
        <v>129.33914200000001</v>
      </c>
      <c r="AB14">
        <v>1.1763729999999999</v>
      </c>
      <c r="AC14">
        <v>41.859144000000001</v>
      </c>
      <c r="AD14" s="1">
        <v>664</v>
      </c>
      <c r="AE14">
        <v>5</v>
      </c>
      <c r="AF14">
        <v>1766</v>
      </c>
      <c r="AG14">
        <v>91</v>
      </c>
      <c r="AH14">
        <v>22.337344000000002</v>
      </c>
      <c r="AI14">
        <v>10463.9</v>
      </c>
      <c r="AJ14">
        <v>296.39999999999998</v>
      </c>
      <c r="AK14">
        <v>17</v>
      </c>
      <c r="AL14">
        <v>2270</v>
      </c>
      <c r="AM14">
        <v>0.8925925925925926</v>
      </c>
      <c r="AN14" t="s">
        <v>69</v>
      </c>
      <c r="AO14">
        <v>2889.0929999999998</v>
      </c>
      <c r="AP14" t="s">
        <v>382</v>
      </c>
      <c r="AQ14" t="s">
        <v>117</v>
      </c>
      <c r="AR14" t="s">
        <v>120</v>
      </c>
      <c r="AS14" t="s">
        <v>117</v>
      </c>
      <c r="AT14" t="s">
        <v>120</v>
      </c>
      <c r="AU14" t="s">
        <v>186</v>
      </c>
      <c r="AV14" t="s">
        <v>210</v>
      </c>
      <c r="AW14" t="s">
        <v>69</v>
      </c>
      <c r="AX14">
        <v>2653</v>
      </c>
      <c r="AY14" t="s">
        <v>532</v>
      </c>
      <c r="AZ14">
        <v>3</v>
      </c>
      <c r="BA14" t="s">
        <v>336</v>
      </c>
      <c r="BB14">
        <v>1</v>
      </c>
      <c r="BC14">
        <v>1</v>
      </c>
      <c r="BE14" t="s">
        <v>69</v>
      </c>
      <c r="BF14">
        <v>0</v>
      </c>
      <c r="BG14" t="s">
        <v>327</v>
      </c>
      <c r="BI14" t="s">
        <v>117</v>
      </c>
      <c r="BJ14" t="s">
        <v>210</v>
      </c>
      <c r="BK14" t="s">
        <v>69</v>
      </c>
      <c r="BL14">
        <v>0.8925925925925926</v>
      </c>
      <c r="BM14">
        <v>2653</v>
      </c>
      <c r="BN14" t="s">
        <v>120</v>
      </c>
      <c r="BO14" t="s">
        <v>186</v>
      </c>
      <c r="BP14">
        <v>1</v>
      </c>
      <c r="BQ14">
        <v>2889.0929999999998</v>
      </c>
      <c r="BR14">
        <v>9.0952590361238032E-3</v>
      </c>
      <c r="BS14">
        <v>0.32363863987902436</v>
      </c>
      <c r="BT14">
        <v>0.22982991547866408</v>
      </c>
      <c r="BU14">
        <v>15.086</v>
      </c>
      <c r="BV14">
        <v>0.1730646953905603</v>
      </c>
      <c r="BW14">
        <v>61.126450411945896</v>
      </c>
      <c r="BX14">
        <v>17</v>
      </c>
      <c r="BY14">
        <v>5</v>
      </c>
      <c r="BZ14">
        <v>1766</v>
      </c>
    </row>
    <row r="15" spans="1:78" ht="16.5" x14ac:dyDescent="0.25">
      <c r="A15" s="121" t="str">
        <f t="shared" si="1"/>
        <v>강화교통</v>
      </c>
      <c r="B15" s="122" t="str">
        <f t="shared" si="2"/>
        <v>고상돈</v>
      </c>
      <c r="C15" s="123" t="str">
        <f t="shared" si="3"/>
        <v>C</v>
      </c>
      <c r="D15" s="124">
        <f t="shared" si="4"/>
        <v>0.88467669728968712</v>
      </c>
      <c r="E15" s="125">
        <f t="shared" si="5"/>
        <v>8034</v>
      </c>
      <c r="F15" s="316" t="str">
        <f t="shared" si="6"/>
        <v>70</v>
      </c>
      <c r="G15" s="126" t="str">
        <f t="shared" si="7"/>
        <v>78바3221</v>
      </c>
      <c r="H15" s="127">
        <f t="shared" si="8"/>
        <v>8</v>
      </c>
      <c r="I15" s="128">
        <f t="shared" si="9"/>
        <v>3121.98</v>
      </c>
      <c r="J15" s="129">
        <f t="shared" si="10"/>
        <v>1.187916683320457E-2</v>
      </c>
      <c r="K15" s="129">
        <f t="shared" si="11"/>
        <v>0.32586310189176809</v>
      </c>
      <c r="L15" s="129">
        <f t="shared" si="12"/>
        <v>0.24631804175555255</v>
      </c>
      <c r="M15" s="130">
        <f t="shared" si="13"/>
        <v>13.419</v>
      </c>
      <c r="N15" s="131">
        <f t="shared" si="14"/>
        <v>0.41640241129027089</v>
      </c>
      <c r="O15" s="131">
        <f t="shared" si="15"/>
        <v>33.632502450368037</v>
      </c>
      <c r="P15" s="222">
        <f t="shared" si="16"/>
        <v>18</v>
      </c>
      <c r="Q15" s="223">
        <f t="shared" si="17"/>
        <v>13</v>
      </c>
      <c r="R15" s="223">
        <f t="shared" si="18"/>
        <v>1050</v>
      </c>
      <c r="T15">
        <v>503</v>
      </c>
      <c r="U15">
        <v>8034</v>
      </c>
      <c r="V15" t="s">
        <v>283</v>
      </c>
      <c r="W15">
        <v>3121.98</v>
      </c>
      <c r="X15">
        <v>1201.7629999999999</v>
      </c>
      <c r="Y15">
        <v>2.5979999999999999</v>
      </c>
      <c r="Z15">
        <v>13.419</v>
      </c>
      <c r="AA15">
        <v>136.60553999999999</v>
      </c>
      <c r="AB15">
        <v>1.62276</v>
      </c>
      <c r="AC15">
        <v>44.514704999999999</v>
      </c>
      <c r="AD15" s="1">
        <v>769</v>
      </c>
      <c r="AE15">
        <v>13</v>
      </c>
      <c r="AF15">
        <v>1050</v>
      </c>
      <c r="AG15">
        <v>99</v>
      </c>
      <c r="AH15">
        <v>22.853977</v>
      </c>
      <c r="AI15">
        <v>16894.599999999999</v>
      </c>
      <c r="AJ15">
        <v>579</v>
      </c>
      <c r="AK15">
        <v>18</v>
      </c>
      <c r="AL15">
        <v>4117</v>
      </c>
      <c r="AM15">
        <v>0.88467669728968712</v>
      </c>
      <c r="AN15" t="s">
        <v>69</v>
      </c>
      <c r="AO15">
        <v>691.84199999999998</v>
      </c>
      <c r="AP15" t="s">
        <v>383</v>
      </c>
      <c r="AQ15" t="s">
        <v>117</v>
      </c>
      <c r="AR15" t="s">
        <v>120</v>
      </c>
      <c r="AS15" t="s">
        <v>117</v>
      </c>
      <c r="AT15" t="s">
        <v>120</v>
      </c>
      <c r="AU15" t="s">
        <v>186</v>
      </c>
      <c r="AV15" t="s">
        <v>283</v>
      </c>
      <c r="AW15" t="s">
        <v>69</v>
      </c>
      <c r="AX15">
        <v>8034</v>
      </c>
      <c r="AY15" t="s">
        <v>532</v>
      </c>
      <c r="AZ15">
        <v>4</v>
      </c>
      <c r="BA15" t="s">
        <v>338</v>
      </c>
      <c r="BB15">
        <v>8</v>
      </c>
      <c r="BC15">
        <v>1</v>
      </c>
      <c r="BE15" t="s">
        <v>69</v>
      </c>
      <c r="BF15">
        <v>0</v>
      </c>
      <c r="BG15" t="s">
        <v>327</v>
      </c>
      <c r="BI15" t="s">
        <v>117</v>
      </c>
      <c r="BJ15" t="s">
        <v>283</v>
      </c>
      <c r="BK15" t="s">
        <v>69</v>
      </c>
      <c r="BL15">
        <v>0.88467669728968712</v>
      </c>
      <c r="BM15">
        <v>8034</v>
      </c>
      <c r="BN15" t="s">
        <v>120</v>
      </c>
      <c r="BO15" t="s">
        <v>186</v>
      </c>
      <c r="BP15">
        <v>8</v>
      </c>
      <c r="BQ15">
        <v>3121.98</v>
      </c>
      <c r="BR15">
        <v>1.187916683320457E-2</v>
      </c>
      <c r="BS15">
        <v>0.32586310189176809</v>
      </c>
      <c r="BT15">
        <v>0.24631804175555255</v>
      </c>
      <c r="BU15">
        <v>13.419</v>
      </c>
      <c r="BV15">
        <v>0.41640241129027089</v>
      </c>
      <c r="BW15">
        <v>33.632502450368037</v>
      </c>
      <c r="BX15">
        <v>18</v>
      </c>
      <c r="BY15">
        <v>13</v>
      </c>
      <c r="BZ15">
        <v>1050</v>
      </c>
    </row>
    <row r="16" spans="1:78" ht="16.5" x14ac:dyDescent="0.25">
      <c r="A16" s="105" t="str">
        <f t="shared" si="1"/>
        <v>강화교통</v>
      </c>
      <c r="B16" s="106" t="str">
        <f t="shared" si="2"/>
        <v>고운성</v>
      </c>
      <c r="C16" s="107" t="str">
        <f t="shared" si="3"/>
        <v>A</v>
      </c>
      <c r="D16" s="108">
        <f t="shared" si="4"/>
        <v>0.95259259259259255</v>
      </c>
      <c r="E16" s="109">
        <f t="shared" si="5"/>
        <v>5222</v>
      </c>
      <c r="F16" s="317" t="str">
        <f t="shared" si="6"/>
        <v>800</v>
      </c>
      <c r="G16" s="110" t="str">
        <f t="shared" si="7"/>
        <v>78바3242</v>
      </c>
      <c r="H16" s="111">
        <f t="shared" si="8"/>
        <v>1</v>
      </c>
      <c r="I16" s="112">
        <f t="shared" si="9"/>
        <v>3688.4850000000001</v>
      </c>
      <c r="J16" s="113">
        <f t="shared" si="10"/>
        <v>1.2263889065887308E-2</v>
      </c>
      <c r="K16" s="113">
        <f t="shared" si="11"/>
        <v>0.34438525050940144</v>
      </c>
      <c r="L16" s="113">
        <f t="shared" si="12"/>
        <v>0.18679756051603841</v>
      </c>
      <c r="M16" s="114">
        <f t="shared" si="13"/>
        <v>11.186</v>
      </c>
      <c r="N16" s="115">
        <f t="shared" si="14"/>
        <v>0.37955962949557881</v>
      </c>
      <c r="O16" s="115">
        <f t="shared" si="15"/>
        <v>21.201116447538759</v>
      </c>
      <c r="P16" s="224">
        <f t="shared" si="16"/>
        <v>24</v>
      </c>
      <c r="Q16" s="225">
        <f t="shared" si="17"/>
        <v>14</v>
      </c>
      <c r="R16" s="225">
        <f t="shared" si="18"/>
        <v>782</v>
      </c>
      <c r="T16">
        <v>503</v>
      </c>
      <c r="U16">
        <v>5222</v>
      </c>
      <c r="V16" t="s">
        <v>259</v>
      </c>
      <c r="W16">
        <v>3688.4850000000001</v>
      </c>
      <c r="X16">
        <v>1434.367</v>
      </c>
      <c r="Y16">
        <v>2.5720000000000001</v>
      </c>
      <c r="Z16">
        <v>11.186</v>
      </c>
      <c r="AA16">
        <v>176.55525</v>
      </c>
      <c r="AB16">
        <v>2.165254</v>
      </c>
      <c r="AC16">
        <v>60.803024000000001</v>
      </c>
      <c r="AD16" s="1">
        <v>689</v>
      </c>
      <c r="AE16">
        <v>14</v>
      </c>
      <c r="AF16">
        <v>782</v>
      </c>
      <c r="AG16">
        <v>103</v>
      </c>
      <c r="AH16">
        <v>20.891392</v>
      </c>
      <c r="AI16">
        <v>11431.8</v>
      </c>
      <c r="AJ16">
        <v>228.5</v>
      </c>
      <c r="AK16">
        <v>24</v>
      </c>
      <c r="AL16">
        <v>4353</v>
      </c>
      <c r="AM16">
        <v>0.95259259259259255</v>
      </c>
      <c r="AN16" t="s">
        <v>66</v>
      </c>
      <c r="AO16">
        <v>3688.4850000000001</v>
      </c>
      <c r="AP16" t="s">
        <v>384</v>
      </c>
      <c r="AQ16" t="s">
        <v>117</v>
      </c>
      <c r="AR16" t="s">
        <v>122</v>
      </c>
      <c r="AS16" t="s">
        <v>117</v>
      </c>
      <c r="AT16" t="s">
        <v>122</v>
      </c>
      <c r="AU16" t="s">
        <v>205</v>
      </c>
      <c r="AV16" t="s">
        <v>259</v>
      </c>
      <c r="AW16" t="s">
        <v>66</v>
      </c>
      <c r="AX16">
        <v>5222</v>
      </c>
      <c r="AY16" t="s">
        <v>533</v>
      </c>
      <c r="AZ16">
        <v>3</v>
      </c>
      <c r="BA16" t="s">
        <v>534</v>
      </c>
      <c r="BB16">
        <v>1</v>
      </c>
      <c r="BC16">
        <v>1</v>
      </c>
      <c r="BE16" t="s">
        <v>66</v>
      </c>
      <c r="BF16">
        <v>0</v>
      </c>
      <c r="BG16" t="s">
        <v>327</v>
      </c>
      <c r="BI16" t="s">
        <v>117</v>
      </c>
      <c r="BJ16" t="s">
        <v>259</v>
      </c>
      <c r="BK16" t="s">
        <v>66</v>
      </c>
      <c r="BL16">
        <v>0.95259259259259255</v>
      </c>
      <c r="BM16">
        <v>5222</v>
      </c>
      <c r="BN16" t="s">
        <v>122</v>
      </c>
      <c r="BO16" t="s">
        <v>205</v>
      </c>
      <c r="BP16">
        <v>1</v>
      </c>
      <c r="BQ16">
        <v>3688.4850000000001</v>
      </c>
      <c r="BR16">
        <v>1.2263889065887308E-2</v>
      </c>
      <c r="BS16">
        <v>0.34438525050940144</v>
      </c>
      <c r="BT16">
        <v>0.18679756051603841</v>
      </c>
      <c r="BU16">
        <v>11.186</v>
      </c>
      <c r="BV16">
        <v>0.37955962949557881</v>
      </c>
      <c r="BW16">
        <v>21.201116447538759</v>
      </c>
      <c r="BX16">
        <v>24</v>
      </c>
      <c r="BY16">
        <v>14</v>
      </c>
      <c r="BZ16">
        <v>782</v>
      </c>
    </row>
    <row r="17" spans="1:78" ht="16.5" x14ac:dyDescent="0.25">
      <c r="A17" s="121" t="str">
        <f t="shared" si="1"/>
        <v>강화교통</v>
      </c>
      <c r="B17" s="122" t="str">
        <f t="shared" si="2"/>
        <v>고정복</v>
      </c>
      <c r="C17" s="123" t="str">
        <f t="shared" si="3"/>
        <v>D</v>
      </c>
      <c r="D17" s="124">
        <f t="shared" si="4"/>
        <v>0.84017277908054322</v>
      </c>
      <c r="E17" s="125">
        <f t="shared" si="5"/>
        <v>2993</v>
      </c>
      <c r="F17" s="316" t="str">
        <f t="shared" si="6"/>
        <v>17</v>
      </c>
      <c r="G17" s="126" t="str">
        <f t="shared" si="7"/>
        <v>70바3719</v>
      </c>
      <c r="H17" s="127">
        <f t="shared" si="8"/>
        <v>7</v>
      </c>
      <c r="I17" s="128">
        <f t="shared" si="9"/>
        <v>7842.5209999999997</v>
      </c>
      <c r="J17" s="129">
        <f t="shared" si="10"/>
        <v>1.3761566433538862E-2</v>
      </c>
      <c r="K17" s="129">
        <f t="shared" si="11"/>
        <v>0.37118836759062224</v>
      </c>
      <c r="L17" s="129">
        <f t="shared" si="12"/>
        <v>0.27057625985317735</v>
      </c>
      <c r="M17" s="130">
        <f t="shared" si="13"/>
        <v>10.534000000000001</v>
      </c>
      <c r="N17" s="131">
        <f t="shared" si="14"/>
        <v>0.31877504695237668</v>
      </c>
      <c r="O17" s="131">
        <f t="shared" si="15"/>
        <v>5.3426697869218334</v>
      </c>
      <c r="P17" s="222">
        <f t="shared" si="16"/>
        <v>16</v>
      </c>
      <c r="Q17" s="223">
        <f t="shared" si="17"/>
        <v>25</v>
      </c>
      <c r="R17" s="223">
        <f t="shared" si="18"/>
        <v>419</v>
      </c>
      <c r="T17">
        <v>503</v>
      </c>
      <c r="U17">
        <v>2993</v>
      </c>
      <c r="V17" t="s">
        <v>211</v>
      </c>
      <c r="W17">
        <v>7842.5209999999997</v>
      </c>
      <c r="X17">
        <v>3505.3069999999998</v>
      </c>
      <c r="Y17">
        <v>2.2370000000000001</v>
      </c>
      <c r="Z17">
        <v>10.534000000000001</v>
      </c>
      <c r="AA17">
        <v>527.54539499999998</v>
      </c>
      <c r="AB17">
        <v>7.2598510000000003</v>
      </c>
      <c r="AC17">
        <v>195.818714</v>
      </c>
      <c r="AD17" s="1">
        <v>2122</v>
      </c>
      <c r="AE17">
        <v>25</v>
      </c>
      <c r="AF17">
        <v>419</v>
      </c>
      <c r="AG17">
        <v>78</v>
      </c>
      <c r="AH17">
        <v>14.866059</v>
      </c>
      <c r="AI17">
        <v>670.1</v>
      </c>
      <c r="AJ17">
        <v>0</v>
      </c>
      <c r="AK17">
        <v>16</v>
      </c>
      <c r="AL17">
        <v>9733</v>
      </c>
      <c r="AM17">
        <v>0.84017277908054322</v>
      </c>
      <c r="AN17" t="s">
        <v>67</v>
      </c>
      <c r="AO17">
        <v>5815.107</v>
      </c>
      <c r="AP17" t="s">
        <v>385</v>
      </c>
      <c r="AQ17" t="s">
        <v>117</v>
      </c>
      <c r="AR17" t="s">
        <v>118</v>
      </c>
      <c r="AS17" t="s">
        <v>117</v>
      </c>
      <c r="AT17" t="s">
        <v>118</v>
      </c>
      <c r="AU17" t="s">
        <v>174</v>
      </c>
      <c r="AV17" t="s">
        <v>211</v>
      </c>
      <c r="AW17" t="s">
        <v>67</v>
      </c>
      <c r="AX17">
        <v>2993</v>
      </c>
      <c r="AY17" t="s">
        <v>535</v>
      </c>
      <c r="AZ17">
        <v>1</v>
      </c>
      <c r="BA17" t="s">
        <v>330</v>
      </c>
      <c r="BB17">
        <v>7</v>
      </c>
      <c r="BC17">
        <v>1</v>
      </c>
      <c r="BE17" t="s">
        <v>67</v>
      </c>
      <c r="BF17">
        <v>0</v>
      </c>
      <c r="BG17" t="s">
        <v>327</v>
      </c>
      <c r="BI17" t="s">
        <v>117</v>
      </c>
      <c r="BJ17" t="s">
        <v>211</v>
      </c>
      <c r="BK17" t="s">
        <v>67</v>
      </c>
      <c r="BL17">
        <v>0.84017277908054322</v>
      </c>
      <c r="BM17">
        <v>2993</v>
      </c>
      <c r="BN17" t="s">
        <v>118</v>
      </c>
      <c r="BO17" t="s">
        <v>174</v>
      </c>
      <c r="BP17">
        <v>7</v>
      </c>
      <c r="BQ17">
        <v>7842.5209999999997</v>
      </c>
      <c r="BR17">
        <v>1.3761566433538862E-2</v>
      </c>
      <c r="BS17">
        <v>0.37118836759062224</v>
      </c>
      <c r="BT17">
        <v>0.27057625985317735</v>
      </c>
      <c r="BU17">
        <v>10.534000000000001</v>
      </c>
      <c r="BV17">
        <v>0.31877504695237668</v>
      </c>
      <c r="BW17">
        <v>5.3426697869218334</v>
      </c>
      <c r="BX17">
        <v>16</v>
      </c>
      <c r="BY17">
        <v>25</v>
      </c>
      <c r="BZ17">
        <v>419</v>
      </c>
    </row>
    <row r="18" spans="1:78" ht="16.5" x14ac:dyDescent="0.25">
      <c r="A18" s="105" t="str">
        <f t="shared" si="1"/>
        <v>강화교통</v>
      </c>
      <c r="B18" s="106" t="str">
        <f t="shared" si="2"/>
        <v>구택회</v>
      </c>
      <c r="C18" s="107" t="str">
        <f t="shared" si="3"/>
        <v>S</v>
      </c>
      <c r="D18" s="108">
        <f t="shared" si="4"/>
        <v>1.0486016327227976</v>
      </c>
      <c r="E18" s="109">
        <f t="shared" si="5"/>
        <v>2264</v>
      </c>
      <c r="F18" s="317" t="str">
        <f t="shared" si="6"/>
        <v>800</v>
      </c>
      <c r="G18" s="110" t="str">
        <f t="shared" si="7"/>
        <v>78바3241</v>
      </c>
      <c r="H18" s="111">
        <f t="shared" si="8"/>
        <v>2</v>
      </c>
      <c r="I18" s="112">
        <f t="shared" si="9"/>
        <v>3745.8900000000003</v>
      </c>
      <c r="J18" s="113">
        <f t="shared" si="10"/>
        <v>5.8828496242969144E-3</v>
      </c>
      <c r="K18" s="113">
        <f t="shared" si="11"/>
        <v>0.3458567811288496</v>
      </c>
      <c r="L18" s="113">
        <f t="shared" si="12"/>
        <v>0.2856464017896948</v>
      </c>
      <c r="M18" s="114">
        <f t="shared" si="13"/>
        <v>9.6980000000000004</v>
      </c>
      <c r="N18" s="115">
        <f t="shared" si="14"/>
        <v>1.0144451652344302</v>
      </c>
      <c r="O18" s="115">
        <f t="shared" si="15"/>
        <v>18.099837421814307</v>
      </c>
      <c r="P18" s="224">
        <f t="shared" si="16"/>
        <v>9</v>
      </c>
      <c r="Q18" s="225">
        <f t="shared" si="17"/>
        <v>38</v>
      </c>
      <c r="R18" s="225">
        <f t="shared" si="18"/>
        <v>678</v>
      </c>
      <c r="T18">
        <v>503</v>
      </c>
      <c r="U18">
        <v>2264</v>
      </c>
      <c r="V18" t="s">
        <v>297</v>
      </c>
      <c r="W18">
        <v>3745.89</v>
      </c>
      <c r="X18">
        <v>1323.816</v>
      </c>
      <c r="Y18">
        <v>2.83</v>
      </c>
      <c r="Z18">
        <v>9.6980000000000004</v>
      </c>
      <c r="AA18">
        <v>172.43803</v>
      </c>
      <c r="AB18">
        <v>1.014427</v>
      </c>
      <c r="AC18">
        <v>59.638862000000003</v>
      </c>
      <c r="AD18" s="1">
        <v>1070</v>
      </c>
      <c r="AE18">
        <v>38</v>
      </c>
      <c r="AF18">
        <v>678</v>
      </c>
      <c r="AG18">
        <v>91</v>
      </c>
      <c r="AH18">
        <v>21.723108</v>
      </c>
      <c r="AI18">
        <v>24271.7</v>
      </c>
      <c r="AJ18">
        <v>196.8</v>
      </c>
      <c r="AK18">
        <v>9</v>
      </c>
      <c r="AL18">
        <v>1576</v>
      </c>
      <c r="AM18">
        <v>1.0486016327227976</v>
      </c>
      <c r="AN18" t="s">
        <v>71</v>
      </c>
      <c r="AO18">
        <v>3531.7890000000002</v>
      </c>
      <c r="AP18" t="s">
        <v>386</v>
      </c>
      <c r="AQ18" t="s">
        <v>117</v>
      </c>
      <c r="AR18" t="s">
        <v>122</v>
      </c>
      <c r="AS18" t="s">
        <v>117</v>
      </c>
      <c r="AT18" t="s">
        <v>122</v>
      </c>
      <c r="AU18" t="s">
        <v>288</v>
      </c>
      <c r="AV18" t="s">
        <v>297</v>
      </c>
      <c r="AW18" t="s">
        <v>71</v>
      </c>
      <c r="AX18">
        <v>2264</v>
      </c>
      <c r="AY18" t="s">
        <v>536</v>
      </c>
      <c r="AZ18">
        <v>2</v>
      </c>
      <c r="BA18" t="s">
        <v>537</v>
      </c>
      <c r="BB18">
        <v>2</v>
      </c>
      <c r="BC18">
        <v>1</v>
      </c>
      <c r="BE18" t="s">
        <v>71</v>
      </c>
      <c r="BF18">
        <v>0</v>
      </c>
      <c r="BG18" t="s">
        <v>327</v>
      </c>
      <c r="BI18" t="s">
        <v>117</v>
      </c>
      <c r="BJ18" t="s">
        <v>297</v>
      </c>
      <c r="BK18" t="s">
        <v>71</v>
      </c>
      <c r="BL18">
        <v>1.0486016327227976</v>
      </c>
      <c r="BM18">
        <v>2264</v>
      </c>
      <c r="BN18" t="s">
        <v>122</v>
      </c>
      <c r="BO18" t="s">
        <v>288</v>
      </c>
      <c r="BP18">
        <v>2</v>
      </c>
      <c r="BQ18">
        <v>3745.8900000000003</v>
      </c>
      <c r="BR18">
        <v>5.8828496242969144E-3</v>
      </c>
      <c r="BS18">
        <v>0.3458567811288496</v>
      </c>
      <c r="BT18">
        <v>0.28564640178969486</v>
      </c>
      <c r="BU18">
        <v>9.6980000000000004</v>
      </c>
      <c r="BV18">
        <v>1.0144451652344302</v>
      </c>
      <c r="BW18">
        <v>18.099837421814307</v>
      </c>
      <c r="BX18">
        <v>9</v>
      </c>
      <c r="BY18">
        <v>38</v>
      </c>
      <c r="BZ18">
        <v>678</v>
      </c>
    </row>
    <row r="19" spans="1:78" ht="16.5" x14ac:dyDescent="0.25">
      <c r="A19" s="121" t="str">
        <f t="shared" si="1"/>
        <v>강화교통</v>
      </c>
      <c r="B19" s="122" t="str">
        <f t="shared" si="2"/>
        <v>김광선</v>
      </c>
      <c r="C19" s="123" t="str">
        <f t="shared" si="3"/>
        <v>B</v>
      </c>
      <c r="D19" s="124">
        <f t="shared" si="4"/>
        <v>0.92344827586206901</v>
      </c>
      <c r="E19" s="125">
        <f t="shared" si="5"/>
        <v>3378</v>
      </c>
      <c r="F19" s="316" t="str">
        <f t="shared" si="6"/>
        <v>70</v>
      </c>
      <c r="G19" s="126" t="str">
        <f t="shared" si="7"/>
        <v>78바3215</v>
      </c>
      <c r="H19" s="127">
        <f t="shared" si="8"/>
        <v>1</v>
      </c>
      <c r="I19" s="128">
        <f t="shared" si="9"/>
        <v>1914.6980000000001</v>
      </c>
      <c r="J19" s="129">
        <f t="shared" si="10"/>
        <v>1.1633535561978475E-2</v>
      </c>
      <c r="K19" s="129">
        <f t="shared" si="11"/>
        <v>0.30546050240837125</v>
      </c>
      <c r="L19" s="129">
        <f t="shared" si="12"/>
        <v>0.25434820530443963</v>
      </c>
      <c r="M19" s="130">
        <f t="shared" si="13"/>
        <v>10.332000000000001</v>
      </c>
      <c r="N19" s="131">
        <f t="shared" si="14"/>
        <v>2.4546952051968507</v>
      </c>
      <c r="O19" s="131">
        <f t="shared" si="15"/>
        <v>3.8126117016887258</v>
      </c>
      <c r="P19" s="222">
        <f t="shared" si="16"/>
        <v>4</v>
      </c>
      <c r="Q19" s="223">
        <f t="shared" si="17"/>
        <v>47</v>
      </c>
      <c r="R19" s="223">
        <f t="shared" si="18"/>
        <v>73</v>
      </c>
      <c r="T19">
        <v>503</v>
      </c>
      <c r="U19">
        <v>3378</v>
      </c>
      <c r="V19" t="s">
        <v>387</v>
      </c>
      <c r="W19">
        <v>1914.6980000000001</v>
      </c>
      <c r="X19">
        <v>714.89800000000002</v>
      </c>
      <c r="Y19">
        <v>2.6779999999999999</v>
      </c>
      <c r="Z19">
        <v>10.332000000000001</v>
      </c>
      <c r="AA19">
        <v>92.404152999999994</v>
      </c>
      <c r="AB19">
        <v>1.0749869999999999</v>
      </c>
      <c r="AC19">
        <v>28.225819000000001</v>
      </c>
      <c r="AD19" s="1">
        <v>487</v>
      </c>
      <c r="AE19">
        <v>47</v>
      </c>
      <c r="AF19">
        <v>73</v>
      </c>
      <c r="AG19">
        <v>77</v>
      </c>
      <c r="AH19">
        <v>20.720908000000001</v>
      </c>
      <c r="AI19">
        <v>1835.1</v>
      </c>
      <c r="AJ19">
        <v>0</v>
      </c>
      <c r="AK19">
        <v>4</v>
      </c>
      <c r="AL19">
        <v>1813</v>
      </c>
      <c r="AM19">
        <v>0.92344827586206901</v>
      </c>
      <c r="AN19" t="s">
        <v>68</v>
      </c>
      <c r="AO19">
        <v>1914.6980000000001</v>
      </c>
      <c r="AP19" t="s">
        <v>388</v>
      </c>
      <c r="AQ19" t="s">
        <v>117</v>
      </c>
      <c r="AR19" t="s">
        <v>120</v>
      </c>
      <c r="AS19" t="s">
        <v>117</v>
      </c>
      <c r="AT19" t="s">
        <v>120</v>
      </c>
      <c r="AU19" t="s">
        <v>370</v>
      </c>
      <c r="AV19" t="s">
        <v>387</v>
      </c>
      <c r="AW19" t="s">
        <v>68</v>
      </c>
      <c r="AX19">
        <v>3378</v>
      </c>
      <c r="AY19" t="s">
        <v>538</v>
      </c>
      <c r="AZ19">
        <v>4</v>
      </c>
      <c r="BA19" t="s">
        <v>539</v>
      </c>
      <c r="BB19">
        <v>1</v>
      </c>
      <c r="BC19">
        <v>1</v>
      </c>
      <c r="BE19" t="s">
        <v>311</v>
      </c>
      <c r="BF19" t="s">
        <v>312</v>
      </c>
      <c r="BG19" t="s">
        <v>311</v>
      </c>
      <c r="BI19" t="s">
        <v>117</v>
      </c>
      <c r="BJ19" t="s">
        <v>387</v>
      </c>
      <c r="BK19" t="s">
        <v>68</v>
      </c>
      <c r="BL19">
        <v>0.92344827586206901</v>
      </c>
      <c r="BM19">
        <v>3378</v>
      </c>
      <c r="BN19" t="s">
        <v>120</v>
      </c>
      <c r="BO19" t="s">
        <v>370</v>
      </c>
      <c r="BP19">
        <v>1</v>
      </c>
      <c r="BQ19">
        <v>1914.6980000000001</v>
      </c>
      <c r="BR19">
        <v>1.1633535561978475E-2</v>
      </c>
      <c r="BS19">
        <v>0.30546050240837125</v>
      </c>
      <c r="BT19">
        <v>0.25434820530443963</v>
      </c>
      <c r="BU19">
        <v>10.332000000000001</v>
      </c>
      <c r="BV19">
        <v>2.4546952051968507</v>
      </c>
      <c r="BW19">
        <v>3.8126117016887258</v>
      </c>
      <c r="BX19">
        <v>4</v>
      </c>
      <c r="BY19">
        <v>47</v>
      </c>
      <c r="BZ19">
        <v>73</v>
      </c>
    </row>
    <row r="20" spans="1:78" ht="16.5" x14ac:dyDescent="0.25">
      <c r="A20" s="105" t="str">
        <f t="shared" si="1"/>
        <v>강화교통</v>
      </c>
      <c r="B20" s="106" t="str">
        <f t="shared" si="2"/>
        <v>김광운</v>
      </c>
      <c r="C20" s="107" t="str">
        <f t="shared" si="3"/>
        <v>F</v>
      </c>
      <c r="D20" s="108">
        <f t="shared" si="4"/>
        <v>0.79551724137931035</v>
      </c>
      <c r="E20" s="109">
        <f t="shared" si="5"/>
        <v>972</v>
      </c>
      <c r="F20" s="317" t="str">
        <f t="shared" si="6"/>
        <v>70</v>
      </c>
      <c r="G20" s="110" t="str">
        <f t="shared" si="7"/>
        <v>78바3213</v>
      </c>
      <c r="H20" s="111">
        <f t="shared" si="8"/>
        <v>1</v>
      </c>
      <c r="I20" s="112">
        <f t="shared" si="9"/>
        <v>3451.3409999999999</v>
      </c>
      <c r="J20" s="113">
        <f t="shared" si="10"/>
        <v>2.1664240063015656E-2</v>
      </c>
      <c r="K20" s="113">
        <f t="shared" si="11"/>
        <v>0.31344607589092144</v>
      </c>
      <c r="L20" s="113">
        <f t="shared" si="12"/>
        <v>0.20224023068134966</v>
      </c>
      <c r="M20" s="114">
        <f t="shared" si="13"/>
        <v>15.468</v>
      </c>
      <c r="N20" s="115">
        <f t="shared" si="14"/>
        <v>8.6922735249863756E-2</v>
      </c>
      <c r="O20" s="115">
        <f t="shared" si="15"/>
        <v>45.982126947177925</v>
      </c>
      <c r="P20" s="224">
        <f t="shared" si="16"/>
        <v>23</v>
      </c>
      <c r="Q20" s="225">
        <f t="shared" si="17"/>
        <v>3</v>
      </c>
      <c r="R20" s="225">
        <f t="shared" si="18"/>
        <v>1587</v>
      </c>
      <c r="T20">
        <v>503</v>
      </c>
      <c r="U20">
        <v>972</v>
      </c>
      <c r="V20" t="s">
        <v>212</v>
      </c>
      <c r="W20">
        <v>3451.3409999999999</v>
      </c>
      <c r="X20">
        <v>1496.2650000000001</v>
      </c>
      <c r="Y20">
        <v>2.3069999999999999</v>
      </c>
      <c r="Z20">
        <v>15.468</v>
      </c>
      <c r="AA20">
        <v>156.284965</v>
      </c>
      <c r="AB20">
        <v>3.3857949999999999</v>
      </c>
      <c r="AC20">
        <v>48.986908999999997</v>
      </c>
      <c r="AD20" s="1">
        <v>698</v>
      </c>
      <c r="AE20">
        <v>3</v>
      </c>
      <c r="AF20">
        <v>1587</v>
      </c>
      <c r="AG20">
        <v>80</v>
      </c>
      <c r="AH20">
        <v>22.083639999999999</v>
      </c>
      <c r="AI20">
        <v>10832.2</v>
      </c>
      <c r="AJ20">
        <v>0</v>
      </c>
      <c r="AK20">
        <v>23</v>
      </c>
      <c r="AL20">
        <v>4705</v>
      </c>
      <c r="AM20">
        <v>0.79551724137931035</v>
      </c>
      <c r="AN20" t="s">
        <v>70</v>
      </c>
      <c r="AO20">
        <v>3451.3409999999999</v>
      </c>
      <c r="AP20" t="s">
        <v>389</v>
      </c>
      <c r="AQ20" t="s">
        <v>117</v>
      </c>
      <c r="AR20" t="s">
        <v>120</v>
      </c>
      <c r="AS20" t="s">
        <v>117</v>
      </c>
      <c r="AT20" t="s">
        <v>120</v>
      </c>
      <c r="AU20" t="s">
        <v>183</v>
      </c>
      <c r="AV20" t="s">
        <v>212</v>
      </c>
      <c r="AW20" t="s">
        <v>70</v>
      </c>
      <c r="AX20">
        <v>972</v>
      </c>
      <c r="AY20" t="s">
        <v>540</v>
      </c>
      <c r="AZ20">
        <v>1</v>
      </c>
      <c r="BA20" t="s">
        <v>286</v>
      </c>
      <c r="BB20">
        <v>1</v>
      </c>
      <c r="BC20">
        <v>1</v>
      </c>
      <c r="BE20" t="s">
        <v>70</v>
      </c>
      <c r="BF20">
        <v>0</v>
      </c>
      <c r="BG20" t="s">
        <v>327</v>
      </c>
      <c r="BI20" t="s">
        <v>117</v>
      </c>
      <c r="BJ20" t="s">
        <v>212</v>
      </c>
      <c r="BK20" t="s">
        <v>70</v>
      </c>
      <c r="BL20">
        <v>0.79551724137931035</v>
      </c>
      <c r="BM20">
        <v>972</v>
      </c>
      <c r="BN20" t="s">
        <v>120</v>
      </c>
      <c r="BO20" t="s">
        <v>183</v>
      </c>
      <c r="BP20">
        <v>1</v>
      </c>
      <c r="BQ20">
        <v>3451.3409999999999</v>
      </c>
      <c r="BR20">
        <v>2.1664240063015656E-2</v>
      </c>
      <c r="BS20">
        <v>0.31344607589092144</v>
      </c>
      <c r="BT20">
        <v>0.20224023068134966</v>
      </c>
      <c r="BU20">
        <v>15.468</v>
      </c>
      <c r="BV20">
        <v>8.6922735249863756E-2</v>
      </c>
      <c r="BW20">
        <v>45.982126947177925</v>
      </c>
      <c r="BX20">
        <v>23</v>
      </c>
      <c r="BY20">
        <v>3</v>
      </c>
      <c r="BZ20">
        <v>1587</v>
      </c>
    </row>
    <row r="21" spans="1:78" ht="16.5" x14ac:dyDescent="0.25">
      <c r="A21" s="121" t="str">
        <f t="shared" si="1"/>
        <v>강화교통</v>
      </c>
      <c r="B21" s="122" t="str">
        <f t="shared" si="2"/>
        <v>김광제</v>
      </c>
      <c r="C21" s="123" t="str">
        <f t="shared" si="3"/>
        <v>D</v>
      </c>
      <c r="D21" s="124">
        <f t="shared" si="4"/>
        <v>0.80571428571428572</v>
      </c>
      <c r="E21" s="125">
        <f t="shared" si="5"/>
        <v>8368</v>
      </c>
      <c r="F21" s="316" t="str">
        <f t="shared" si="6"/>
        <v>800</v>
      </c>
      <c r="G21" s="126" t="str">
        <f t="shared" si="7"/>
        <v>78바3210</v>
      </c>
      <c r="H21" s="127">
        <f t="shared" si="8"/>
        <v>1</v>
      </c>
      <c r="I21" s="128">
        <f t="shared" si="9"/>
        <v>3638.9769999999999</v>
      </c>
      <c r="J21" s="129">
        <f t="shared" si="10"/>
        <v>2.4463757047269948E-2</v>
      </c>
      <c r="K21" s="129">
        <f t="shared" si="11"/>
        <v>0.35482704214694738</v>
      </c>
      <c r="L21" s="129">
        <f t="shared" si="12"/>
        <v>0.26903165367629422</v>
      </c>
      <c r="M21" s="130">
        <f t="shared" si="13"/>
        <v>15.183</v>
      </c>
      <c r="N21" s="131">
        <f t="shared" si="14"/>
        <v>2.7480250630877855E-2</v>
      </c>
      <c r="O21" s="131">
        <f t="shared" si="15"/>
        <v>24.814666319682704</v>
      </c>
      <c r="P21" s="222">
        <f t="shared" si="16"/>
        <v>13</v>
      </c>
      <c r="Q21" s="223">
        <f t="shared" si="17"/>
        <v>1</v>
      </c>
      <c r="R21" s="223">
        <f t="shared" si="18"/>
        <v>903</v>
      </c>
      <c r="T21">
        <v>503</v>
      </c>
      <c r="U21">
        <v>8368</v>
      </c>
      <c r="V21" t="s">
        <v>260</v>
      </c>
      <c r="W21">
        <v>3638.9769999999999</v>
      </c>
      <c r="X21">
        <v>1613.3030000000001</v>
      </c>
      <c r="Y21">
        <v>2.2559999999999998</v>
      </c>
      <c r="Z21">
        <v>15.183</v>
      </c>
      <c r="AA21">
        <v>168.71746200000001</v>
      </c>
      <c r="AB21">
        <v>4.1274629999999997</v>
      </c>
      <c r="AC21">
        <v>59.865518000000002</v>
      </c>
      <c r="AD21" s="1">
        <v>979</v>
      </c>
      <c r="AE21">
        <v>1</v>
      </c>
      <c r="AF21">
        <v>903</v>
      </c>
      <c r="AG21">
        <v>93</v>
      </c>
      <c r="AH21">
        <v>21.568466000000001</v>
      </c>
      <c r="AI21">
        <v>15721.2</v>
      </c>
      <c r="AJ21">
        <v>703.7</v>
      </c>
      <c r="AK21">
        <v>13</v>
      </c>
      <c r="AL21">
        <v>2349</v>
      </c>
      <c r="AM21">
        <v>0.80571428571428572</v>
      </c>
      <c r="AN21" t="s">
        <v>67</v>
      </c>
      <c r="AO21">
        <v>3638.9769999999999</v>
      </c>
      <c r="AP21" t="s">
        <v>390</v>
      </c>
      <c r="AQ21" t="s">
        <v>117</v>
      </c>
      <c r="AR21" t="s">
        <v>122</v>
      </c>
      <c r="AS21" t="s">
        <v>117</v>
      </c>
      <c r="AT21" t="s">
        <v>122</v>
      </c>
      <c r="AU21" t="s">
        <v>200</v>
      </c>
      <c r="AV21" t="s">
        <v>260</v>
      </c>
      <c r="AW21" t="s">
        <v>67</v>
      </c>
      <c r="AX21">
        <v>8368</v>
      </c>
      <c r="AY21" t="s">
        <v>541</v>
      </c>
      <c r="AZ21">
        <v>3</v>
      </c>
      <c r="BA21" t="s">
        <v>542</v>
      </c>
      <c r="BB21">
        <v>1</v>
      </c>
      <c r="BC21">
        <v>1</v>
      </c>
      <c r="BE21" t="s">
        <v>70</v>
      </c>
      <c r="BF21">
        <v>1</v>
      </c>
      <c r="BG21" t="s">
        <v>320</v>
      </c>
      <c r="BI21" t="s">
        <v>117</v>
      </c>
      <c r="BJ21" t="s">
        <v>260</v>
      </c>
      <c r="BK21" t="s">
        <v>67</v>
      </c>
      <c r="BL21">
        <v>0.80571428571428572</v>
      </c>
      <c r="BM21">
        <v>8368</v>
      </c>
      <c r="BN21" t="s">
        <v>122</v>
      </c>
      <c r="BO21" t="s">
        <v>200</v>
      </c>
      <c r="BP21">
        <v>1</v>
      </c>
      <c r="BQ21">
        <v>3638.9769999999999</v>
      </c>
      <c r="BR21">
        <v>2.4463757047269948E-2</v>
      </c>
      <c r="BS21">
        <v>0.35482704214694738</v>
      </c>
      <c r="BT21">
        <v>0.26903165367629422</v>
      </c>
      <c r="BU21">
        <v>15.183</v>
      </c>
      <c r="BV21">
        <v>2.7480250630877855E-2</v>
      </c>
      <c r="BW21">
        <v>24.814666319682704</v>
      </c>
      <c r="BX21">
        <v>13</v>
      </c>
      <c r="BY21">
        <v>1</v>
      </c>
      <c r="BZ21">
        <v>903</v>
      </c>
    </row>
    <row r="22" spans="1:78" ht="16.5" x14ac:dyDescent="0.25">
      <c r="A22" s="105" t="str">
        <f t="shared" si="1"/>
        <v>강화교통</v>
      </c>
      <c r="B22" s="106" t="str">
        <f t="shared" si="2"/>
        <v>김덕호</v>
      </c>
      <c r="C22" s="107" t="str">
        <f t="shared" si="3"/>
        <v>D</v>
      </c>
      <c r="D22" s="108">
        <f t="shared" si="4"/>
        <v>0.80300262164932457</v>
      </c>
      <c r="E22" s="109">
        <f t="shared" si="5"/>
        <v>2724</v>
      </c>
      <c r="F22" s="317" t="str">
        <f t="shared" si="6"/>
        <v>71</v>
      </c>
      <c r="G22" s="110" t="str">
        <f t="shared" si="7"/>
        <v>78바3237</v>
      </c>
      <c r="H22" s="111">
        <f t="shared" si="8"/>
        <v>6</v>
      </c>
      <c r="I22" s="112">
        <f t="shared" si="9"/>
        <v>3828.7930000000006</v>
      </c>
      <c r="J22" s="113">
        <f t="shared" si="10"/>
        <v>8.2042424325645003E-3</v>
      </c>
      <c r="K22" s="113">
        <f t="shared" si="11"/>
        <v>0.35248155892219468</v>
      </c>
      <c r="L22" s="113">
        <f t="shared" si="12"/>
        <v>0.29513217350742121</v>
      </c>
      <c r="M22" s="114">
        <f t="shared" si="13"/>
        <v>14.815</v>
      </c>
      <c r="N22" s="115">
        <f t="shared" si="14"/>
        <v>0.70518306944251086</v>
      </c>
      <c r="O22" s="115">
        <f t="shared" si="15"/>
        <v>51.739542983911633</v>
      </c>
      <c r="P22" s="224">
        <f t="shared" si="16"/>
        <v>21</v>
      </c>
      <c r="Q22" s="225">
        <f t="shared" si="17"/>
        <v>27</v>
      </c>
      <c r="R22" s="225">
        <f t="shared" si="18"/>
        <v>1981</v>
      </c>
      <c r="T22">
        <v>503</v>
      </c>
      <c r="U22">
        <v>2724</v>
      </c>
      <c r="V22" t="s">
        <v>161</v>
      </c>
      <c r="W22">
        <v>3828.7930000000001</v>
      </c>
      <c r="X22">
        <v>1638.8779999999999</v>
      </c>
      <c r="Y22">
        <v>2.3359999999999999</v>
      </c>
      <c r="Z22">
        <v>14.815</v>
      </c>
      <c r="AA22">
        <v>177.03913700000001</v>
      </c>
      <c r="AB22">
        <v>1.452472</v>
      </c>
      <c r="AC22">
        <v>62.403030999999999</v>
      </c>
      <c r="AD22" s="1">
        <v>1130</v>
      </c>
      <c r="AE22">
        <v>27</v>
      </c>
      <c r="AF22">
        <v>1981</v>
      </c>
      <c r="AG22">
        <v>98</v>
      </c>
      <c r="AH22">
        <v>21.626816000000002</v>
      </c>
      <c r="AI22">
        <v>13909.9</v>
      </c>
      <c r="AJ22">
        <v>690.3</v>
      </c>
      <c r="AK22">
        <v>21</v>
      </c>
      <c r="AL22">
        <v>6375</v>
      </c>
      <c r="AM22">
        <v>0.80300262164932457</v>
      </c>
      <c r="AN22" t="s">
        <v>67</v>
      </c>
      <c r="AO22">
        <v>1078.356</v>
      </c>
      <c r="AP22" t="s">
        <v>391</v>
      </c>
      <c r="AQ22" t="s">
        <v>117</v>
      </c>
      <c r="AR22" t="s">
        <v>121</v>
      </c>
      <c r="AS22" t="s">
        <v>117</v>
      </c>
      <c r="AT22" t="s">
        <v>121</v>
      </c>
      <c r="AU22" t="s">
        <v>196</v>
      </c>
      <c r="AV22" t="s">
        <v>161</v>
      </c>
      <c r="AW22" t="s">
        <v>67</v>
      </c>
      <c r="AX22">
        <v>2724</v>
      </c>
      <c r="AY22" t="s">
        <v>531</v>
      </c>
      <c r="AZ22">
        <v>8</v>
      </c>
      <c r="BA22" t="s">
        <v>543</v>
      </c>
      <c r="BB22">
        <v>6</v>
      </c>
      <c r="BC22">
        <v>1</v>
      </c>
      <c r="BE22" t="s">
        <v>70</v>
      </c>
      <c r="BF22">
        <v>1</v>
      </c>
      <c r="BG22" t="s">
        <v>320</v>
      </c>
      <c r="BI22" t="s">
        <v>117</v>
      </c>
      <c r="BJ22" t="s">
        <v>161</v>
      </c>
      <c r="BK22" t="s">
        <v>67</v>
      </c>
      <c r="BL22">
        <v>0.80300262164932457</v>
      </c>
      <c r="BM22">
        <v>2724</v>
      </c>
      <c r="BN22" t="s">
        <v>121</v>
      </c>
      <c r="BO22" t="s">
        <v>196</v>
      </c>
      <c r="BP22">
        <v>6</v>
      </c>
      <c r="BQ22">
        <v>3828.7930000000006</v>
      </c>
      <c r="BR22">
        <v>8.2042424325645003E-3</v>
      </c>
      <c r="BS22">
        <v>0.35248155892219468</v>
      </c>
      <c r="BT22">
        <v>0.29513217350742127</v>
      </c>
      <c r="BU22">
        <v>14.815</v>
      </c>
      <c r="BV22">
        <v>0.70518306944251086</v>
      </c>
      <c r="BW22">
        <v>51.739542983911633</v>
      </c>
      <c r="BX22">
        <v>21</v>
      </c>
      <c r="BY22">
        <v>27</v>
      </c>
      <c r="BZ22">
        <v>1981</v>
      </c>
    </row>
    <row r="23" spans="1:78" ht="16.5" x14ac:dyDescent="0.25">
      <c r="A23" s="121" t="str">
        <f t="shared" si="1"/>
        <v>강화교통</v>
      </c>
      <c r="B23" s="122" t="str">
        <f t="shared" si="2"/>
        <v>김동진</v>
      </c>
      <c r="C23" s="123" t="str">
        <f t="shared" si="3"/>
        <v>A</v>
      </c>
      <c r="D23" s="124">
        <f t="shared" si="4"/>
        <v>0.99426925604412175</v>
      </c>
      <c r="E23" s="125">
        <f t="shared" si="5"/>
        <v>9192</v>
      </c>
      <c r="F23" s="316" t="str">
        <f t="shared" si="6"/>
        <v>71</v>
      </c>
      <c r="G23" s="126" t="str">
        <f t="shared" si="7"/>
        <v>78바3227</v>
      </c>
      <c r="H23" s="127">
        <f t="shared" si="8"/>
        <v>5</v>
      </c>
      <c r="I23" s="128">
        <f t="shared" si="9"/>
        <v>2723.2860000000001</v>
      </c>
      <c r="J23" s="129">
        <f t="shared" si="10"/>
        <v>1.8007068714129777E-2</v>
      </c>
      <c r="K23" s="129">
        <f t="shared" si="11"/>
        <v>0.27337365462884816</v>
      </c>
      <c r="L23" s="129">
        <f t="shared" si="12"/>
        <v>0.30991970729479018</v>
      </c>
      <c r="M23" s="130">
        <f t="shared" si="13"/>
        <v>13.064</v>
      </c>
      <c r="N23" s="131">
        <f t="shared" si="14"/>
        <v>2.6805851460331378</v>
      </c>
      <c r="O23" s="131">
        <f t="shared" si="15"/>
        <v>33.562394842113534</v>
      </c>
      <c r="P23" s="222">
        <f t="shared" si="16"/>
        <v>3</v>
      </c>
      <c r="Q23" s="223">
        <f t="shared" si="17"/>
        <v>73</v>
      </c>
      <c r="R23" s="223">
        <f t="shared" si="18"/>
        <v>914</v>
      </c>
      <c r="T23">
        <v>503</v>
      </c>
      <c r="U23">
        <v>9192</v>
      </c>
      <c r="V23" t="s">
        <v>213</v>
      </c>
      <c r="W23">
        <v>2723.2860000000001</v>
      </c>
      <c r="X23">
        <v>954.53399999999999</v>
      </c>
      <c r="Y23">
        <v>2.8530000000000002</v>
      </c>
      <c r="Z23">
        <v>13.064</v>
      </c>
      <c r="AA23">
        <v>101.502195</v>
      </c>
      <c r="AB23">
        <v>1.8277570000000001</v>
      </c>
      <c r="AC23">
        <v>27.748025999999999</v>
      </c>
      <c r="AD23" s="1">
        <v>844</v>
      </c>
      <c r="AE23">
        <v>73</v>
      </c>
      <c r="AF23">
        <v>914</v>
      </c>
      <c r="AG23">
        <v>108</v>
      </c>
      <c r="AH23">
        <v>26.829823000000001</v>
      </c>
      <c r="AI23">
        <v>8519.5</v>
      </c>
      <c r="AJ23">
        <v>1904.8</v>
      </c>
      <c r="AK23">
        <v>3</v>
      </c>
      <c r="AL23">
        <v>830</v>
      </c>
      <c r="AM23">
        <v>0.99426925604412175</v>
      </c>
      <c r="AN23" t="s">
        <v>66</v>
      </c>
      <c r="AO23">
        <v>832.67899999999997</v>
      </c>
      <c r="AP23" t="s">
        <v>392</v>
      </c>
      <c r="AQ23" t="s">
        <v>117</v>
      </c>
      <c r="AR23" t="s">
        <v>121</v>
      </c>
      <c r="AS23" t="s">
        <v>117</v>
      </c>
      <c r="AT23" t="s">
        <v>121</v>
      </c>
      <c r="AU23" t="s">
        <v>342</v>
      </c>
      <c r="AV23" t="s">
        <v>213</v>
      </c>
      <c r="AW23" t="s">
        <v>66</v>
      </c>
      <c r="AX23">
        <v>9192</v>
      </c>
      <c r="AY23" t="s">
        <v>544</v>
      </c>
      <c r="AZ23">
        <v>1</v>
      </c>
      <c r="BA23" t="s">
        <v>545</v>
      </c>
      <c r="BB23">
        <v>5</v>
      </c>
      <c r="BC23">
        <v>1</v>
      </c>
      <c r="BE23" t="s">
        <v>70</v>
      </c>
      <c r="BF23">
        <v>4</v>
      </c>
      <c r="BG23" t="s">
        <v>320</v>
      </c>
      <c r="BI23" t="s">
        <v>117</v>
      </c>
      <c r="BJ23" t="s">
        <v>213</v>
      </c>
      <c r="BK23" t="s">
        <v>66</v>
      </c>
      <c r="BL23">
        <v>0.99426925604412175</v>
      </c>
      <c r="BM23">
        <v>9192</v>
      </c>
      <c r="BN23" t="s">
        <v>121</v>
      </c>
      <c r="BO23" t="s">
        <v>342</v>
      </c>
      <c r="BP23">
        <v>5</v>
      </c>
      <c r="BQ23">
        <v>2723.2860000000001</v>
      </c>
      <c r="BR23">
        <v>1.8007068714129777E-2</v>
      </c>
      <c r="BS23">
        <v>0.27337365462884816</v>
      </c>
      <c r="BT23">
        <v>0.30991970729479018</v>
      </c>
      <c r="BU23">
        <v>13.064</v>
      </c>
      <c r="BV23">
        <v>2.6805851460331378</v>
      </c>
      <c r="BW23">
        <v>33.562394842113534</v>
      </c>
      <c r="BX23">
        <v>3</v>
      </c>
      <c r="BY23">
        <v>73</v>
      </c>
      <c r="BZ23">
        <v>914</v>
      </c>
    </row>
    <row r="24" spans="1:78" ht="16.5" x14ac:dyDescent="0.25">
      <c r="A24" s="105" t="str">
        <f t="shared" si="1"/>
        <v>강화교통</v>
      </c>
      <c r="B24" s="106" t="str">
        <f t="shared" si="2"/>
        <v>김병준</v>
      </c>
      <c r="C24" s="107" t="str">
        <f t="shared" si="3"/>
        <v>C</v>
      </c>
      <c r="D24" s="108">
        <f t="shared" si="4"/>
        <v>0.87340201087415714</v>
      </c>
      <c r="E24" s="109">
        <f t="shared" si="5"/>
        <v>7619</v>
      </c>
      <c r="F24" s="317" t="str">
        <f t="shared" si="6"/>
        <v>70</v>
      </c>
      <c r="G24" s="110" t="str">
        <f t="shared" si="7"/>
        <v>78바3222</v>
      </c>
      <c r="H24" s="111">
        <f t="shared" si="8"/>
        <v>9</v>
      </c>
      <c r="I24" s="112">
        <f t="shared" si="9"/>
        <v>4185.8950000000004</v>
      </c>
      <c r="J24" s="113">
        <f t="shared" si="10"/>
        <v>1.3947772883541175E-2</v>
      </c>
      <c r="K24" s="113">
        <f t="shared" si="11"/>
        <v>0.3087796028310878</v>
      </c>
      <c r="L24" s="113">
        <f t="shared" si="12"/>
        <v>0.31797261995343884</v>
      </c>
      <c r="M24" s="114">
        <f t="shared" si="13"/>
        <v>13.788</v>
      </c>
      <c r="N24" s="115">
        <f t="shared" si="14"/>
        <v>0.86003112834889539</v>
      </c>
      <c r="O24" s="115">
        <f t="shared" si="15"/>
        <v>32.0600492845616</v>
      </c>
      <c r="P24" s="224">
        <f t="shared" si="16"/>
        <v>17</v>
      </c>
      <c r="Q24" s="225">
        <f t="shared" si="17"/>
        <v>36</v>
      </c>
      <c r="R24" s="225">
        <f t="shared" si="18"/>
        <v>1342</v>
      </c>
      <c r="T24">
        <v>503</v>
      </c>
      <c r="U24">
        <v>7619</v>
      </c>
      <c r="V24" t="s">
        <v>284</v>
      </c>
      <c r="W24">
        <v>4185.8950000000004</v>
      </c>
      <c r="X24">
        <v>1570.864</v>
      </c>
      <c r="Y24">
        <v>2.665</v>
      </c>
      <c r="Z24">
        <v>13.788</v>
      </c>
      <c r="AA24">
        <v>167.408017</v>
      </c>
      <c r="AB24">
        <v>2.3349690000000001</v>
      </c>
      <c r="AC24">
        <v>51.692180999999998</v>
      </c>
      <c r="AD24" s="1">
        <v>1331</v>
      </c>
      <c r="AE24">
        <v>36</v>
      </c>
      <c r="AF24">
        <v>1342</v>
      </c>
      <c r="AG24">
        <v>108</v>
      </c>
      <c r="AH24">
        <v>25.004148000000001</v>
      </c>
      <c r="AI24">
        <v>21582.7</v>
      </c>
      <c r="AJ24">
        <v>2808.2</v>
      </c>
      <c r="AK24">
        <v>17</v>
      </c>
      <c r="AL24">
        <v>6542</v>
      </c>
      <c r="AM24">
        <v>0.87340201087415714</v>
      </c>
      <c r="AN24" t="s">
        <v>69</v>
      </c>
      <c r="AO24">
        <v>695.49400000000003</v>
      </c>
      <c r="AP24" t="s">
        <v>393</v>
      </c>
      <c r="AQ24" t="s">
        <v>117</v>
      </c>
      <c r="AR24" t="s">
        <v>120</v>
      </c>
      <c r="AS24" t="s">
        <v>117</v>
      </c>
      <c r="AT24" t="s">
        <v>120</v>
      </c>
      <c r="AU24" t="s">
        <v>187</v>
      </c>
      <c r="AV24" t="s">
        <v>284</v>
      </c>
      <c r="AW24" t="s">
        <v>69</v>
      </c>
      <c r="AX24">
        <v>7619</v>
      </c>
      <c r="AY24" t="s">
        <v>532</v>
      </c>
      <c r="AZ24">
        <v>5</v>
      </c>
      <c r="BA24" t="s">
        <v>546</v>
      </c>
      <c r="BB24">
        <v>9</v>
      </c>
      <c r="BC24">
        <v>1</v>
      </c>
      <c r="BE24" t="s">
        <v>68</v>
      </c>
      <c r="BF24">
        <v>-1</v>
      </c>
      <c r="BG24" t="s">
        <v>333</v>
      </c>
      <c r="BI24" t="s">
        <v>117</v>
      </c>
      <c r="BJ24" t="s">
        <v>284</v>
      </c>
      <c r="BK24" t="s">
        <v>69</v>
      </c>
      <c r="BL24">
        <v>0.87340201087415714</v>
      </c>
      <c r="BM24">
        <v>7619</v>
      </c>
      <c r="BN24" t="s">
        <v>120</v>
      </c>
      <c r="BO24" t="s">
        <v>187</v>
      </c>
      <c r="BP24">
        <v>9</v>
      </c>
      <c r="BQ24">
        <v>4185.8950000000004</v>
      </c>
      <c r="BR24">
        <v>1.3947772883541175E-2</v>
      </c>
      <c r="BS24">
        <v>0.3087796028310878</v>
      </c>
      <c r="BT24">
        <v>0.31797261995343884</v>
      </c>
      <c r="BU24">
        <v>13.788</v>
      </c>
      <c r="BV24">
        <v>0.86003112834889539</v>
      </c>
      <c r="BW24">
        <v>32.0600492845616</v>
      </c>
      <c r="BX24">
        <v>17</v>
      </c>
      <c r="BY24">
        <v>36</v>
      </c>
      <c r="BZ24">
        <v>1342</v>
      </c>
    </row>
    <row r="25" spans="1:78" ht="16.5" x14ac:dyDescent="0.25">
      <c r="A25" s="121" t="str">
        <f t="shared" si="1"/>
        <v>강화교통</v>
      </c>
      <c r="B25" s="122" t="str">
        <f t="shared" si="2"/>
        <v>김병철</v>
      </c>
      <c r="C25" s="123" t="str">
        <f t="shared" si="3"/>
        <v>B</v>
      </c>
      <c r="D25" s="124">
        <f t="shared" si="4"/>
        <v>0.94666666666666666</v>
      </c>
      <c r="E25" s="125">
        <f t="shared" si="5"/>
        <v>4059</v>
      </c>
      <c r="F25" s="316" t="str">
        <f t="shared" si="6"/>
        <v>800</v>
      </c>
      <c r="G25" s="126" t="str">
        <f t="shared" si="7"/>
        <v>78바3212</v>
      </c>
      <c r="H25" s="127">
        <f t="shared" si="8"/>
        <v>1</v>
      </c>
      <c r="I25" s="128">
        <f t="shared" si="9"/>
        <v>2888.712</v>
      </c>
      <c r="J25" s="129">
        <f t="shared" si="10"/>
        <v>1.4392165050191521E-2</v>
      </c>
      <c r="K25" s="129">
        <f t="shared" si="11"/>
        <v>0.38118450630520773</v>
      </c>
      <c r="L25" s="129">
        <f t="shared" si="12"/>
        <v>0.31467311383066227</v>
      </c>
      <c r="M25" s="130">
        <f t="shared" si="13"/>
        <v>11.429</v>
      </c>
      <c r="N25" s="131">
        <f t="shared" si="14"/>
        <v>1.6270227007746012</v>
      </c>
      <c r="O25" s="131">
        <f t="shared" si="15"/>
        <v>27.382445878993821</v>
      </c>
      <c r="P25" s="222">
        <f t="shared" si="16"/>
        <v>12</v>
      </c>
      <c r="Q25" s="223">
        <f t="shared" si="17"/>
        <v>47</v>
      </c>
      <c r="R25" s="223">
        <f t="shared" si="18"/>
        <v>791</v>
      </c>
      <c r="T25">
        <v>503</v>
      </c>
      <c r="U25">
        <v>4059</v>
      </c>
      <c r="V25" t="s">
        <v>261</v>
      </c>
      <c r="W25">
        <v>2888.712</v>
      </c>
      <c r="X25">
        <v>1130.1890000000001</v>
      </c>
      <c r="Y25">
        <v>2.556</v>
      </c>
      <c r="Z25">
        <v>11.429</v>
      </c>
      <c r="AA25">
        <v>143.035811</v>
      </c>
      <c r="AB25">
        <v>2.058595</v>
      </c>
      <c r="AC25">
        <v>54.523035</v>
      </c>
      <c r="AD25" s="1">
        <v>909</v>
      </c>
      <c r="AE25">
        <v>47</v>
      </c>
      <c r="AF25">
        <v>791</v>
      </c>
      <c r="AG25">
        <v>100</v>
      </c>
      <c r="AH25">
        <v>20.195724999999999</v>
      </c>
      <c r="AI25">
        <v>16858.599999999999</v>
      </c>
      <c r="AJ25">
        <v>472</v>
      </c>
      <c r="AK25">
        <v>12</v>
      </c>
      <c r="AL25">
        <v>10347</v>
      </c>
      <c r="AM25">
        <v>0.94666666666666666</v>
      </c>
      <c r="AN25" t="s">
        <v>68</v>
      </c>
      <c r="AO25">
        <v>2888.712</v>
      </c>
      <c r="AP25" t="s">
        <v>394</v>
      </c>
      <c r="AQ25" t="s">
        <v>117</v>
      </c>
      <c r="AR25" t="s">
        <v>122</v>
      </c>
      <c r="AS25" t="s">
        <v>117</v>
      </c>
      <c r="AT25" t="s">
        <v>122</v>
      </c>
      <c r="AU25" t="s">
        <v>254</v>
      </c>
      <c r="AV25" t="s">
        <v>261</v>
      </c>
      <c r="AW25" t="s">
        <v>68</v>
      </c>
      <c r="AX25">
        <v>4059</v>
      </c>
      <c r="AY25" t="s">
        <v>547</v>
      </c>
      <c r="AZ25">
        <v>1</v>
      </c>
      <c r="BA25" t="s">
        <v>203</v>
      </c>
      <c r="BB25">
        <v>1</v>
      </c>
      <c r="BC25">
        <v>1</v>
      </c>
      <c r="BE25" t="s">
        <v>66</v>
      </c>
      <c r="BF25">
        <v>-1</v>
      </c>
      <c r="BG25" t="s">
        <v>333</v>
      </c>
      <c r="BI25" t="s">
        <v>117</v>
      </c>
      <c r="BJ25" t="s">
        <v>261</v>
      </c>
      <c r="BK25" t="s">
        <v>68</v>
      </c>
      <c r="BL25">
        <v>0.94666666666666666</v>
      </c>
      <c r="BM25">
        <v>4059</v>
      </c>
      <c r="BN25" t="s">
        <v>122</v>
      </c>
      <c r="BO25" t="s">
        <v>254</v>
      </c>
      <c r="BP25">
        <v>1</v>
      </c>
      <c r="BQ25">
        <v>2888.712</v>
      </c>
      <c r="BR25">
        <v>1.4392165050191521E-2</v>
      </c>
      <c r="BS25">
        <v>0.38118450630520773</v>
      </c>
      <c r="BT25">
        <v>0.31467311383066227</v>
      </c>
      <c r="BU25">
        <v>11.429</v>
      </c>
      <c r="BV25">
        <v>1.6270227007746012</v>
      </c>
      <c r="BW25">
        <v>27.382445878993821</v>
      </c>
      <c r="BX25">
        <v>12</v>
      </c>
      <c r="BY25">
        <v>47</v>
      </c>
      <c r="BZ25">
        <v>791</v>
      </c>
    </row>
    <row r="26" spans="1:78" ht="16.5" x14ac:dyDescent="0.25">
      <c r="A26" s="105" t="str">
        <f t="shared" si="1"/>
        <v>강화교통</v>
      </c>
      <c r="B26" s="106" t="str">
        <f t="shared" si="2"/>
        <v>김선기</v>
      </c>
      <c r="C26" s="107" t="str">
        <f t="shared" si="3"/>
        <v>D</v>
      </c>
      <c r="D26" s="108">
        <f t="shared" si="4"/>
        <v>0.8097368421052632</v>
      </c>
      <c r="E26" s="109">
        <f t="shared" si="5"/>
        <v>7905</v>
      </c>
      <c r="F26" s="317" t="str">
        <f t="shared" si="6"/>
        <v>60-5</v>
      </c>
      <c r="G26" s="110" t="str">
        <f t="shared" si="7"/>
        <v>78바3232</v>
      </c>
      <c r="H26" s="111">
        <f t="shared" si="8"/>
        <v>1</v>
      </c>
      <c r="I26" s="112">
        <f t="shared" si="9"/>
        <v>1544.7760000000001</v>
      </c>
      <c r="J26" s="113">
        <f t="shared" si="10"/>
        <v>4.7296388696461134E-3</v>
      </c>
      <c r="K26" s="113">
        <f t="shared" si="11"/>
        <v>0.24844939696791185</v>
      </c>
      <c r="L26" s="113">
        <f t="shared" si="12"/>
        <v>0.21556523405335143</v>
      </c>
      <c r="M26" s="114">
        <f t="shared" si="13"/>
        <v>14.956</v>
      </c>
      <c r="N26" s="115">
        <f t="shared" si="14"/>
        <v>0</v>
      </c>
      <c r="O26" s="115">
        <f t="shared" si="15"/>
        <v>22.915943800266188</v>
      </c>
      <c r="P26" s="224">
        <f t="shared" si="16"/>
        <v>11</v>
      </c>
      <c r="Q26" s="225">
        <f t="shared" si="17"/>
        <v>0</v>
      </c>
      <c r="R26" s="225">
        <f t="shared" si="18"/>
        <v>354</v>
      </c>
      <c r="T26">
        <v>503</v>
      </c>
      <c r="U26">
        <v>7905</v>
      </c>
      <c r="V26" t="s">
        <v>298</v>
      </c>
      <c r="W26">
        <v>1544.7760000000001</v>
      </c>
      <c r="X26">
        <v>502.09199999999998</v>
      </c>
      <c r="Y26">
        <v>3.077</v>
      </c>
      <c r="Z26">
        <v>14.956</v>
      </c>
      <c r="AA26">
        <v>48.686380999999997</v>
      </c>
      <c r="AB26">
        <v>0.230269</v>
      </c>
      <c r="AC26">
        <v>12.096102</v>
      </c>
      <c r="AD26" s="1">
        <v>333</v>
      </c>
      <c r="AE26">
        <v>0</v>
      </c>
      <c r="AF26">
        <v>354</v>
      </c>
      <c r="AG26">
        <v>92</v>
      </c>
      <c r="AH26">
        <v>31.729119000000001</v>
      </c>
      <c r="AI26">
        <v>12239.9</v>
      </c>
      <c r="AJ26">
        <v>2130.6999999999998</v>
      </c>
      <c r="AK26">
        <v>11</v>
      </c>
      <c r="AL26">
        <v>3704</v>
      </c>
      <c r="AM26">
        <v>0.8097368421052632</v>
      </c>
      <c r="AN26" t="s">
        <v>67</v>
      </c>
      <c r="AO26">
        <v>1544.7760000000001</v>
      </c>
      <c r="AP26" t="s">
        <v>395</v>
      </c>
      <c r="AQ26" t="s">
        <v>117</v>
      </c>
      <c r="AR26" t="s">
        <v>119</v>
      </c>
      <c r="AS26" t="s">
        <v>117</v>
      </c>
      <c r="AT26" t="s">
        <v>119</v>
      </c>
      <c r="AU26" t="s">
        <v>178</v>
      </c>
      <c r="AV26" t="s">
        <v>298</v>
      </c>
      <c r="AW26" t="s">
        <v>67</v>
      </c>
      <c r="AX26">
        <v>7905</v>
      </c>
      <c r="AY26" t="s">
        <v>548</v>
      </c>
      <c r="AZ26">
        <v>4</v>
      </c>
      <c r="BA26" t="s">
        <v>366</v>
      </c>
      <c r="BB26">
        <v>1</v>
      </c>
      <c r="BC26">
        <v>1</v>
      </c>
      <c r="BE26" t="s">
        <v>70</v>
      </c>
      <c r="BF26">
        <v>1</v>
      </c>
      <c r="BG26" t="s">
        <v>320</v>
      </c>
      <c r="BI26" t="s">
        <v>117</v>
      </c>
      <c r="BJ26" t="s">
        <v>298</v>
      </c>
      <c r="BK26" t="s">
        <v>67</v>
      </c>
      <c r="BL26">
        <v>0.8097368421052632</v>
      </c>
      <c r="BM26">
        <v>7905</v>
      </c>
      <c r="BN26" t="s">
        <v>119</v>
      </c>
      <c r="BO26" t="s">
        <v>178</v>
      </c>
      <c r="BP26">
        <v>1</v>
      </c>
      <c r="BQ26">
        <v>1544.7760000000001</v>
      </c>
      <c r="BR26">
        <v>4.7296388696461134E-3</v>
      </c>
      <c r="BS26">
        <v>0.24844939696791185</v>
      </c>
      <c r="BT26">
        <v>0.21556523405335143</v>
      </c>
      <c r="BU26">
        <v>14.956</v>
      </c>
      <c r="BV26">
        <v>0</v>
      </c>
      <c r="BW26">
        <v>22.915943800266188</v>
      </c>
      <c r="BX26">
        <v>11</v>
      </c>
      <c r="BY26">
        <v>0</v>
      </c>
      <c r="BZ26">
        <v>354</v>
      </c>
    </row>
    <row r="27" spans="1:78" ht="16.5" x14ac:dyDescent="0.25">
      <c r="A27" s="121" t="str">
        <f t="shared" si="1"/>
        <v>강화교통</v>
      </c>
      <c r="B27" s="122" t="str">
        <f t="shared" si="2"/>
        <v>김영길</v>
      </c>
      <c r="C27" s="123" t="str">
        <f t="shared" si="3"/>
        <v>C</v>
      </c>
      <c r="D27" s="124">
        <f t="shared" si="4"/>
        <v>0.87021413113793811</v>
      </c>
      <c r="E27" s="125">
        <f t="shared" si="5"/>
        <v>5110</v>
      </c>
      <c r="F27" s="316" t="str">
        <f t="shared" si="6"/>
        <v>17</v>
      </c>
      <c r="G27" s="126" t="str">
        <f t="shared" si="7"/>
        <v>78바3209</v>
      </c>
      <c r="H27" s="127">
        <f t="shared" si="8"/>
        <v>2</v>
      </c>
      <c r="I27" s="128">
        <f t="shared" si="9"/>
        <v>3689.1030000000001</v>
      </c>
      <c r="J27" s="129">
        <f t="shared" si="10"/>
        <v>2.348410210537084E-2</v>
      </c>
      <c r="K27" s="129">
        <f t="shared" si="11"/>
        <v>0.37112310205401905</v>
      </c>
      <c r="L27" s="129">
        <f t="shared" si="12"/>
        <v>0.11113812761530377</v>
      </c>
      <c r="M27" s="130">
        <f t="shared" si="13"/>
        <v>10.285</v>
      </c>
      <c r="N27" s="131">
        <f t="shared" si="14"/>
        <v>0.13553430196988264</v>
      </c>
      <c r="O27" s="131">
        <f t="shared" si="15"/>
        <v>11.357774505076167</v>
      </c>
      <c r="P27" s="222">
        <f t="shared" si="16"/>
        <v>27</v>
      </c>
      <c r="Q27" s="223">
        <f t="shared" si="17"/>
        <v>5</v>
      </c>
      <c r="R27" s="223">
        <f t="shared" si="18"/>
        <v>419</v>
      </c>
      <c r="T27">
        <v>503</v>
      </c>
      <c r="U27">
        <v>5110</v>
      </c>
      <c r="V27" t="s">
        <v>347</v>
      </c>
      <c r="W27">
        <v>3689.1030000000001</v>
      </c>
      <c r="X27">
        <v>1598.3869999999999</v>
      </c>
      <c r="Y27">
        <v>2.3079999999999998</v>
      </c>
      <c r="Z27">
        <v>10.285</v>
      </c>
      <c r="AA27">
        <v>247.46937199999999</v>
      </c>
      <c r="AB27">
        <v>5.8115959999999998</v>
      </c>
      <c r="AC27">
        <v>91.841600999999997</v>
      </c>
      <c r="AD27" s="1">
        <v>410</v>
      </c>
      <c r="AE27">
        <v>5</v>
      </c>
      <c r="AF27">
        <v>419</v>
      </c>
      <c r="AG27">
        <v>83</v>
      </c>
      <c r="AH27">
        <v>14.907311</v>
      </c>
      <c r="AI27">
        <v>1477.2</v>
      </c>
      <c r="AJ27">
        <v>6.5</v>
      </c>
      <c r="AK27">
        <v>27</v>
      </c>
      <c r="AL27">
        <v>7928</v>
      </c>
      <c r="AM27">
        <v>0.87021413113793811</v>
      </c>
      <c r="AN27" t="s">
        <v>69</v>
      </c>
      <c r="AO27">
        <v>2191.8969999999999</v>
      </c>
      <c r="AP27" t="s">
        <v>396</v>
      </c>
      <c r="AQ27" t="s">
        <v>117</v>
      </c>
      <c r="AR27" t="s">
        <v>118</v>
      </c>
      <c r="AS27" t="s">
        <v>117</v>
      </c>
      <c r="AT27" t="s">
        <v>118</v>
      </c>
      <c r="AU27" t="s">
        <v>325</v>
      </c>
      <c r="AV27" t="s">
        <v>347</v>
      </c>
      <c r="AW27" t="s">
        <v>69</v>
      </c>
      <c r="AX27">
        <v>5110</v>
      </c>
      <c r="AY27" t="s">
        <v>520</v>
      </c>
      <c r="AZ27">
        <v>6</v>
      </c>
      <c r="BA27" t="s">
        <v>549</v>
      </c>
      <c r="BB27">
        <v>2</v>
      </c>
      <c r="BC27">
        <v>1</v>
      </c>
      <c r="BE27" t="s">
        <v>69</v>
      </c>
      <c r="BF27">
        <v>0</v>
      </c>
      <c r="BG27" t="s">
        <v>327</v>
      </c>
      <c r="BI27" t="s">
        <v>117</v>
      </c>
      <c r="BJ27" t="s">
        <v>347</v>
      </c>
      <c r="BK27" t="s">
        <v>69</v>
      </c>
      <c r="BL27">
        <v>0.87021413113793811</v>
      </c>
      <c r="BM27">
        <v>5110</v>
      </c>
      <c r="BN27" t="s">
        <v>118</v>
      </c>
      <c r="BO27" t="s">
        <v>325</v>
      </c>
      <c r="BP27">
        <v>2</v>
      </c>
      <c r="BQ27">
        <v>3689.1030000000001</v>
      </c>
      <c r="BR27">
        <v>2.348410210537084E-2</v>
      </c>
      <c r="BS27">
        <v>0.37112310205401905</v>
      </c>
      <c r="BT27">
        <v>0.11113812761530377</v>
      </c>
      <c r="BU27">
        <v>10.285</v>
      </c>
      <c r="BV27">
        <v>0.13553430196988264</v>
      </c>
      <c r="BW27">
        <v>11.357774505076167</v>
      </c>
      <c r="BX27">
        <v>27</v>
      </c>
      <c r="BY27">
        <v>5</v>
      </c>
      <c r="BZ27">
        <v>419</v>
      </c>
    </row>
    <row r="28" spans="1:78" ht="16.5" x14ac:dyDescent="0.25">
      <c r="A28" s="105" t="str">
        <f t="shared" si="1"/>
        <v>강화교통</v>
      </c>
      <c r="B28" s="106" t="str">
        <f t="shared" si="2"/>
        <v>김영민</v>
      </c>
      <c r="C28" s="107" t="str">
        <f t="shared" si="3"/>
        <v>C</v>
      </c>
      <c r="D28" s="108">
        <f t="shared" si="4"/>
        <v>0.85551724137931029</v>
      </c>
      <c r="E28" s="109">
        <f t="shared" si="5"/>
        <v>1658</v>
      </c>
      <c r="F28" s="317" t="str">
        <f t="shared" si="6"/>
        <v>70</v>
      </c>
      <c r="G28" s="110" t="str">
        <f t="shared" si="7"/>
        <v>78바3214</v>
      </c>
      <c r="H28" s="111">
        <f t="shared" si="8"/>
        <v>1</v>
      </c>
      <c r="I28" s="112">
        <f t="shared" si="9"/>
        <v>2644.3310000000001</v>
      </c>
      <c r="J28" s="113">
        <f t="shared" si="10"/>
        <v>1.2712396353433072E-2</v>
      </c>
      <c r="K28" s="113">
        <f t="shared" si="11"/>
        <v>0.3225837439062782</v>
      </c>
      <c r="L28" s="113">
        <f t="shared" si="12"/>
        <v>0.17244437250858533</v>
      </c>
      <c r="M28" s="114">
        <f t="shared" si="13"/>
        <v>15.074999999999999</v>
      </c>
      <c r="N28" s="115">
        <f t="shared" si="14"/>
        <v>0</v>
      </c>
      <c r="O28" s="115">
        <f t="shared" si="15"/>
        <v>29.459246970216661</v>
      </c>
      <c r="P28" s="224">
        <f t="shared" si="16"/>
        <v>21</v>
      </c>
      <c r="Q28" s="225">
        <f t="shared" si="17"/>
        <v>0</v>
      </c>
      <c r="R28" s="225">
        <f t="shared" si="18"/>
        <v>779</v>
      </c>
      <c r="T28">
        <v>503</v>
      </c>
      <c r="U28">
        <v>1658</v>
      </c>
      <c r="V28" t="s">
        <v>214</v>
      </c>
      <c r="W28">
        <v>2644.3310000000001</v>
      </c>
      <c r="X28">
        <v>1065.6990000000001</v>
      </c>
      <c r="Y28">
        <v>2.4809999999999999</v>
      </c>
      <c r="Z28">
        <v>15.074999999999999</v>
      </c>
      <c r="AA28">
        <v>119.85081</v>
      </c>
      <c r="AB28">
        <v>1.5235909999999999</v>
      </c>
      <c r="AC28">
        <v>38.661923000000002</v>
      </c>
      <c r="AD28" s="1">
        <v>456</v>
      </c>
      <c r="AE28">
        <v>0</v>
      </c>
      <c r="AF28">
        <v>779</v>
      </c>
      <c r="AG28">
        <v>90</v>
      </c>
      <c r="AH28">
        <v>22.063521999999999</v>
      </c>
      <c r="AI28">
        <v>6700</v>
      </c>
      <c r="AJ28">
        <v>74</v>
      </c>
      <c r="AK28">
        <v>21</v>
      </c>
      <c r="AL28">
        <v>6785</v>
      </c>
      <c r="AM28">
        <v>0.85551724137931029</v>
      </c>
      <c r="AN28" t="s">
        <v>69</v>
      </c>
      <c r="AO28">
        <v>2644.3310000000001</v>
      </c>
      <c r="AP28" t="s">
        <v>397</v>
      </c>
      <c r="AQ28" t="s">
        <v>117</v>
      </c>
      <c r="AR28" t="s">
        <v>120</v>
      </c>
      <c r="AS28" t="s">
        <v>117</v>
      </c>
      <c r="AT28" t="s">
        <v>120</v>
      </c>
      <c r="AU28" t="s">
        <v>184</v>
      </c>
      <c r="AV28" t="s">
        <v>214</v>
      </c>
      <c r="AW28" t="s">
        <v>69</v>
      </c>
      <c r="AX28">
        <v>1658</v>
      </c>
      <c r="AY28" t="s">
        <v>532</v>
      </c>
      <c r="AZ28">
        <v>9</v>
      </c>
      <c r="BA28" t="s">
        <v>550</v>
      </c>
      <c r="BB28">
        <v>1</v>
      </c>
      <c r="BC28">
        <v>1</v>
      </c>
      <c r="BE28" t="s">
        <v>67</v>
      </c>
      <c r="BF28">
        <v>1</v>
      </c>
      <c r="BG28" t="s">
        <v>320</v>
      </c>
      <c r="BI28" t="s">
        <v>117</v>
      </c>
      <c r="BJ28" t="s">
        <v>214</v>
      </c>
      <c r="BK28" t="s">
        <v>69</v>
      </c>
      <c r="BL28">
        <v>0.85551724137931029</v>
      </c>
      <c r="BM28">
        <v>1658</v>
      </c>
      <c r="BN28" t="s">
        <v>120</v>
      </c>
      <c r="BO28" t="s">
        <v>184</v>
      </c>
      <c r="BP28">
        <v>1</v>
      </c>
      <c r="BQ28">
        <v>2644.3310000000001</v>
      </c>
      <c r="BR28">
        <v>1.2712396353433072E-2</v>
      </c>
      <c r="BS28">
        <v>0.3225837439062782</v>
      </c>
      <c r="BT28">
        <v>0.17244437250858533</v>
      </c>
      <c r="BU28">
        <v>15.074999999999999</v>
      </c>
      <c r="BV28">
        <v>0</v>
      </c>
      <c r="BW28">
        <v>29.459246970216661</v>
      </c>
      <c r="BX28">
        <v>21</v>
      </c>
      <c r="BY28">
        <v>0</v>
      </c>
      <c r="BZ28">
        <v>779</v>
      </c>
    </row>
    <row r="29" spans="1:78" ht="16.5" x14ac:dyDescent="0.25">
      <c r="A29" s="121" t="str">
        <f t="shared" si="1"/>
        <v>강화교통</v>
      </c>
      <c r="B29" s="122" t="str">
        <f t="shared" si="2"/>
        <v>김영소</v>
      </c>
      <c r="C29" s="123" t="str">
        <f t="shared" si="3"/>
        <v>F</v>
      </c>
      <c r="D29" s="124">
        <f t="shared" si="4"/>
        <v>0.77925719918464376</v>
      </c>
      <c r="E29" s="125">
        <f t="shared" si="5"/>
        <v>4106</v>
      </c>
      <c r="F29" s="316" t="str">
        <f t="shared" si="6"/>
        <v>71</v>
      </c>
      <c r="G29" s="126" t="str">
        <f t="shared" si="7"/>
        <v>78바3229</v>
      </c>
      <c r="H29" s="127">
        <f t="shared" si="8"/>
        <v>2</v>
      </c>
      <c r="I29" s="128">
        <f t="shared" si="9"/>
        <v>4164.2420000000002</v>
      </c>
      <c r="J29" s="129">
        <f t="shared" si="10"/>
        <v>1.2709738345144533E-2</v>
      </c>
      <c r="K29" s="129">
        <f t="shared" si="11"/>
        <v>0.27161394086170199</v>
      </c>
      <c r="L29" s="129">
        <f t="shared" si="12"/>
        <v>0.20027654492702393</v>
      </c>
      <c r="M29" s="130">
        <f t="shared" si="13"/>
        <v>14.984999999999999</v>
      </c>
      <c r="N29" s="131">
        <f t="shared" si="14"/>
        <v>4.8027948423746747E-2</v>
      </c>
      <c r="O29" s="131">
        <f t="shared" si="15"/>
        <v>56.048615810512452</v>
      </c>
      <c r="P29" s="222">
        <f t="shared" si="16"/>
        <v>6</v>
      </c>
      <c r="Q29" s="223">
        <f t="shared" si="17"/>
        <v>2</v>
      </c>
      <c r="R29" s="223">
        <f t="shared" si="18"/>
        <v>2334</v>
      </c>
      <c r="T29">
        <v>503</v>
      </c>
      <c r="U29">
        <v>4106</v>
      </c>
      <c r="V29" t="s">
        <v>215</v>
      </c>
      <c r="W29">
        <v>4164.2420000000002</v>
      </c>
      <c r="X29">
        <v>1604</v>
      </c>
      <c r="Y29">
        <v>2.5960000000000001</v>
      </c>
      <c r="Z29">
        <v>14.984999999999999</v>
      </c>
      <c r="AA29">
        <v>160.72329300000001</v>
      </c>
      <c r="AB29">
        <v>2.042751</v>
      </c>
      <c r="AC29">
        <v>43.654687000000003</v>
      </c>
      <c r="AD29" s="1">
        <v>834</v>
      </c>
      <c r="AE29">
        <v>2</v>
      </c>
      <c r="AF29">
        <v>2334</v>
      </c>
      <c r="AG29">
        <v>83</v>
      </c>
      <c r="AH29">
        <v>25.909386999999999</v>
      </c>
      <c r="AI29">
        <v>13343</v>
      </c>
      <c r="AJ29">
        <v>0</v>
      </c>
      <c r="AK29">
        <v>6</v>
      </c>
      <c r="AL29">
        <v>1308</v>
      </c>
      <c r="AM29">
        <v>0.77925719918464376</v>
      </c>
      <c r="AN29" t="s">
        <v>70</v>
      </c>
      <c r="AO29">
        <v>3530.5920000000001</v>
      </c>
      <c r="AP29" t="s">
        <v>398</v>
      </c>
      <c r="AQ29" t="s">
        <v>117</v>
      </c>
      <c r="AR29" t="s">
        <v>121</v>
      </c>
      <c r="AS29" t="s">
        <v>117</v>
      </c>
      <c r="AT29" t="s">
        <v>121</v>
      </c>
      <c r="AU29" t="s">
        <v>195</v>
      </c>
      <c r="AV29" t="s">
        <v>215</v>
      </c>
      <c r="AW29" t="s">
        <v>70</v>
      </c>
      <c r="AX29">
        <v>4106</v>
      </c>
      <c r="AY29" t="s">
        <v>551</v>
      </c>
      <c r="AZ29">
        <v>4</v>
      </c>
      <c r="BA29" t="s">
        <v>552</v>
      </c>
      <c r="BB29">
        <v>2</v>
      </c>
      <c r="BC29">
        <v>1</v>
      </c>
      <c r="BE29" t="s">
        <v>70</v>
      </c>
      <c r="BF29">
        <v>0</v>
      </c>
      <c r="BG29" t="s">
        <v>327</v>
      </c>
      <c r="BI29" t="s">
        <v>117</v>
      </c>
      <c r="BJ29" t="s">
        <v>215</v>
      </c>
      <c r="BK29" t="s">
        <v>70</v>
      </c>
      <c r="BL29">
        <v>0.77925719918464376</v>
      </c>
      <c r="BM29">
        <v>4106</v>
      </c>
      <c r="BN29" t="s">
        <v>121</v>
      </c>
      <c r="BO29" t="s">
        <v>195</v>
      </c>
      <c r="BP29">
        <v>2</v>
      </c>
      <c r="BQ29">
        <v>4164.2420000000002</v>
      </c>
      <c r="BR29">
        <v>1.2709738345144533E-2</v>
      </c>
      <c r="BS29">
        <v>0.27161394086170199</v>
      </c>
      <c r="BT29">
        <v>0.20027654492702393</v>
      </c>
      <c r="BU29">
        <v>14.984999999999999</v>
      </c>
      <c r="BV29">
        <v>4.8027948423746747E-2</v>
      </c>
      <c r="BW29">
        <v>56.048615810512452</v>
      </c>
      <c r="BX29">
        <v>6</v>
      </c>
      <c r="BY29">
        <v>2</v>
      </c>
      <c r="BZ29">
        <v>2334</v>
      </c>
    </row>
    <row r="30" spans="1:78" ht="16.5" x14ac:dyDescent="0.25">
      <c r="A30" s="105" t="str">
        <f t="shared" si="1"/>
        <v>강화교통</v>
      </c>
      <c r="B30" s="106" t="str">
        <f t="shared" si="2"/>
        <v>김익순</v>
      </c>
      <c r="C30" s="107" t="str">
        <f t="shared" si="3"/>
        <v>F</v>
      </c>
      <c r="D30" s="108">
        <f t="shared" si="4"/>
        <v>0.7911111111111111</v>
      </c>
      <c r="E30" s="109">
        <f t="shared" si="5"/>
        <v>4684</v>
      </c>
      <c r="F30" s="317" t="str">
        <f t="shared" si="6"/>
        <v>70</v>
      </c>
      <c r="G30" s="110" t="str">
        <f t="shared" si="7"/>
        <v>78바3202</v>
      </c>
      <c r="H30" s="111">
        <f t="shared" si="8"/>
        <v>1</v>
      </c>
      <c r="I30" s="112">
        <f t="shared" si="9"/>
        <v>3711.665</v>
      </c>
      <c r="J30" s="113">
        <f t="shared" si="10"/>
        <v>1.9848732389188651E-2</v>
      </c>
      <c r="K30" s="113">
        <f t="shared" si="11"/>
        <v>0.30292804899117687</v>
      </c>
      <c r="L30" s="113">
        <f t="shared" si="12"/>
        <v>0.27669522976885036</v>
      </c>
      <c r="M30" s="114">
        <f t="shared" si="13"/>
        <v>17.635000000000002</v>
      </c>
      <c r="N30" s="115">
        <f t="shared" si="14"/>
        <v>2.6942086637668002E-2</v>
      </c>
      <c r="O30" s="115">
        <f t="shared" si="15"/>
        <v>8.5136993775030891</v>
      </c>
      <c r="P30" s="224">
        <f t="shared" si="16"/>
        <v>6</v>
      </c>
      <c r="Q30" s="225">
        <f t="shared" si="17"/>
        <v>1</v>
      </c>
      <c r="R30" s="225">
        <f t="shared" si="18"/>
        <v>316</v>
      </c>
      <c r="T30">
        <v>503</v>
      </c>
      <c r="U30">
        <v>4684</v>
      </c>
      <c r="V30" t="s">
        <v>216</v>
      </c>
      <c r="W30">
        <v>3711.665</v>
      </c>
      <c r="X30">
        <v>1737.5309999999999</v>
      </c>
      <c r="Y30">
        <v>2.1360000000000001</v>
      </c>
      <c r="Z30">
        <v>17.635000000000002</v>
      </c>
      <c r="AA30">
        <v>165.612188</v>
      </c>
      <c r="AB30">
        <v>3.2871920000000001</v>
      </c>
      <c r="AC30">
        <v>50.168576999999999</v>
      </c>
      <c r="AD30" s="1">
        <v>1027</v>
      </c>
      <c r="AE30">
        <v>1</v>
      </c>
      <c r="AF30">
        <v>316</v>
      </c>
      <c r="AG30">
        <v>80</v>
      </c>
      <c r="AH30">
        <v>22.411785999999999</v>
      </c>
      <c r="AI30">
        <v>9407.1</v>
      </c>
      <c r="AJ30">
        <v>0</v>
      </c>
      <c r="AK30">
        <v>6</v>
      </c>
      <c r="AL30">
        <v>695</v>
      </c>
      <c r="AM30">
        <v>0.7911111111111111</v>
      </c>
      <c r="AN30" t="s">
        <v>70</v>
      </c>
      <c r="AO30">
        <v>3711.665</v>
      </c>
      <c r="AP30" t="s">
        <v>399</v>
      </c>
      <c r="AQ30" t="s">
        <v>117</v>
      </c>
      <c r="AR30" t="s">
        <v>120</v>
      </c>
      <c r="AS30" t="s">
        <v>117</v>
      </c>
      <c r="AT30" t="s">
        <v>120</v>
      </c>
      <c r="AU30" t="s">
        <v>180</v>
      </c>
      <c r="AV30" t="s">
        <v>216</v>
      </c>
      <c r="AW30" t="s">
        <v>70</v>
      </c>
      <c r="AX30">
        <v>4684</v>
      </c>
      <c r="AY30" t="s">
        <v>540</v>
      </c>
      <c r="AZ30">
        <v>2</v>
      </c>
      <c r="BA30" t="s">
        <v>296</v>
      </c>
      <c r="BB30">
        <v>1</v>
      </c>
      <c r="BC30">
        <v>1</v>
      </c>
      <c r="BE30" t="s">
        <v>70</v>
      </c>
      <c r="BF30">
        <v>0</v>
      </c>
      <c r="BG30" t="s">
        <v>327</v>
      </c>
      <c r="BI30" t="s">
        <v>117</v>
      </c>
      <c r="BJ30" t="s">
        <v>216</v>
      </c>
      <c r="BK30" t="s">
        <v>70</v>
      </c>
      <c r="BL30">
        <v>0.7911111111111111</v>
      </c>
      <c r="BM30">
        <v>4684</v>
      </c>
      <c r="BN30" t="s">
        <v>120</v>
      </c>
      <c r="BO30" t="s">
        <v>180</v>
      </c>
      <c r="BP30">
        <v>1</v>
      </c>
      <c r="BQ30">
        <v>3711.665</v>
      </c>
      <c r="BR30">
        <v>1.9848732389188651E-2</v>
      </c>
      <c r="BS30">
        <v>0.30292804899117687</v>
      </c>
      <c r="BT30">
        <v>0.27669522976885036</v>
      </c>
      <c r="BU30">
        <v>17.635000000000002</v>
      </c>
      <c r="BV30">
        <v>2.6942086637668002E-2</v>
      </c>
      <c r="BW30">
        <v>8.5136993775030891</v>
      </c>
      <c r="BX30">
        <v>6</v>
      </c>
      <c r="BY30">
        <v>1</v>
      </c>
      <c r="BZ30">
        <v>316</v>
      </c>
    </row>
    <row r="31" spans="1:78" ht="16.5" x14ac:dyDescent="0.25">
      <c r="A31" s="121" t="str">
        <f t="shared" si="1"/>
        <v>강화교통</v>
      </c>
      <c r="B31" s="122" t="str">
        <f t="shared" si="2"/>
        <v>김재화</v>
      </c>
      <c r="C31" s="123" t="str">
        <f t="shared" si="3"/>
        <v>B</v>
      </c>
      <c r="D31" s="124">
        <f t="shared" si="4"/>
        <v>0.9025925925925925</v>
      </c>
      <c r="E31" s="125">
        <f t="shared" si="5"/>
        <v>1052</v>
      </c>
      <c r="F31" s="316" t="str">
        <f t="shared" si="6"/>
        <v>800</v>
      </c>
      <c r="G31" s="126" t="str">
        <f t="shared" si="7"/>
        <v>78바3211</v>
      </c>
      <c r="H31" s="127">
        <f t="shared" si="8"/>
        <v>1</v>
      </c>
      <c r="I31" s="128">
        <f t="shared" si="9"/>
        <v>3522.8690000000001</v>
      </c>
      <c r="J31" s="129">
        <f t="shared" si="10"/>
        <v>8.5118877608936529E-3</v>
      </c>
      <c r="K31" s="129">
        <f t="shared" si="11"/>
        <v>0.34938430096398226</v>
      </c>
      <c r="L31" s="129">
        <f t="shared" si="12"/>
        <v>0.27733077784044763</v>
      </c>
      <c r="M31" s="130">
        <f t="shared" si="13"/>
        <v>12.183999999999999</v>
      </c>
      <c r="N31" s="131">
        <f t="shared" si="14"/>
        <v>0.51094718537646444</v>
      </c>
      <c r="O31" s="131">
        <f t="shared" si="15"/>
        <v>24.610622762299705</v>
      </c>
      <c r="P31" s="222">
        <f t="shared" si="16"/>
        <v>9</v>
      </c>
      <c r="Q31" s="223">
        <f t="shared" si="17"/>
        <v>18</v>
      </c>
      <c r="R31" s="223">
        <f t="shared" si="18"/>
        <v>867</v>
      </c>
      <c r="T31">
        <v>503</v>
      </c>
      <c r="U31">
        <v>1052</v>
      </c>
      <c r="V31" t="s">
        <v>262</v>
      </c>
      <c r="W31">
        <v>3522.8690000000001</v>
      </c>
      <c r="X31">
        <v>1445.5070000000001</v>
      </c>
      <c r="Y31">
        <v>2.4369999999999998</v>
      </c>
      <c r="Z31">
        <v>12.183999999999999</v>
      </c>
      <c r="AA31">
        <v>165.48385500000001</v>
      </c>
      <c r="AB31">
        <v>1.4085799999999999</v>
      </c>
      <c r="AC31">
        <v>57.817461000000002</v>
      </c>
      <c r="AD31" s="1">
        <v>977</v>
      </c>
      <c r="AE31">
        <v>18</v>
      </c>
      <c r="AF31">
        <v>867</v>
      </c>
      <c r="AG31">
        <v>98</v>
      </c>
      <c r="AH31">
        <v>21.288294</v>
      </c>
      <c r="AI31">
        <v>18582</v>
      </c>
      <c r="AJ31">
        <v>406.8</v>
      </c>
      <c r="AK31">
        <v>9</v>
      </c>
      <c r="AL31">
        <v>860</v>
      </c>
      <c r="AM31">
        <v>0.9025925925925925</v>
      </c>
      <c r="AN31" t="s">
        <v>68</v>
      </c>
      <c r="AO31">
        <v>3522.8690000000001</v>
      </c>
      <c r="AP31" t="s">
        <v>400</v>
      </c>
      <c r="AQ31" t="s">
        <v>117</v>
      </c>
      <c r="AR31" t="s">
        <v>122</v>
      </c>
      <c r="AS31" t="s">
        <v>117</v>
      </c>
      <c r="AT31" t="s">
        <v>122</v>
      </c>
      <c r="AU31" t="s">
        <v>253</v>
      </c>
      <c r="AV31" t="s">
        <v>262</v>
      </c>
      <c r="AW31" t="s">
        <v>68</v>
      </c>
      <c r="AX31">
        <v>1052</v>
      </c>
      <c r="AY31" t="s">
        <v>547</v>
      </c>
      <c r="AZ31">
        <v>8</v>
      </c>
      <c r="BA31" t="s">
        <v>553</v>
      </c>
      <c r="BB31">
        <v>1</v>
      </c>
      <c r="BC31">
        <v>2</v>
      </c>
      <c r="BE31" t="s">
        <v>69</v>
      </c>
      <c r="BF31">
        <v>1</v>
      </c>
      <c r="BG31" t="s">
        <v>320</v>
      </c>
      <c r="BI31" t="s">
        <v>117</v>
      </c>
      <c r="BJ31" t="s">
        <v>262</v>
      </c>
      <c r="BK31" t="s">
        <v>68</v>
      </c>
      <c r="BL31">
        <v>0.9025925925925925</v>
      </c>
      <c r="BM31">
        <v>1052</v>
      </c>
      <c r="BN31" t="s">
        <v>122</v>
      </c>
      <c r="BO31" t="s">
        <v>253</v>
      </c>
      <c r="BP31">
        <v>1</v>
      </c>
      <c r="BQ31">
        <v>3522.8690000000001</v>
      </c>
      <c r="BR31">
        <v>8.5118877608936529E-3</v>
      </c>
      <c r="BS31">
        <v>0.34938430096398226</v>
      </c>
      <c r="BT31">
        <v>0.27733077784044763</v>
      </c>
      <c r="BU31">
        <v>12.183999999999999</v>
      </c>
      <c r="BV31">
        <v>0.51094718537646444</v>
      </c>
      <c r="BW31">
        <v>24.610622762299705</v>
      </c>
      <c r="BX31">
        <v>9</v>
      </c>
      <c r="BY31">
        <v>18</v>
      </c>
      <c r="BZ31">
        <v>867</v>
      </c>
    </row>
    <row r="32" spans="1:78" ht="16.5" x14ac:dyDescent="0.25">
      <c r="A32" s="105" t="str">
        <f t="shared" si="1"/>
        <v>강화교통</v>
      </c>
      <c r="B32" s="106" t="str">
        <f t="shared" si="2"/>
        <v>김종만</v>
      </c>
      <c r="C32" s="107" t="str">
        <f t="shared" si="3"/>
        <v>S</v>
      </c>
      <c r="D32" s="108">
        <f t="shared" si="4"/>
        <v>1.1022222222222222</v>
      </c>
      <c r="E32" s="109">
        <f t="shared" si="5"/>
        <v>6077</v>
      </c>
      <c r="F32" s="317" t="str">
        <f t="shared" si="6"/>
        <v>801</v>
      </c>
      <c r="G32" s="110" t="str">
        <f t="shared" si="7"/>
        <v>78바3216</v>
      </c>
      <c r="H32" s="111">
        <f t="shared" si="8"/>
        <v>1</v>
      </c>
      <c r="I32" s="112">
        <f t="shared" si="9"/>
        <v>4386.2730000000001</v>
      </c>
      <c r="J32" s="113">
        <f t="shared" si="10"/>
        <v>2.5218421551083683E-2</v>
      </c>
      <c r="K32" s="113">
        <f t="shared" si="11"/>
        <v>0.31493046595460961</v>
      </c>
      <c r="L32" s="113">
        <f t="shared" si="12"/>
        <v>0.30777838041544608</v>
      </c>
      <c r="M32" s="114">
        <f t="shared" si="13"/>
        <v>9.9610000000000003</v>
      </c>
      <c r="N32" s="115">
        <f t="shared" si="14"/>
        <v>1.2311135216617843</v>
      </c>
      <c r="O32" s="115">
        <f t="shared" si="15"/>
        <v>6.702729173491937</v>
      </c>
      <c r="P32" s="224">
        <f t="shared" si="16"/>
        <v>62</v>
      </c>
      <c r="Q32" s="225">
        <f t="shared" si="17"/>
        <v>54</v>
      </c>
      <c r="R32" s="225">
        <f t="shared" si="18"/>
        <v>294</v>
      </c>
      <c r="T32">
        <v>503</v>
      </c>
      <c r="U32">
        <v>6077</v>
      </c>
      <c r="V32" t="s">
        <v>263</v>
      </c>
      <c r="W32">
        <v>4386.2730000000001</v>
      </c>
      <c r="X32">
        <v>1474.0920000000001</v>
      </c>
      <c r="Y32">
        <v>2.976</v>
      </c>
      <c r="Z32">
        <v>9.9610000000000003</v>
      </c>
      <c r="AA32">
        <v>158.07357300000001</v>
      </c>
      <c r="AB32">
        <v>3.9863659999999999</v>
      </c>
      <c r="AC32">
        <v>49.782184000000001</v>
      </c>
      <c r="AD32" s="1">
        <v>1350</v>
      </c>
      <c r="AE32">
        <v>54</v>
      </c>
      <c r="AF32">
        <v>294</v>
      </c>
      <c r="AG32">
        <v>108</v>
      </c>
      <c r="AH32">
        <v>27.7483</v>
      </c>
      <c r="AI32">
        <v>33579</v>
      </c>
      <c r="AJ32">
        <v>26303.599999999999</v>
      </c>
      <c r="AK32">
        <v>62</v>
      </c>
      <c r="AL32">
        <v>18049</v>
      </c>
      <c r="AM32">
        <v>1.1022222222222222</v>
      </c>
      <c r="AN32" t="s">
        <v>71</v>
      </c>
      <c r="AO32">
        <v>4386.2730000000001</v>
      </c>
      <c r="AP32" t="s">
        <v>401</v>
      </c>
      <c r="AQ32" t="s">
        <v>117</v>
      </c>
      <c r="AR32" t="s">
        <v>123</v>
      </c>
      <c r="AS32" t="s">
        <v>117</v>
      </c>
      <c r="AT32" t="s">
        <v>123</v>
      </c>
      <c r="AU32" t="s">
        <v>256</v>
      </c>
      <c r="AV32" t="s">
        <v>263</v>
      </c>
      <c r="AW32" t="s">
        <v>71</v>
      </c>
      <c r="AX32">
        <v>6077</v>
      </c>
      <c r="AY32" t="s">
        <v>530</v>
      </c>
      <c r="AZ32">
        <v>2</v>
      </c>
      <c r="BA32" t="s">
        <v>554</v>
      </c>
      <c r="BB32">
        <v>1</v>
      </c>
      <c r="BC32">
        <v>1</v>
      </c>
      <c r="BE32" t="s">
        <v>71</v>
      </c>
      <c r="BF32">
        <v>0</v>
      </c>
      <c r="BG32" t="s">
        <v>327</v>
      </c>
      <c r="BI32" t="s">
        <v>117</v>
      </c>
      <c r="BJ32" t="s">
        <v>263</v>
      </c>
      <c r="BK32" t="s">
        <v>71</v>
      </c>
      <c r="BL32">
        <v>1.1022222222222222</v>
      </c>
      <c r="BM32">
        <v>6077</v>
      </c>
      <c r="BN32" t="s">
        <v>123</v>
      </c>
      <c r="BO32" t="s">
        <v>256</v>
      </c>
      <c r="BP32">
        <v>1</v>
      </c>
      <c r="BQ32">
        <v>4386.2730000000001</v>
      </c>
      <c r="BR32">
        <v>2.5218421551083683E-2</v>
      </c>
      <c r="BS32">
        <v>0.31493046595460961</v>
      </c>
      <c r="BT32">
        <v>0.30777838041544608</v>
      </c>
      <c r="BU32">
        <v>9.9610000000000003</v>
      </c>
      <c r="BV32">
        <v>1.2311135216617843</v>
      </c>
      <c r="BW32">
        <v>6.702729173491937</v>
      </c>
      <c r="BX32">
        <v>62</v>
      </c>
      <c r="BY32">
        <v>54</v>
      </c>
      <c r="BZ32">
        <v>294</v>
      </c>
    </row>
    <row r="33" spans="1:78" ht="16.5" x14ac:dyDescent="0.25">
      <c r="A33" s="121" t="str">
        <f t="shared" si="1"/>
        <v>강화교통</v>
      </c>
      <c r="B33" s="122" t="str">
        <f t="shared" si="2"/>
        <v>김준호</v>
      </c>
      <c r="C33" s="123" t="str">
        <f t="shared" si="3"/>
        <v>A</v>
      </c>
      <c r="D33" s="124">
        <f t="shared" si="4"/>
        <v>0.96319999999999995</v>
      </c>
      <c r="E33" s="125">
        <f t="shared" si="5"/>
        <v>7824</v>
      </c>
      <c r="F33" s="316" t="str">
        <f t="shared" si="6"/>
        <v>17</v>
      </c>
      <c r="G33" s="126" t="str">
        <f t="shared" si="7"/>
        <v>70바3716</v>
      </c>
      <c r="H33" s="127">
        <f t="shared" si="8"/>
        <v>1</v>
      </c>
      <c r="I33" s="128">
        <f t="shared" si="9"/>
        <v>1772.6569999999999</v>
      </c>
      <c r="J33" s="129">
        <f t="shared" si="10"/>
        <v>2.5452965634160739E-2</v>
      </c>
      <c r="K33" s="129">
        <f t="shared" si="11"/>
        <v>0.34375729386805615</v>
      </c>
      <c r="L33" s="129">
        <f t="shared" si="12"/>
        <v>5.2463618173171689E-2</v>
      </c>
      <c r="M33" s="130">
        <f t="shared" si="13"/>
        <v>9.4019999999999992</v>
      </c>
      <c r="N33" s="131">
        <f t="shared" si="14"/>
        <v>0</v>
      </c>
      <c r="O33" s="131">
        <f t="shared" si="15"/>
        <v>8.7439363621952815</v>
      </c>
      <c r="P33" s="222">
        <f t="shared" si="16"/>
        <v>3</v>
      </c>
      <c r="Q33" s="223">
        <f t="shared" si="17"/>
        <v>0</v>
      </c>
      <c r="R33" s="223">
        <f t="shared" si="18"/>
        <v>155</v>
      </c>
      <c r="T33">
        <v>503</v>
      </c>
      <c r="U33">
        <v>7824</v>
      </c>
      <c r="V33" t="s">
        <v>348</v>
      </c>
      <c r="W33">
        <v>1772.6569999999999</v>
      </c>
      <c r="X33">
        <v>736.28599999999994</v>
      </c>
      <c r="Y33">
        <v>2.4079999999999999</v>
      </c>
      <c r="Z33">
        <v>9.4019999999999992</v>
      </c>
      <c r="AA33">
        <v>115.27662599999999</v>
      </c>
      <c r="AB33">
        <v>2.934132</v>
      </c>
      <c r="AC33">
        <v>39.627181</v>
      </c>
      <c r="AD33" s="1">
        <v>93</v>
      </c>
      <c r="AE33">
        <v>0</v>
      </c>
      <c r="AF33">
        <v>155</v>
      </c>
      <c r="AG33">
        <v>68</v>
      </c>
      <c r="AH33">
        <v>15.377419</v>
      </c>
      <c r="AI33">
        <v>50</v>
      </c>
      <c r="AJ33">
        <v>0</v>
      </c>
      <c r="AK33">
        <v>3</v>
      </c>
      <c r="AL33">
        <v>92</v>
      </c>
      <c r="AM33">
        <v>0.96319999999999995</v>
      </c>
      <c r="AN33" t="s">
        <v>66</v>
      </c>
      <c r="AO33">
        <v>1772.6569999999999</v>
      </c>
      <c r="AP33" t="s">
        <v>402</v>
      </c>
      <c r="AQ33" t="s">
        <v>117</v>
      </c>
      <c r="AR33" t="s">
        <v>118</v>
      </c>
      <c r="AS33" t="s">
        <v>117</v>
      </c>
      <c r="AT33" t="s">
        <v>118</v>
      </c>
      <c r="AU33" t="s">
        <v>323</v>
      </c>
      <c r="AV33" t="s">
        <v>348</v>
      </c>
      <c r="AW33" t="s">
        <v>66</v>
      </c>
      <c r="AX33">
        <v>7824</v>
      </c>
      <c r="AY33" t="s">
        <v>555</v>
      </c>
      <c r="AZ33">
        <v>2</v>
      </c>
      <c r="BA33" t="s">
        <v>556</v>
      </c>
      <c r="BB33">
        <v>1</v>
      </c>
      <c r="BC33">
        <v>1</v>
      </c>
      <c r="BE33" t="s">
        <v>68</v>
      </c>
      <c r="BF33">
        <v>1</v>
      </c>
      <c r="BG33" t="s">
        <v>320</v>
      </c>
      <c r="BI33" t="s">
        <v>117</v>
      </c>
      <c r="BJ33" t="s">
        <v>348</v>
      </c>
      <c r="BK33" t="s">
        <v>66</v>
      </c>
      <c r="BL33">
        <v>0.96319999999999995</v>
      </c>
      <c r="BM33">
        <v>7824</v>
      </c>
      <c r="BN33" t="s">
        <v>118</v>
      </c>
      <c r="BO33" t="s">
        <v>323</v>
      </c>
      <c r="BP33">
        <v>1</v>
      </c>
      <c r="BQ33">
        <v>1772.6569999999999</v>
      </c>
      <c r="BR33">
        <v>2.5452965634160739E-2</v>
      </c>
      <c r="BS33">
        <v>0.34375729386805615</v>
      </c>
      <c r="BT33">
        <v>5.2463618173171689E-2</v>
      </c>
      <c r="BU33">
        <v>9.4019999999999992</v>
      </c>
      <c r="BV33">
        <v>0</v>
      </c>
      <c r="BW33">
        <v>8.7439363621952815</v>
      </c>
      <c r="BX33">
        <v>3</v>
      </c>
      <c r="BY33">
        <v>0</v>
      </c>
      <c r="BZ33">
        <v>155</v>
      </c>
    </row>
    <row r="34" spans="1:78" ht="16.5" x14ac:dyDescent="0.25">
      <c r="A34" s="105" t="str">
        <f t="shared" si="1"/>
        <v>강화교통</v>
      </c>
      <c r="B34" s="106" t="str">
        <f t="shared" si="2"/>
        <v>김진태</v>
      </c>
      <c r="C34" s="107" t="str">
        <f t="shared" si="3"/>
        <v>F</v>
      </c>
      <c r="D34" s="108">
        <f t="shared" si="4"/>
        <v>0.77999999999999992</v>
      </c>
      <c r="E34" s="109">
        <f t="shared" si="5"/>
        <v>2377</v>
      </c>
      <c r="F34" s="317" t="str">
        <f t="shared" si="6"/>
        <v>71</v>
      </c>
      <c r="G34" s="110" t="str">
        <f t="shared" si="7"/>
        <v>78바3226</v>
      </c>
      <c r="H34" s="111">
        <f t="shared" si="8"/>
        <v>1</v>
      </c>
      <c r="I34" s="112">
        <f t="shared" si="9"/>
        <v>3558.9920000000002</v>
      </c>
      <c r="J34" s="113">
        <f t="shared" si="10"/>
        <v>1.8411072276834608E-2</v>
      </c>
      <c r="K34" s="113">
        <f t="shared" si="11"/>
        <v>0.28624761927814224</v>
      </c>
      <c r="L34" s="113">
        <f t="shared" si="12"/>
        <v>0.23012133772708676</v>
      </c>
      <c r="M34" s="114">
        <f t="shared" si="13"/>
        <v>15.523999999999999</v>
      </c>
      <c r="N34" s="115">
        <f t="shared" si="14"/>
        <v>8.4293530302962189E-2</v>
      </c>
      <c r="O34" s="115">
        <f t="shared" si="15"/>
        <v>32.790183287852287</v>
      </c>
      <c r="P34" s="224">
        <f t="shared" si="16"/>
        <v>19</v>
      </c>
      <c r="Q34" s="225">
        <f t="shared" si="17"/>
        <v>3</v>
      </c>
      <c r="R34" s="225">
        <f t="shared" si="18"/>
        <v>1167</v>
      </c>
      <c r="T34">
        <v>503</v>
      </c>
      <c r="U34">
        <v>2377</v>
      </c>
      <c r="V34" t="s">
        <v>217</v>
      </c>
      <c r="W34">
        <v>3558.9920000000002</v>
      </c>
      <c r="X34">
        <v>1425.8</v>
      </c>
      <c r="Y34">
        <v>2.496</v>
      </c>
      <c r="Z34">
        <v>15.523999999999999</v>
      </c>
      <c r="AA34">
        <v>144.76386600000001</v>
      </c>
      <c r="AB34">
        <v>2.6652580000000001</v>
      </c>
      <c r="AC34">
        <v>41.438312000000003</v>
      </c>
      <c r="AD34" s="1">
        <v>819</v>
      </c>
      <c r="AE34">
        <v>3</v>
      </c>
      <c r="AF34">
        <v>1167</v>
      </c>
      <c r="AG34">
        <v>85</v>
      </c>
      <c r="AH34">
        <v>24.584809</v>
      </c>
      <c r="AI34">
        <v>16366</v>
      </c>
      <c r="AJ34">
        <v>0</v>
      </c>
      <c r="AK34">
        <v>19</v>
      </c>
      <c r="AL34">
        <v>8688</v>
      </c>
      <c r="AM34">
        <v>0.77999999999999992</v>
      </c>
      <c r="AN34" t="s">
        <v>70</v>
      </c>
      <c r="AO34">
        <v>3558.9920000000002</v>
      </c>
      <c r="AP34" t="s">
        <v>403</v>
      </c>
      <c r="AQ34" t="s">
        <v>117</v>
      </c>
      <c r="AR34" t="s">
        <v>121</v>
      </c>
      <c r="AS34" t="s">
        <v>117</v>
      </c>
      <c r="AT34" t="s">
        <v>121</v>
      </c>
      <c r="AU34" t="s">
        <v>193</v>
      </c>
      <c r="AV34" t="s">
        <v>217</v>
      </c>
      <c r="AW34" t="s">
        <v>70</v>
      </c>
      <c r="AX34">
        <v>2377</v>
      </c>
      <c r="AY34" t="s">
        <v>551</v>
      </c>
      <c r="AZ34">
        <v>3</v>
      </c>
      <c r="BA34" t="s">
        <v>557</v>
      </c>
      <c r="BB34">
        <v>1</v>
      </c>
      <c r="BC34">
        <v>1</v>
      </c>
      <c r="BE34" t="s">
        <v>70</v>
      </c>
      <c r="BF34">
        <v>0</v>
      </c>
      <c r="BG34" t="s">
        <v>327</v>
      </c>
      <c r="BI34" t="s">
        <v>117</v>
      </c>
      <c r="BJ34" t="s">
        <v>217</v>
      </c>
      <c r="BK34" t="s">
        <v>70</v>
      </c>
      <c r="BL34">
        <v>0.77999999999999992</v>
      </c>
      <c r="BM34">
        <v>2377</v>
      </c>
      <c r="BN34" t="s">
        <v>121</v>
      </c>
      <c r="BO34" t="s">
        <v>193</v>
      </c>
      <c r="BP34">
        <v>1</v>
      </c>
      <c r="BQ34">
        <v>3558.9920000000002</v>
      </c>
      <c r="BR34">
        <v>1.8411072276834608E-2</v>
      </c>
      <c r="BS34">
        <v>0.28624761927814224</v>
      </c>
      <c r="BT34">
        <v>0.23012133772708676</v>
      </c>
      <c r="BU34">
        <v>15.523999999999999</v>
      </c>
      <c r="BV34">
        <v>8.4293530302962189E-2</v>
      </c>
      <c r="BW34">
        <v>32.790183287852287</v>
      </c>
      <c r="BX34">
        <v>19</v>
      </c>
      <c r="BY34">
        <v>3</v>
      </c>
      <c r="BZ34">
        <v>1167</v>
      </c>
    </row>
    <row r="35" spans="1:78" ht="16.5" x14ac:dyDescent="0.25">
      <c r="A35" s="121" t="str">
        <f t="shared" si="1"/>
        <v>강화교통</v>
      </c>
      <c r="B35" s="122" t="str">
        <f t="shared" si="2"/>
        <v>김춘동</v>
      </c>
      <c r="C35" s="123" t="str">
        <f t="shared" si="3"/>
        <v>D</v>
      </c>
      <c r="D35" s="124">
        <f t="shared" si="4"/>
        <v>0.83344827586206893</v>
      </c>
      <c r="E35" s="125">
        <f t="shared" si="5"/>
        <v>3233</v>
      </c>
      <c r="F35" s="316" t="str">
        <f t="shared" si="6"/>
        <v>70</v>
      </c>
      <c r="G35" s="126" t="str">
        <f t="shared" si="7"/>
        <v>78바3203</v>
      </c>
      <c r="H35" s="127">
        <f t="shared" si="8"/>
        <v>1</v>
      </c>
      <c r="I35" s="128">
        <f t="shared" si="9"/>
        <v>3776.2220000000002</v>
      </c>
      <c r="J35" s="129">
        <f t="shared" si="10"/>
        <v>6.4843887494521246E-2</v>
      </c>
      <c r="K35" s="129">
        <f t="shared" si="11"/>
        <v>0.29439130211212566</v>
      </c>
      <c r="L35" s="129">
        <f t="shared" si="12"/>
        <v>0.25157419240712015</v>
      </c>
      <c r="M35" s="130">
        <f t="shared" si="13"/>
        <v>14.022</v>
      </c>
      <c r="N35" s="131">
        <f t="shared" si="14"/>
        <v>0.18537045756314113</v>
      </c>
      <c r="O35" s="131">
        <f t="shared" si="15"/>
        <v>27.93797610415913</v>
      </c>
      <c r="P35" s="222">
        <f t="shared" si="16"/>
        <v>5</v>
      </c>
      <c r="Q35" s="223">
        <f t="shared" si="17"/>
        <v>7</v>
      </c>
      <c r="R35" s="223">
        <f t="shared" si="18"/>
        <v>1055</v>
      </c>
      <c r="T35">
        <v>503</v>
      </c>
      <c r="U35">
        <v>3233</v>
      </c>
      <c r="V35" t="s">
        <v>218</v>
      </c>
      <c r="W35">
        <v>3776.2220000000002</v>
      </c>
      <c r="X35">
        <v>1562.1980000000001</v>
      </c>
      <c r="Y35">
        <v>2.4169999999999998</v>
      </c>
      <c r="Z35">
        <v>14.022</v>
      </c>
      <c r="AA35">
        <v>173.95579499999999</v>
      </c>
      <c r="AB35">
        <v>11.27997</v>
      </c>
      <c r="AC35">
        <v>51.211072999999999</v>
      </c>
      <c r="AD35" s="1">
        <v>950</v>
      </c>
      <c r="AE35">
        <v>7</v>
      </c>
      <c r="AF35">
        <v>1055</v>
      </c>
      <c r="AG35">
        <v>78</v>
      </c>
      <c r="AH35">
        <v>21.707940000000001</v>
      </c>
      <c r="AI35">
        <v>8407.2000000000007</v>
      </c>
      <c r="AJ35">
        <v>0</v>
      </c>
      <c r="AK35">
        <v>5</v>
      </c>
      <c r="AL35">
        <v>6501</v>
      </c>
      <c r="AM35">
        <v>0.83344827586206893</v>
      </c>
      <c r="AN35" t="s">
        <v>67</v>
      </c>
      <c r="AO35">
        <v>3776.2220000000002</v>
      </c>
      <c r="AP35" t="s">
        <v>404</v>
      </c>
      <c r="AQ35" t="s">
        <v>117</v>
      </c>
      <c r="AR35" t="s">
        <v>120</v>
      </c>
      <c r="AS35" t="s">
        <v>117</v>
      </c>
      <c r="AT35" t="s">
        <v>120</v>
      </c>
      <c r="AU35" t="s">
        <v>181</v>
      </c>
      <c r="AV35" t="s">
        <v>218</v>
      </c>
      <c r="AW35" t="s">
        <v>67</v>
      </c>
      <c r="AX35">
        <v>3233</v>
      </c>
      <c r="AY35" t="s">
        <v>558</v>
      </c>
      <c r="AZ35">
        <v>1</v>
      </c>
      <c r="BA35" t="s">
        <v>279</v>
      </c>
      <c r="BB35">
        <v>1</v>
      </c>
      <c r="BC35">
        <v>1</v>
      </c>
      <c r="BE35" t="s">
        <v>67</v>
      </c>
      <c r="BF35">
        <v>0</v>
      </c>
      <c r="BG35" t="s">
        <v>327</v>
      </c>
      <c r="BI35" t="s">
        <v>117</v>
      </c>
      <c r="BJ35" t="s">
        <v>218</v>
      </c>
      <c r="BK35" t="s">
        <v>67</v>
      </c>
      <c r="BL35">
        <v>0.83344827586206893</v>
      </c>
      <c r="BM35">
        <v>3233</v>
      </c>
      <c r="BN35" t="s">
        <v>120</v>
      </c>
      <c r="BO35" t="s">
        <v>181</v>
      </c>
      <c r="BP35">
        <v>1</v>
      </c>
      <c r="BQ35">
        <v>3776.2220000000002</v>
      </c>
      <c r="BR35">
        <v>6.4843887494521246E-2</v>
      </c>
      <c r="BS35">
        <v>0.29439130211212566</v>
      </c>
      <c r="BT35">
        <v>0.25157419240712015</v>
      </c>
      <c r="BU35">
        <v>14.022</v>
      </c>
      <c r="BV35">
        <v>0.18537045756314113</v>
      </c>
      <c r="BW35">
        <v>27.93797610415913</v>
      </c>
      <c r="BX35">
        <v>5</v>
      </c>
      <c r="BY35">
        <v>7</v>
      </c>
      <c r="BZ35">
        <v>1055</v>
      </c>
    </row>
    <row r="36" spans="1:78" ht="16.5" x14ac:dyDescent="0.25">
      <c r="A36" s="105" t="str">
        <f t="shared" si="1"/>
        <v>강화교통</v>
      </c>
      <c r="B36" s="106" t="str">
        <f t="shared" si="2"/>
        <v>김태윤</v>
      </c>
      <c r="C36" s="107" t="str">
        <f t="shared" si="3"/>
        <v>C</v>
      </c>
      <c r="D36" s="108">
        <f t="shared" si="4"/>
        <v>0.85644203235411698</v>
      </c>
      <c r="E36" s="109">
        <f t="shared" si="5"/>
        <v>2557</v>
      </c>
      <c r="F36" s="317" t="str">
        <f t="shared" si="6"/>
        <v>71</v>
      </c>
      <c r="G36" s="110" t="str">
        <f t="shared" si="7"/>
        <v>78바3223</v>
      </c>
      <c r="H36" s="111">
        <f t="shared" si="8"/>
        <v>8</v>
      </c>
      <c r="I36" s="112">
        <f t="shared" si="9"/>
        <v>3442.5809999999997</v>
      </c>
      <c r="J36" s="113">
        <f t="shared" si="10"/>
        <v>1.3905763279855658E-2</v>
      </c>
      <c r="K36" s="113">
        <f t="shared" si="11"/>
        <v>0.31191335233940115</v>
      </c>
      <c r="L36" s="113">
        <f t="shared" si="12"/>
        <v>0.15744001375712002</v>
      </c>
      <c r="M36" s="114">
        <f t="shared" si="13"/>
        <v>13.648</v>
      </c>
      <c r="N36" s="115">
        <f t="shared" si="14"/>
        <v>2.033358111254318</v>
      </c>
      <c r="O36" s="115">
        <f t="shared" si="15"/>
        <v>36.106630461273099</v>
      </c>
      <c r="P36" s="224">
        <f t="shared" si="16"/>
        <v>5</v>
      </c>
      <c r="Q36" s="225">
        <f t="shared" si="17"/>
        <v>70</v>
      </c>
      <c r="R36" s="225">
        <f t="shared" si="18"/>
        <v>1243</v>
      </c>
      <c r="T36">
        <v>503</v>
      </c>
      <c r="U36">
        <v>2557</v>
      </c>
      <c r="V36" t="s">
        <v>219</v>
      </c>
      <c r="W36">
        <v>3442.5810000000001</v>
      </c>
      <c r="X36">
        <v>1364.0219999999999</v>
      </c>
      <c r="Y36">
        <v>2.524</v>
      </c>
      <c r="Z36">
        <v>13.648</v>
      </c>
      <c r="AA36">
        <v>149.21690799999999</v>
      </c>
      <c r="AB36">
        <v>2.0749749999999998</v>
      </c>
      <c r="AC36">
        <v>46.542746000000001</v>
      </c>
      <c r="AD36" s="1">
        <v>542</v>
      </c>
      <c r="AE36">
        <v>70</v>
      </c>
      <c r="AF36">
        <v>1243</v>
      </c>
      <c r="AG36">
        <v>91</v>
      </c>
      <c r="AH36">
        <v>23.070983999999999</v>
      </c>
      <c r="AI36">
        <v>12036.5</v>
      </c>
      <c r="AJ36">
        <v>21</v>
      </c>
      <c r="AK36">
        <v>5</v>
      </c>
      <c r="AL36">
        <v>1879</v>
      </c>
      <c r="AM36">
        <v>0.85644203235411698</v>
      </c>
      <c r="AN36" t="s">
        <v>69</v>
      </c>
      <c r="AO36">
        <v>863.00400000000002</v>
      </c>
      <c r="AP36" t="s">
        <v>405</v>
      </c>
      <c r="AQ36" t="s">
        <v>117</v>
      </c>
      <c r="AR36" t="s">
        <v>121</v>
      </c>
      <c r="AS36" t="s">
        <v>117</v>
      </c>
      <c r="AT36" t="s">
        <v>121</v>
      </c>
      <c r="AU36" t="s">
        <v>191</v>
      </c>
      <c r="AV36" t="s">
        <v>219</v>
      </c>
      <c r="AW36" t="s">
        <v>69</v>
      </c>
      <c r="AX36">
        <v>2557</v>
      </c>
      <c r="AY36" t="s">
        <v>559</v>
      </c>
      <c r="AZ36">
        <v>3</v>
      </c>
      <c r="BA36" t="s">
        <v>560</v>
      </c>
      <c r="BB36">
        <v>8</v>
      </c>
      <c r="BC36">
        <v>1</v>
      </c>
      <c r="BE36" t="s">
        <v>70</v>
      </c>
      <c r="BF36">
        <v>2</v>
      </c>
      <c r="BG36" t="s">
        <v>320</v>
      </c>
      <c r="BI36" t="s">
        <v>117</v>
      </c>
      <c r="BJ36" t="s">
        <v>219</v>
      </c>
      <c r="BK36" t="s">
        <v>69</v>
      </c>
      <c r="BL36">
        <v>0.85644203235411698</v>
      </c>
      <c r="BM36">
        <v>2557</v>
      </c>
      <c r="BN36" t="s">
        <v>121</v>
      </c>
      <c r="BO36" t="s">
        <v>191</v>
      </c>
      <c r="BP36">
        <v>8</v>
      </c>
      <c r="BQ36">
        <v>3442.5809999999997</v>
      </c>
      <c r="BR36">
        <v>1.3905763279855658E-2</v>
      </c>
      <c r="BS36">
        <v>0.31191335233940115</v>
      </c>
      <c r="BT36">
        <v>0.15744001375712002</v>
      </c>
      <c r="BU36">
        <v>13.648</v>
      </c>
      <c r="BV36">
        <v>2.033358111254318</v>
      </c>
      <c r="BW36">
        <v>36.106630461273099</v>
      </c>
      <c r="BX36">
        <v>5</v>
      </c>
      <c r="BY36">
        <v>70</v>
      </c>
      <c r="BZ36">
        <v>1243</v>
      </c>
    </row>
    <row r="37" spans="1:78" ht="16.5" x14ac:dyDescent="0.25">
      <c r="A37" s="121" t="str">
        <f t="shared" si="1"/>
        <v>강화교통</v>
      </c>
      <c r="B37" s="122" t="str">
        <f t="shared" si="2"/>
        <v>김태호</v>
      </c>
      <c r="C37" s="123" t="str">
        <f t="shared" si="3"/>
        <v>D</v>
      </c>
      <c r="D37" s="124">
        <f t="shared" si="4"/>
        <v>0.83342105263157895</v>
      </c>
      <c r="E37" s="125">
        <f t="shared" si="5"/>
        <v>8133</v>
      </c>
      <c r="F37" s="316" t="str">
        <f t="shared" si="6"/>
        <v>60-5</v>
      </c>
      <c r="G37" s="126" t="str">
        <f t="shared" si="7"/>
        <v>78바3231</v>
      </c>
      <c r="H37" s="127">
        <f t="shared" si="8"/>
        <v>1</v>
      </c>
      <c r="I37" s="128">
        <f t="shared" si="9"/>
        <v>4777.5280000000002</v>
      </c>
      <c r="J37" s="129">
        <f t="shared" si="10"/>
        <v>2.7289517090939124E-2</v>
      </c>
      <c r="K37" s="129">
        <f t="shared" si="11"/>
        <v>0.21510079395369702</v>
      </c>
      <c r="L37" s="129">
        <f t="shared" si="12"/>
        <v>0.14526340818933975</v>
      </c>
      <c r="M37" s="130">
        <f t="shared" si="13"/>
        <v>16.481999999999999</v>
      </c>
      <c r="N37" s="131">
        <f t="shared" si="14"/>
        <v>0</v>
      </c>
      <c r="O37" s="131">
        <f t="shared" si="15"/>
        <v>12.768109365345424</v>
      </c>
      <c r="P37" s="222">
        <f t="shared" si="16"/>
        <v>18</v>
      </c>
      <c r="Q37" s="223">
        <f t="shared" si="17"/>
        <v>0</v>
      </c>
      <c r="R37" s="223">
        <f t="shared" si="18"/>
        <v>610</v>
      </c>
      <c r="T37">
        <v>503</v>
      </c>
      <c r="U37">
        <v>8133</v>
      </c>
      <c r="V37" t="s">
        <v>171</v>
      </c>
      <c r="W37">
        <v>4777.5280000000002</v>
      </c>
      <c r="X37">
        <v>1508.373</v>
      </c>
      <c r="Y37">
        <v>3.1669999999999998</v>
      </c>
      <c r="Z37">
        <v>16.481999999999999</v>
      </c>
      <c r="AA37">
        <v>157.690808</v>
      </c>
      <c r="AB37">
        <v>4.3033060000000001</v>
      </c>
      <c r="AC37">
        <v>33.919418</v>
      </c>
      <c r="AD37" s="1">
        <v>694</v>
      </c>
      <c r="AE37">
        <v>0</v>
      </c>
      <c r="AF37">
        <v>610</v>
      </c>
      <c r="AG37">
        <v>93</v>
      </c>
      <c r="AH37">
        <v>30.296807000000001</v>
      </c>
      <c r="AI37">
        <v>29947.599999999999</v>
      </c>
      <c r="AJ37">
        <v>3803</v>
      </c>
      <c r="AK37">
        <v>18</v>
      </c>
      <c r="AL37">
        <v>2222</v>
      </c>
      <c r="AM37">
        <v>0.83342105263157895</v>
      </c>
      <c r="AN37" t="s">
        <v>67</v>
      </c>
      <c r="AO37">
        <v>4777.5280000000002</v>
      </c>
      <c r="AP37" t="s">
        <v>406</v>
      </c>
      <c r="AQ37" t="s">
        <v>117</v>
      </c>
      <c r="AR37" t="s">
        <v>119</v>
      </c>
      <c r="AS37" t="s">
        <v>117</v>
      </c>
      <c r="AT37" t="s">
        <v>119</v>
      </c>
      <c r="AU37" t="s">
        <v>177</v>
      </c>
      <c r="AV37" t="s">
        <v>171</v>
      </c>
      <c r="AW37" t="s">
        <v>67</v>
      </c>
      <c r="AX37">
        <v>8133</v>
      </c>
      <c r="AY37" t="s">
        <v>548</v>
      </c>
      <c r="AZ37">
        <v>1</v>
      </c>
      <c r="BA37" t="s">
        <v>334</v>
      </c>
      <c r="BB37">
        <v>1</v>
      </c>
      <c r="BC37">
        <v>1</v>
      </c>
      <c r="BE37" t="s">
        <v>67</v>
      </c>
      <c r="BF37">
        <v>0</v>
      </c>
      <c r="BG37" t="s">
        <v>327</v>
      </c>
      <c r="BI37" t="s">
        <v>117</v>
      </c>
      <c r="BJ37" t="s">
        <v>171</v>
      </c>
      <c r="BK37" t="s">
        <v>67</v>
      </c>
      <c r="BL37">
        <v>0.83342105263157895</v>
      </c>
      <c r="BM37">
        <v>8133</v>
      </c>
      <c r="BN37" t="s">
        <v>119</v>
      </c>
      <c r="BO37" t="s">
        <v>177</v>
      </c>
      <c r="BP37">
        <v>1</v>
      </c>
      <c r="BQ37">
        <v>4777.5280000000002</v>
      </c>
      <c r="BR37">
        <v>2.7289517090939124E-2</v>
      </c>
      <c r="BS37">
        <v>0.21510079395369702</v>
      </c>
      <c r="BT37">
        <v>0.14526340818933975</v>
      </c>
      <c r="BU37">
        <v>16.481999999999999</v>
      </c>
      <c r="BV37">
        <v>0</v>
      </c>
      <c r="BW37">
        <v>12.768109365345424</v>
      </c>
      <c r="BX37">
        <v>18</v>
      </c>
      <c r="BY37">
        <v>0</v>
      </c>
      <c r="BZ37">
        <v>610</v>
      </c>
    </row>
    <row r="38" spans="1:78" ht="16.5" x14ac:dyDescent="0.25">
      <c r="A38" s="105" t="str">
        <f t="shared" si="1"/>
        <v>강화교통</v>
      </c>
      <c r="B38" s="106" t="str">
        <f t="shared" si="2"/>
        <v>노영운</v>
      </c>
      <c r="C38" s="107" t="str">
        <f t="shared" si="3"/>
        <v>D</v>
      </c>
      <c r="D38" s="108">
        <f t="shared" si="4"/>
        <v>0.83689655172413802</v>
      </c>
      <c r="E38" s="109">
        <f t="shared" si="5"/>
        <v>7543</v>
      </c>
      <c r="F38" s="317" t="str">
        <f t="shared" si="6"/>
        <v>800</v>
      </c>
      <c r="G38" s="110" t="str">
        <f t="shared" si="7"/>
        <v>70바3704</v>
      </c>
      <c r="H38" s="111">
        <f t="shared" si="8"/>
        <v>1</v>
      </c>
      <c r="I38" s="112">
        <f t="shared" si="9"/>
        <v>3760.3440000000001</v>
      </c>
      <c r="J38" s="113">
        <f t="shared" si="10"/>
        <v>1.1135379340814639E-2</v>
      </c>
      <c r="K38" s="113">
        <f t="shared" si="11"/>
        <v>0.31059593756179865</v>
      </c>
      <c r="L38" s="113">
        <f t="shared" si="12"/>
        <v>0.22418161742649076</v>
      </c>
      <c r="M38" s="114">
        <f t="shared" si="13"/>
        <v>11.117000000000001</v>
      </c>
      <c r="N38" s="115">
        <f t="shared" si="14"/>
        <v>0.10637324670296122</v>
      </c>
      <c r="O38" s="115">
        <f t="shared" si="15"/>
        <v>7.3663473341800643</v>
      </c>
      <c r="P38" s="224">
        <f t="shared" si="16"/>
        <v>4</v>
      </c>
      <c r="Q38" s="225">
        <f t="shared" si="17"/>
        <v>4</v>
      </c>
      <c r="R38" s="225">
        <f t="shared" si="18"/>
        <v>277</v>
      </c>
      <c r="T38">
        <v>503</v>
      </c>
      <c r="U38">
        <v>7543</v>
      </c>
      <c r="V38" t="s">
        <v>301</v>
      </c>
      <c r="W38">
        <v>3760.3440000000001</v>
      </c>
      <c r="X38">
        <v>1549.277</v>
      </c>
      <c r="Y38">
        <v>2.427</v>
      </c>
      <c r="Z38">
        <v>11.117000000000001</v>
      </c>
      <c r="AA38">
        <v>173.992456</v>
      </c>
      <c r="AB38">
        <v>1.9374720000000001</v>
      </c>
      <c r="AC38">
        <v>54.041350000000001</v>
      </c>
      <c r="AD38" s="1">
        <v>843</v>
      </c>
      <c r="AE38">
        <v>4</v>
      </c>
      <c r="AF38">
        <v>277</v>
      </c>
      <c r="AG38">
        <v>84</v>
      </c>
      <c r="AH38">
        <v>21.612109</v>
      </c>
      <c r="AI38">
        <v>8523.7999999999993</v>
      </c>
      <c r="AJ38">
        <v>0</v>
      </c>
      <c r="AK38">
        <v>4</v>
      </c>
      <c r="AL38">
        <v>248</v>
      </c>
      <c r="AM38">
        <v>0.83689655172413802</v>
      </c>
      <c r="AN38" t="s">
        <v>67</v>
      </c>
      <c r="AO38">
        <v>3760.3440000000001</v>
      </c>
      <c r="AP38" t="s">
        <v>407</v>
      </c>
      <c r="AQ38" t="s">
        <v>117</v>
      </c>
      <c r="AR38" t="s">
        <v>122</v>
      </c>
      <c r="AS38" t="s">
        <v>117</v>
      </c>
      <c r="AT38" t="s">
        <v>122</v>
      </c>
      <c r="AU38" t="s">
        <v>300</v>
      </c>
      <c r="AV38" t="s">
        <v>301</v>
      </c>
      <c r="AW38" t="s">
        <v>67</v>
      </c>
      <c r="AX38">
        <v>7543</v>
      </c>
      <c r="AY38" t="s">
        <v>541</v>
      </c>
      <c r="AZ38">
        <v>1</v>
      </c>
      <c r="BA38" t="s">
        <v>375</v>
      </c>
      <c r="BB38">
        <v>1</v>
      </c>
      <c r="BC38">
        <v>1</v>
      </c>
      <c r="BE38" t="s">
        <v>70</v>
      </c>
      <c r="BF38">
        <v>1</v>
      </c>
      <c r="BG38" t="s">
        <v>320</v>
      </c>
      <c r="BI38" t="s">
        <v>117</v>
      </c>
      <c r="BJ38" t="s">
        <v>301</v>
      </c>
      <c r="BK38" t="s">
        <v>67</v>
      </c>
      <c r="BL38">
        <v>0.83689655172413802</v>
      </c>
      <c r="BM38">
        <v>7543</v>
      </c>
      <c r="BN38" t="s">
        <v>122</v>
      </c>
      <c r="BO38" t="s">
        <v>300</v>
      </c>
      <c r="BP38">
        <v>1</v>
      </c>
      <c r="BQ38">
        <v>3760.3440000000001</v>
      </c>
      <c r="BR38">
        <v>1.1135379340814639E-2</v>
      </c>
      <c r="BS38">
        <v>0.31059593756179865</v>
      </c>
      <c r="BT38">
        <v>0.22418161742649076</v>
      </c>
      <c r="BU38">
        <v>11.117000000000001</v>
      </c>
      <c r="BV38">
        <v>0.10637324670296122</v>
      </c>
      <c r="BW38">
        <v>7.3663473341800643</v>
      </c>
      <c r="BX38">
        <v>4</v>
      </c>
      <c r="BY38">
        <v>4</v>
      </c>
      <c r="BZ38">
        <v>277</v>
      </c>
    </row>
    <row r="39" spans="1:78" ht="16.5" x14ac:dyDescent="0.25">
      <c r="A39" s="121" t="str">
        <f t="shared" si="1"/>
        <v>강화교통</v>
      </c>
      <c r="B39" s="122" t="str">
        <f t="shared" si="2"/>
        <v>마창국</v>
      </c>
      <c r="C39" s="123" t="str">
        <f t="shared" si="3"/>
        <v>F</v>
      </c>
      <c r="D39" s="124">
        <f t="shared" si="4"/>
        <v>0.79920000000000002</v>
      </c>
      <c r="E39" s="125">
        <f t="shared" si="5"/>
        <v>3217</v>
      </c>
      <c r="F39" s="316" t="str">
        <f t="shared" si="6"/>
        <v>17</v>
      </c>
      <c r="G39" s="126" t="str">
        <f t="shared" si="7"/>
        <v>78바3239</v>
      </c>
      <c r="H39" s="127">
        <f t="shared" si="8"/>
        <v>1</v>
      </c>
      <c r="I39" s="128">
        <f t="shared" si="9"/>
        <v>2145.125</v>
      </c>
      <c r="J39" s="129">
        <f t="shared" si="10"/>
        <v>9.6826961034333914E-3</v>
      </c>
      <c r="K39" s="129">
        <f t="shared" si="11"/>
        <v>0.38003874366604934</v>
      </c>
      <c r="L39" s="129">
        <f t="shared" si="12"/>
        <v>0.18973253306916846</v>
      </c>
      <c r="M39" s="130">
        <f t="shared" si="13"/>
        <v>11.196</v>
      </c>
      <c r="N39" s="131">
        <f t="shared" si="14"/>
        <v>0</v>
      </c>
      <c r="O39" s="131">
        <f t="shared" si="15"/>
        <v>2.9368917895227549</v>
      </c>
      <c r="P39" s="222">
        <f t="shared" si="16"/>
        <v>0</v>
      </c>
      <c r="Q39" s="223">
        <f t="shared" si="17"/>
        <v>0</v>
      </c>
      <c r="R39" s="223">
        <f t="shared" si="18"/>
        <v>63</v>
      </c>
      <c r="T39">
        <v>503</v>
      </c>
      <c r="U39">
        <v>3217</v>
      </c>
      <c r="V39" t="s">
        <v>315</v>
      </c>
      <c r="W39">
        <v>2145.125</v>
      </c>
      <c r="X39">
        <v>1073.443</v>
      </c>
      <c r="Y39">
        <v>1.998</v>
      </c>
      <c r="Z39">
        <v>11.196</v>
      </c>
      <c r="AA39">
        <v>153.707189</v>
      </c>
      <c r="AB39">
        <v>1.4883</v>
      </c>
      <c r="AC39">
        <v>58.414687000000001</v>
      </c>
      <c r="AD39" s="1">
        <v>407</v>
      </c>
      <c r="AE39">
        <v>0</v>
      </c>
      <c r="AF39">
        <v>63</v>
      </c>
      <c r="AG39">
        <v>68</v>
      </c>
      <c r="AH39">
        <v>13.955918</v>
      </c>
      <c r="AI39">
        <v>14.3</v>
      </c>
      <c r="AJ39">
        <v>0</v>
      </c>
      <c r="AK39">
        <v>0</v>
      </c>
      <c r="AL39">
        <v>0</v>
      </c>
      <c r="AM39">
        <v>0.79920000000000002</v>
      </c>
      <c r="AN39" t="s">
        <v>70</v>
      </c>
      <c r="AO39">
        <v>2145.125</v>
      </c>
      <c r="AP39" t="s">
        <v>408</v>
      </c>
      <c r="AQ39" t="s">
        <v>117</v>
      </c>
      <c r="AR39" t="s">
        <v>118</v>
      </c>
      <c r="AS39" t="s">
        <v>117</v>
      </c>
      <c r="AT39" t="s">
        <v>118</v>
      </c>
      <c r="AU39" t="s">
        <v>314</v>
      </c>
      <c r="AV39" t="s">
        <v>315</v>
      </c>
      <c r="AW39" t="s">
        <v>70</v>
      </c>
      <c r="AX39">
        <v>3217</v>
      </c>
      <c r="AY39" t="s">
        <v>561</v>
      </c>
      <c r="AZ39">
        <v>1</v>
      </c>
      <c r="BA39" t="s">
        <v>294</v>
      </c>
      <c r="BB39">
        <v>1</v>
      </c>
      <c r="BC39">
        <v>1</v>
      </c>
      <c r="BE39" t="s">
        <v>67</v>
      </c>
      <c r="BF39">
        <v>-1</v>
      </c>
      <c r="BG39" t="s">
        <v>333</v>
      </c>
      <c r="BI39" t="s">
        <v>117</v>
      </c>
      <c r="BJ39" t="s">
        <v>315</v>
      </c>
      <c r="BK39" t="s">
        <v>70</v>
      </c>
      <c r="BL39">
        <v>0.79920000000000002</v>
      </c>
      <c r="BM39">
        <v>3217</v>
      </c>
      <c r="BN39" t="s">
        <v>118</v>
      </c>
      <c r="BO39" t="s">
        <v>314</v>
      </c>
      <c r="BP39">
        <v>1</v>
      </c>
      <c r="BQ39">
        <v>2145.125</v>
      </c>
      <c r="BR39">
        <v>9.6826961034333914E-3</v>
      </c>
      <c r="BS39">
        <v>0.38003874366604934</v>
      </c>
      <c r="BT39">
        <v>0.18973253306916846</v>
      </c>
      <c r="BU39">
        <v>11.196</v>
      </c>
      <c r="BV39">
        <v>0</v>
      </c>
      <c r="BW39">
        <v>2.9368917895227549</v>
      </c>
      <c r="BX39">
        <v>0</v>
      </c>
      <c r="BY39">
        <v>0</v>
      </c>
      <c r="BZ39">
        <v>63</v>
      </c>
    </row>
    <row r="40" spans="1:78" ht="16.5" x14ac:dyDescent="0.25">
      <c r="A40" s="105" t="str">
        <f t="shared" si="1"/>
        <v>강화교통</v>
      </c>
      <c r="B40" s="106" t="str">
        <f t="shared" si="2"/>
        <v>문영호</v>
      </c>
      <c r="C40" s="107" t="str">
        <f t="shared" si="3"/>
        <v>B</v>
      </c>
      <c r="D40" s="108">
        <f t="shared" si="4"/>
        <v>0.94600339642230424</v>
      </c>
      <c r="E40" s="109">
        <f t="shared" si="5"/>
        <v>6409</v>
      </c>
      <c r="F40" s="317" t="str">
        <f t="shared" si="6"/>
        <v>70</v>
      </c>
      <c r="G40" s="110" t="str">
        <f t="shared" si="7"/>
        <v>78바3203</v>
      </c>
      <c r="H40" s="111">
        <f t="shared" si="8"/>
        <v>3</v>
      </c>
      <c r="I40" s="112">
        <f t="shared" si="9"/>
        <v>2995.9629999999997</v>
      </c>
      <c r="J40" s="113">
        <f t="shared" si="10"/>
        <v>9.3232006353696616E-3</v>
      </c>
      <c r="K40" s="113">
        <f t="shared" si="11"/>
        <v>0.28995506718177455</v>
      </c>
      <c r="L40" s="113">
        <f t="shared" si="12"/>
        <v>0.20494245089141624</v>
      </c>
      <c r="M40" s="114">
        <f t="shared" si="13"/>
        <v>10.731999999999999</v>
      </c>
      <c r="N40" s="115">
        <f t="shared" si="14"/>
        <v>3.3378249330849548E-2</v>
      </c>
      <c r="O40" s="115">
        <f t="shared" si="15"/>
        <v>16.555611668101378</v>
      </c>
      <c r="P40" s="224">
        <f t="shared" si="16"/>
        <v>4</v>
      </c>
      <c r="Q40" s="225">
        <f t="shared" si="17"/>
        <v>1</v>
      </c>
      <c r="R40" s="225">
        <f t="shared" si="18"/>
        <v>496</v>
      </c>
      <c r="T40">
        <v>503</v>
      </c>
      <c r="U40">
        <v>6409</v>
      </c>
      <c r="V40" t="s">
        <v>349</v>
      </c>
      <c r="W40">
        <v>2995.9630000000002</v>
      </c>
      <c r="X40">
        <v>1114.463</v>
      </c>
      <c r="Y40">
        <v>2.6880000000000002</v>
      </c>
      <c r="Z40">
        <v>10.731999999999999</v>
      </c>
      <c r="AA40">
        <v>137.409142</v>
      </c>
      <c r="AB40">
        <v>1.281093</v>
      </c>
      <c r="AC40">
        <v>39.842477000000002</v>
      </c>
      <c r="AD40" s="1">
        <v>614</v>
      </c>
      <c r="AE40">
        <v>1</v>
      </c>
      <c r="AF40">
        <v>496</v>
      </c>
      <c r="AG40">
        <v>77</v>
      </c>
      <c r="AH40">
        <v>21.803229000000002</v>
      </c>
      <c r="AI40">
        <v>2875</v>
      </c>
      <c r="AJ40">
        <v>0</v>
      </c>
      <c r="AK40">
        <v>4</v>
      </c>
      <c r="AL40">
        <v>1186</v>
      </c>
      <c r="AM40">
        <v>0.94600339642230424</v>
      </c>
      <c r="AN40" t="s">
        <v>68</v>
      </c>
      <c r="AO40">
        <v>1191.5730000000001</v>
      </c>
      <c r="AP40" t="s">
        <v>409</v>
      </c>
      <c r="AQ40" t="s">
        <v>117</v>
      </c>
      <c r="AR40" t="s">
        <v>120</v>
      </c>
      <c r="AS40" t="s">
        <v>117</v>
      </c>
      <c r="AT40" t="s">
        <v>120</v>
      </c>
      <c r="AU40" t="s">
        <v>181</v>
      </c>
      <c r="AV40" t="s">
        <v>349</v>
      </c>
      <c r="AW40" t="s">
        <v>68</v>
      </c>
      <c r="AX40">
        <v>6409</v>
      </c>
      <c r="AY40" t="s">
        <v>538</v>
      </c>
      <c r="AZ40">
        <v>1</v>
      </c>
      <c r="BA40" t="s">
        <v>369</v>
      </c>
      <c r="BB40">
        <v>3</v>
      </c>
      <c r="BC40">
        <v>1</v>
      </c>
      <c r="BE40" t="s">
        <v>68</v>
      </c>
      <c r="BF40">
        <v>0</v>
      </c>
      <c r="BG40" t="s">
        <v>327</v>
      </c>
      <c r="BI40" t="s">
        <v>117</v>
      </c>
      <c r="BJ40" t="s">
        <v>349</v>
      </c>
      <c r="BK40" t="s">
        <v>68</v>
      </c>
      <c r="BL40">
        <v>0.94600339642230424</v>
      </c>
      <c r="BM40">
        <v>6409</v>
      </c>
      <c r="BN40" t="s">
        <v>120</v>
      </c>
      <c r="BO40" t="s">
        <v>181</v>
      </c>
      <c r="BP40">
        <v>3</v>
      </c>
      <c r="BQ40">
        <v>2995.9629999999997</v>
      </c>
      <c r="BR40">
        <v>9.3232006353696616E-3</v>
      </c>
      <c r="BS40">
        <v>0.28995506718177455</v>
      </c>
      <c r="BT40">
        <v>0.20494245089141619</v>
      </c>
      <c r="BU40">
        <v>10.731999999999999</v>
      </c>
      <c r="BV40">
        <v>3.3378249330849548E-2</v>
      </c>
      <c r="BW40">
        <v>16.555611668101378</v>
      </c>
      <c r="BX40">
        <v>4</v>
      </c>
      <c r="BY40">
        <v>1</v>
      </c>
      <c r="BZ40">
        <v>496</v>
      </c>
    </row>
    <row r="41" spans="1:78" ht="16.5" x14ac:dyDescent="0.25">
      <c r="A41" s="121" t="str">
        <f t="shared" si="1"/>
        <v>강화교통</v>
      </c>
      <c r="B41" s="122" t="str">
        <f t="shared" si="2"/>
        <v>문태일</v>
      </c>
      <c r="C41" s="123" t="str">
        <f t="shared" si="3"/>
        <v>B</v>
      </c>
      <c r="D41" s="124">
        <f t="shared" si="4"/>
        <v>0.90689655172413797</v>
      </c>
      <c r="E41" s="125">
        <f t="shared" si="5"/>
        <v>6269</v>
      </c>
      <c r="F41" s="316" t="str">
        <f t="shared" si="6"/>
        <v>70</v>
      </c>
      <c r="G41" s="126" t="str">
        <f t="shared" si="7"/>
        <v>78바3220</v>
      </c>
      <c r="H41" s="127">
        <f t="shared" si="8"/>
        <v>1</v>
      </c>
      <c r="I41" s="128">
        <f t="shared" si="9"/>
        <v>4090.268</v>
      </c>
      <c r="J41" s="129">
        <f t="shared" si="10"/>
        <v>1.0361413056636928E-2</v>
      </c>
      <c r="K41" s="129">
        <f t="shared" si="11"/>
        <v>0.31974954463908051</v>
      </c>
      <c r="L41" s="129">
        <f t="shared" si="12"/>
        <v>0.24326034382099168</v>
      </c>
      <c r="M41" s="130">
        <f t="shared" si="13"/>
        <v>12.945</v>
      </c>
      <c r="N41" s="131">
        <f t="shared" si="14"/>
        <v>7.3344827282711064E-2</v>
      </c>
      <c r="O41" s="131">
        <f t="shared" si="15"/>
        <v>14.033310286758717</v>
      </c>
      <c r="P41" s="222">
        <f t="shared" si="16"/>
        <v>6</v>
      </c>
      <c r="Q41" s="223">
        <f t="shared" si="17"/>
        <v>3</v>
      </c>
      <c r="R41" s="223">
        <f t="shared" si="18"/>
        <v>574</v>
      </c>
      <c r="T41">
        <v>503</v>
      </c>
      <c r="U41">
        <v>6269</v>
      </c>
      <c r="V41" t="s">
        <v>220</v>
      </c>
      <c r="W41">
        <v>4090.268</v>
      </c>
      <c r="X41">
        <v>1555.097</v>
      </c>
      <c r="Y41">
        <v>2.63</v>
      </c>
      <c r="Z41">
        <v>12.945</v>
      </c>
      <c r="AA41">
        <v>188.54329899999999</v>
      </c>
      <c r="AB41">
        <v>1.9535750000000001</v>
      </c>
      <c r="AC41">
        <v>60.286633999999999</v>
      </c>
      <c r="AD41" s="1">
        <v>995</v>
      </c>
      <c r="AE41">
        <v>3</v>
      </c>
      <c r="AF41">
        <v>574</v>
      </c>
      <c r="AG41">
        <v>90</v>
      </c>
      <c r="AH41">
        <v>21.694051000000002</v>
      </c>
      <c r="AI41">
        <v>5568.8</v>
      </c>
      <c r="AJ41">
        <v>52.5</v>
      </c>
      <c r="AK41">
        <v>6</v>
      </c>
      <c r="AL41">
        <v>2662</v>
      </c>
      <c r="AM41">
        <v>0.90689655172413797</v>
      </c>
      <c r="AN41" t="s">
        <v>68</v>
      </c>
      <c r="AO41">
        <v>4090.268</v>
      </c>
      <c r="AP41" t="s">
        <v>410</v>
      </c>
      <c r="AQ41" t="s">
        <v>117</v>
      </c>
      <c r="AR41" t="s">
        <v>120</v>
      </c>
      <c r="AS41" t="s">
        <v>117</v>
      </c>
      <c r="AT41" t="s">
        <v>120</v>
      </c>
      <c r="AU41" t="s">
        <v>185</v>
      </c>
      <c r="AV41" t="s">
        <v>220</v>
      </c>
      <c r="AW41" t="s">
        <v>68</v>
      </c>
      <c r="AX41">
        <v>6269</v>
      </c>
      <c r="AY41" t="s">
        <v>538</v>
      </c>
      <c r="AZ41">
        <v>5</v>
      </c>
      <c r="BA41" t="s">
        <v>562</v>
      </c>
      <c r="BB41">
        <v>1</v>
      </c>
      <c r="BC41">
        <v>1</v>
      </c>
      <c r="BE41" t="s">
        <v>69</v>
      </c>
      <c r="BF41">
        <v>1</v>
      </c>
      <c r="BG41" t="s">
        <v>320</v>
      </c>
      <c r="BI41" t="s">
        <v>117</v>
      </c>
      <c r="BJ41" t="s">
        <v>220</v>
      </c>
      <c r="BK41" t="s">
        <v>68</v>
      </c>
      <c r="BL41">
        <v>0.90689655172413797</v>
      </c>
      <c r="BM41">
        <v>6269</v>
      </c>
      <c r="BN41" t="s">
        <v>120</v>
      </c>
      <c r="BO41" t="s">
        <v>185</v>
      </c>
      <c r="BP41">
        <v>1</v>
      </c>
      <c r="BQ41">
        <v>4090.268</v>
      </c>
      <c r="BR41">
        <v>1.0361413056636928E-2</v>
      </c>
      <c r="BS41">
        <v>0.31974954463908051</v>
      </c>
      <c r="BT41">
        <v>0.24326034382099168</v>
      </c>
      <c r="BU41">
        <v>12.945</v>
      </c>
      <c r="BV41">
        <v>7.3344827282711064E-2</v>
      </c>
      <c r="BW41">
        <v>14.033310286758717</v>
      </c>
      <c r="BX41">
        <v>6</v>
      </c>
      <c r="BY41">
        <v>3</v>
      </c>
      <c r="BZ41">
        <v>574</v>
      </c>
    </row>
    <row r="42" spans="1:78" ht="16.5" x14ac:dyDescent="0.25">
      <c r="A42" s="105" t="str">
        <f t="shared" si="1"/>
        <v>강화교통</v>
      </c>
      <c r="B42" s="106" t="str">
        <f t="shared" si="2"/>
        <v>박경덕</v>
      </c>
      <c r="C42" s="107" t="str">
        <f t="shared" si="3"/>
        <v>F</v>
      </c>
      <c r="D42" s="108">
        <f t="shared" si="4"/>
        <v>0.76230769230769224</v>
      </c>
      <c r="E42" s="109">
        <f t="shared" si="5"/>
        <v>5584</v>
      </c>
      <c r="F42" s="317" t="str">
        <f t="shared" si="6"/>
        <v>60-5</v>
      </c>
      <c r="G42" s="110" t="str">
        <f t="shared" si="7"/>
        <v>78바3206</v>
      </c>
      <c r="H42" s="111">
        <f t="shared" si="8"/>
        <v>1</v>
      </c>
      <c r="I42" s="112">
        <f t="shared" si="9"/>
        <v>4569.6210000000001</v>
      </c>
      <c r="J42" s="113">
        <f t="shared" si="10"/>
        <v>1.0928045358364709E-2</v>
      </c>
      <c r="K42" s="113">
        <f t="shared" si="11"/>
        <v>0.24721685546352939</v>
      </c>
      <c r="L42" s="113">
        <f t="shared" si="12"/>
        <v>0.19914124169159761</v>
      </c>
      <c r="M42" s="114">
        <f t="shared" si="13"/>
        <v>15.147</v>
      </c>
      <c r="N42" s="115">
        <f t="shared" si="14"/>
        <v>8.7534611732570378E-2</v>
      </c>
      <c r="O42" s="115">
        <f t="shared" si="15"/>
        <v>31.031019859196199</v>
      </c>
      <c r="P42" s="224">
        <f t="shared" si="16"/>
        <v>29</v>
      </c>
      <c r="Q42" s="225">
        <f t="shared" si="17"/>
        <v>4</v>
      </c>
      <c r="R42" s="225">
        <f t="shared" si="18"/>
        <v>1418</v>
      </c>
      <c r="T42">
        <v>503</v>
      </c>
      <c r="U42">
        <v>5584</v>
      </c>
      <c r="V42" t="s">
        <v>221</v>
      </c>
      <c r="W42">
        <v>4569.6210000000001</v>
      </c>
      <c r="X42">
        <v>1536.912</v>
      </c>
      <c r="Y42">
        <v>2.9729999999999999</v>
      </c>
      <c r="Z42">
        <v>15.147</v>
      </c>
      <c r="AA42">
        <v>143.13108600000001</v>
      </c>
      <c r="AB42">
        <v>1.5641430000000001</v>
      </c>
      <c r="AC42">
        <v>35.384416999999999</v>
      </c>
      <c r="AD42" s="1">
        <v>910</v>
      </c>
      <c r="AE42">
        <v>4</v>
      </c>
      <c r="AF42">
        <v>1418</v>
      </c>
      <c r="AG42">
        <v>91</v>
      </c>
      <c r="AH42">
        <v>31.926124999999999</v>
      </c>
      <c r="AI42">
        <v>39324.699999999997</v>
      </c>
      <c r="AJ42">
        <v>3853.7</v>
      </c>
      <c r="AK42">
        <v>29</v>
      </c>
      <c r="AL42">
        <v>5940</v>
      </c>
      <c r="AM42">
        <v>0.76230769230769224</v>
      </c>
      <c r="AN42" t="s">
        <v>70</v>
      </c>
      <c r="AO42">
        <v>4569.6210000000001</v>
      </c>
      <c r="AP42" t="s">
        <v>411</v>
      </c>
      <c r="AQ42" t="s">
        <v>117</v>
      </c>
      <c r="AR42" t="s">
        <v>119</v>
      </c>
      <c r="AS42" t="s">
        <v>117</v>
      </c>
      <c r="AT42" t="s">
        <v>119</v>
      </c>
      <c r="AU42" t="s">
        <v>176</v>
      </c>
      <c r="AV42" t="s">
        <v>221</v>
      </c>
      <c r="AW42" t="s">
        <v>70</v>
      </c>
      <c r="AX42">
        <v>5584</v>
      </c>
      <c r="AY42" t="s">
        <v>524</v>
      </c>
      <c r="AZ42">
        <v>3</v>
      </c>
      <c r="BA42" t="s">
        <v>563</v>
      </c>
      <c r="BB42">
        <v>1</v>
      </c>
      <c r="BC42">
        <v>1</v>
      </c>
      <c r="BE42" t="s">
        <v>70</v>
      </c>
      <c r="BF42">
        <v>0</v>
      </c>
      <c r="BG42" t="s">
        <v>327</v>
      </c>
      <c r="BI42" t="s">
        <v>117</v>
      </c>
      <c r="BJ42" t="s">
        <v>221</v>
      </c>
      <c r="BK42" t="s">
        <v>70</v>
      </c>
      <c r="BL42">
        <v>0.76230769230769224</v>
      </c>
      <c r="BM42">
        <v>5584</v>
      </c>
      <c r="BN42" t="s">
        <v>119</v>
      </c>
      <c r="BO42" t="s">
        <v>176</v>
      </c>
      <c r="BP42">
        <v>1</v>
      </c>
      <c r="BQ42">
        <v>4569.6210000000001</v>
      </c>
      <c r="BR42">
        <v>1.0928045358364709E-2</v>
      </c>
      <c r="BS42">
        <v>0.24721685546352939</v>
      </c>
      <c r="BT42">
        <v>0.19914124169159761</v>
      </c>
      <c r="BU42">
        <v>15.147</v>
      </c>
      <c r="BV42">
        <v>8.7534611732570378E-2</v>
      </c>
      <c r="BW42">
        <v>31.031019859196199</v>
      </c>
      <c r="BX42">
        <v>29</v>
      </c>
      <c r="BY42">
        <v>4</v>
      </c>
      <c r="BZ42">
        <v>1418</v>
      </c>
    </row>
    <row r="43" spans="1:78" ht="16.5" x14ac:dyDescent="0.25">
      <c r="A43" s="121" t="str">
        <f t="shared" si="1"/>
        <v>강화교통</v>
      </c>
      <c r="B43" s="122" t="str">
        <f t="shared" si="2"/>
        <v>박대양</v>
      </c>
      <c r="C43" s="123" t="str">
        <f t="shared" si="3"/>
        <v>F</v>
      </c>
      <c r="D43" s="124">
        <f t="shared" si="4"/>
        <v>0.79461538461538472</v>
      </c>
      <c r="E43" s="125">
        <f t="shared" si="5"/>
        <v>6982</v>
      </c>
      <c r="F43" s="316" t="str">
        <f t="shared" si="6"/>
        <v>60-5</v>
      </c>
      <c r="G43" s="126" t="str">
        <f t="shared" si="7"/>
        <v>78바3206</v>
      </c>
      <c r="H43" s="127">
        <f t="shared" si="8"/>
        <v>1</v>
      </c>
      <c r="I43" s="128">
        <f t="shared" si="9"/>
        <v>407.55</v>
      </c>
      <c r="J43" s="129">
        <f t="shared" si="10"/>
        <v>1.4813301492250219E-2</v>
      </c>
      <c r="K43" s="129">
        <f t="shared" si="11"/>
        <v>0.23875047895717269</v>
      </c>
      <c r="L43" s="129">
        <f t="shared" si="12"/>
        <v>0.23555391976444606</v>
      </c>
      <c r="M43" s="130">
        <f t="shared" si="13"/>
        <v>13.776999999999999</v>
      </c>
      <c r="N43" s="131">
        <f t="shared" si="14"/>
        <v>0.24536866642129798</v>
      </c>
      <c r="O43" s="131">
        <f t="shared" si="15"/>
        <v>24.782235308551098</v>
      </c>
      <c r="P43" s="222">
        <f t="shared" si="16"/>
        <v>2</v>
      </c>
      <c r="Q43" s="223">
        <f t="shared" si="17"/>
        <v>1</v>
      </c>
      <c r="R43" s="223">
        <f t="shared" si="18"/>
        <v>101</v>
      </c>
      <c r="T43">
        <v>503</v>
      </c>
      <c r="U43">
        <v>6982</v>
      </c>
      <c r="V43" t="s">
        <v>264</v>
      </c>
      <c r="W43">
        <v>407.55</v>
      </c>
      <c r="X43">
        <v>131.52199999999999</v>
      </c>
      <c r="Y43">
        <v>3.0990000000000002</v>
      </c>
      <c r="Z43">
        <v>13.776999999999999</v>
      </c>
      <c r="AA43">
        <v>12.976108</v>
      </c>
      <c r="AB43">
        <v>0.192219</v>
      </c>
      <c r="AC43">
        <v>3.098052</v>
      </c>
      <c r="AD43" s="1">
        <v>96</v>
      </c>
      <c r="AE43">
        <v>1</v>
      </c>
      <c r="AF43">
        <v>101</v>
      </c>
      <c r="AG43">
        <v>88</v>
      </c>
      <c r="AH43">
        <v>31.407722</v>
      </c>
      <c r="AI43">
        <v>2940</v>
      </c>
      <c r="AJ43">
        <v>173.6</v>
      </c>
      <c r="AK43">
        <v>2</v>
      </c>
      <c r="AL43">
        <v>64</v>
      </c>
      <c r="AM43">
        <v>0.79461538461538472</v>
      </c>
      <c r="AN43" t="s">
        <v>70</v>
      </c>
      <c r="AO43">
        <v>407.55</v>
      </c>
      <c r="AP43" t="s">
        <v>412</v>
      </c>
      <c r="AQ43" t="s">
        <v>117</v>
      </c>
      <c r="AR43" t="s">
        <v>119</v>
      </c>
      <c r="AS43" t="s">
        <v>117</v>
      </c>
      <c r="AT43" t="s">
        <v>119</v>
      </c>
      <c r="AU43" t="s">
        <v>176</v>
      </c>
      <c r="AV43" t="s">
        <v>264</v>
      </c>
      <c r="AW43" t="s">
        <v>70</v>
      </c>
      <c r="AX43">
        <v>6982</v>
      </c>
      <c r="AY43" t="s">
        <v>524</v>
      </c>
      <c r="AZ43">
        <v>1</v>
      </c>
      <c r="BA43" t="s">
        <v>307</v>
      </c>
      <c r="BB43">
        <v>1</v>
      </c>
      <c r="BC43">
        <v>1</v>
      </c>
      <c r="BE43" t="s">
        <v>68</v>
      </c>
      <c r="BF43">
        <v>-3</v>
      </c>
      <c r="BG43" t="s">
        <v>333</v>
      </c>
      <c r="BI43" t="s">
        <v>117</v>
      </c>
      <c r="BJ43" t="s">
        <v>264</v>
      </c>
      <c r="BK43" t="s">
        <v>70</v>
      </c>
      <c r="BL43">
        <v>0.79461538461538472</v>
      </c>
      <c r="BM43">
        <v>6982</v>
      </c>
      <c r="BN43" t="s">
        <v>119</v>
      </c>
      <c r="BO43" t="s">
        <v>176</v>
      </c>
      <c r="BP43">
        <v>1</v>
      </c>
      <c r="BQ43">
        <v>407.55</v>
      </c>
      <c r="BR43">
        <v>1.4813301492250219E-2</v>
      </c>
      <c r="BS43">
        <v>0.23875047895717269</v>
      </c>
      <c r="BT43">
        <v>0.23555391976444606</v>
      </c>
      <c r="BU43">
        <v>13.776999999999999</v>
      </c>
      <c r="BV43">
        <v>0.24536866642129798</v>
      </c>
      <c r="BW43">
        <v>24.782235308551098</v>
      </c>
      <c r="BX43">
        <v>2</v>
      </c>
      <c r="BY43">
        <v>1</v>
      </c>
      <c r="BZ43">
        <v>101</v>
      </c>
    </row>
    <row r="44" spans="1:78" ht="16.5" x14ac:dyDescent="0.25">
      <c r="A44" s="105" t="str">
        <f t="shared" si="1"/>
        <v>강화교통</v>
      </c>
      <c r="B44" s="106" t="str">
        <f t="shared" si="2"/>
        <v>박명춘</v>
      </c>
      <c r="C44" s="107" t="str">
        <f t="shared" si="3"/>
        <v>D</v>
      </c>
      <c r="D44" s="108">
        <f t="shared" si="4"/>
        <v>0.83312499999999989</v>
      </c>
      <c r="E44" s="109">
        <f t="shared" si="5"/>
        <v>49</v>
      </c>
      <c r="F44" s="317" t="str">
        <f t="shared" si="6"/>
        <v>71</v>
      </c>
      <c r="G44" s="110" t="str">
        <f t="shared" si="7"/>
        <v>78바3226</v>
      </c>
      <c r="H44" s="111">
        <f t="shared" si="8"/>
        <v>1</v>
      </c>
      <c r="I44" s="112">
        <f t="shared" si="9"/>
        <v>3349.598</v>
      </c>
      <c r="J44" s="113">
        <f t="shared" si="10"/>
        <v>1.854766792343494E-2</v>
      </c>
      <c r="K44" s="113">
        <f t="shared" si="11"/>
        <v>0.26125957496293806</v>
      </c>
      <c r="L44" s="113">
        <f t="shared" si="12"/>
        <v>0.25107490510801594</v>
      </c>
      <c r="M44" s="114">
        <f t="shared" si="13"/>
        <v>14.028</v>
      </c>
      <c r="N44" s="115">
        <f t="shared" si="14"/>
        <v>5.9708657576222582E-2</v>
      </c>
      <c r="O44" s="115">
        <f t="shared" si="15"/>
        <v>17.106530395587768</v>
      </c>
      <c r="P44" s="224">
        <f t="shared" si="16"/>
        <v>4</v>
      </c>
      <c r="Q44" s="225">
        <f t="shared" si="17"/>
        <v>2</v>
      </c>
      <c r="R44" s="225">
        <f t="shared" si="18"/>
        <v>573</v>
      </c>
      <c r="T44">
        <v>503</v>
      </c>
      <c r="U44">
        <v>49</v>
      </c>
      <c r="V44" t="s">
        <v>222</v>
      </c>
      <c r="W44">
        <v>3349.598</v>
      </c>
      <c r="X44">
        <v>1256.289</v>
      </c>
      <c r="Y44">
        <v>2.6659999999999999</v>
      </c>
      <c r="Z44">
        <v>14.028</v>
      </c>
      <c r="AA44">
        <v>131.91108500000001</v>
      </c>
      <c r="AB44">
        <v>2.4466429999999999</v>
      </c>
      <c r="AC44">
        <v>34.463034</v>
      </c>
      <c r="AD44" s="1">
        <v>841</v>
      </c>
      <c r="AE44">
        <v>2</v>
      </c>
      <c r="AF44">
        <v>573</v>
      </c>
      <c r="AG44">
        <v>76</v>
      </c>
      <c r="AH44">
        <v>25.392847</v>
      </c>
      <c r="AI44">
        <v>9889.7000000000007</v>
      </c>
      <c r="AJ44">
        <v>0</v>
      </c>
      <c r="AK44">
        <v>4</v>
      </c>
      <c r="AL44">
        <v>748</v>
      </c>
      <c r="AM44">
        <v>0.83312499999999989</v>
      </c>
      <c r="AN44" t="s">
        <v>67</v>
      </c>
      <c r="AO44">
        <v>3349.598</v>
      </c>
      <c r="AP44" t="s">
        <v>413</v>
      </c>
      <c r="AQ44" t="s">
        <v>117</v>
      </c>
      <c r="AR44" t="s">
        <v>121</v>
      </c>
      <c r="AS44" t="s">
        <v>117</v>
      </c>
      <c r="AT44" t="s">
        <v>121</v>
      </c>
      <c r="AU44" t="s">
        <v>193</v>
      </c>
      <c r="AV44" t="s">
        <v>222</v>
      </c>
      <c r="AW44" t="s">
        <v>67</v>
      </c>
      <c r="AX44">
        <v>49</v>
      </c>
      <c r="AY44" t="s">
        <v>531</v>
      </c>
      <c r="AZ44">
        <v>2</v>
      </c>
      <c r="BA44" t="s">
        <v>372</v>
      </c>
      <c r="BB44">
        <v>1</v>
      </c>
      <c r="BC44">
        <v>1</v>
      </c>
      <c r="BE44" t="s">
        <v>70</v>
      </c>
      <c r="BF44">
        <v>1</v>
      </c>
      <c r="BG44" t="s">
        <v>320</v>
      </c>
      <c r="BI44" t="s">
        <v>117</v>
      </c>
      <c r="BJ44" t="s">
        <v>222</v>
      </c>
      <c r="BK44" t="s">
        <v>67</v>
      </c>
      <c r="BL44">
        <v>0.83312499999999989</v>
      </c>
      <c r="BM44">
        <v>49</v>
      </c>
      <c r="BN44" t="s">
        <v>121</v>
      </c>
      <c r="BO44" t="s">
        <v>193</v>
      </c>
      <c r="BP44">
        <v>1</v>
      </c>
      <c r="BQ44">
        <v>3349.598</v>
      </c>
      <c r="BR44">
        <v>1.854766792343494E-2</v>
      </c>
      <c r="BS44">
        <v>0.26125957496293806</v>
      </c>
      <c r="BT44">
        <v>0.25107490510801594</v>
      </c>
      <c r="BU44">
        <v>14.028</v>
      </c>
      <c r="BV44">
        <v>5.9708657576222582E-2</v>
      </c>
      <c r="BW44">
        <v>17.106530395587768</v>
      </c>
      <c r="BX44">
        <v>4</v>
      </c>
      <c r="BY44">
        <v>2</v>
      </c>
      <c r="BZ44">
        <v>573</v>
      </c>
    </row>
    <row r="45" spans="1:78" ht="16.5" x14ac:dyDescent="0.25">
      <c r="A45" s="121" t="str">
        <f t="shared" si="1"/>
        <v>강화교통</v>
      </c>
      <c r="B45" s="122" t="str">
        <f t="shared" si="2"/>
        <v>박배양</v>
      </c>
      <c r="C45" s="123" t="str">
        <f t="shared" si="3"/>
        <v>C</v>
      </c>
      <c r="D45" s="124">
        <f t="shared" si="4"/>
        <v>0.87250000000000005</v>
      </c>
      <c r="E45" s="125">
        <f t="shared" si="5"/>
        <v>5906</v>
      </c>
      <c r="F45" s="316" t="str">
        <f t="shared" si="6"/>
        <v>70</v>
      </c>
      <c r="G45" s="126" t="str">
        <f t="shared" si="7"/>
        <v>78바3204</v>
      </c>
      <c r="H45" s="127">
        <f t="shared" si="8"/>
        <v>1</v>
      </c>
      <c r="I45" s="128">
        <f t="shared" si="9"/>
        <v>2303.4659999999999</v>
      </c>
      <c r="J45" s="129">
        <f t="shared" si="10"/>
        <v>7.8928718252729273E-3</v>
      </c>
      <c r="K45" s="129">
        <f t="shared" si="11"/>
        <v>0.30561631051252763</v>
      </c>
      <c r="L45" s="129">
        <f t="shared" si="12"/>
        <v>0.24007300303108448</v>
      </c>
      <c r="M45" s="130">
        <f t="shared" si="13"/>
        <v>15.305999999999999</v>
      </c>
      <c r="N45" s="131">
        <f t="shared" si="14"/>
        <v>0.34730271686232833</v>
      </c>
      <c r="O45" s="131">
        <f t="shared" si="15"/>
        <v>22.183961039581224</v>
      </c>
      <c r="P45" s="222">
        <f t="shared" si="16"/>
        <v>7</v>
      </c>
      <c r="Q45" s="223">
        <f t="shared" si="17"/>
        <v>8</v>
      </c>
      <c r="R45" s="223">
        <f t="shared" si="18"/>
        <v>511</v>
      </c>
      <c r="T45">
        <v>503</v>
      </c>
      <c r="U45">
        <v>5906</v>
      </c>
      <c r="V45" t="s">
        <v>223</v>
      </c>
      <c r="W45">
        <v>2303.4659999999999</v>
      </c>
      <c r="X45">
        <v>943.01900000000001</v>
      </c>
      <c r="Y45">
        <v>2.4430000000000001</v>
      </c>
      <c r="Z45">
        <v>15.305999999999999</v>
      </c>
      <c r="AA45">
        <v>99.771923000000001</v>
      </c>
      <c r="AB45">
        <v>0.78748700000000005</v>
      </c>
      <c r="AC45">
        <v>30.491927</v>
      </c>
      <c r="AD45" s="1">
        <v>553</v>
      </c>
      <c r="AE45">
        <v>8</v>
      </c>
      <c r="AF45">
        <v>511</v>
      </c>
      <c r="AG45">
        <v>86</v>
      </c>
      <c r="AH45">
        <v>23.087316000000001</v>
      </c>
      <c r="AI45">
        <v>5682.1</v>
      </c>
      <c r="AJ45">
        <v>0</v>
      </c>
      <c r="AK45">
        <v>7</v>
      </c>
      <c r="AL45">
        <v>779</v>
      </c>
      <c r="AM45">
        <v>0.87250000000000005</v>
      </c>
      <c r="AN45" t="s">
        <v>69</v>
      </c>
      <c r="AO45">
        <v>2303.4659999999999</v>
      </c>
      <c r="AP45" t="s">
        <v>414</v>
      </c>
      <c r="AQ45" t="s">
        <v>117</v>
      </c>
      <c r="AR45" t="s">
        <v>120</v>
      </c>
      <c r="AS45" t="s">
        <v>117</v>
      </c>
      <c r="AT45" t="s">
        <v>120</v>
      </c>
      <c r="AU45" t="s">
        <v>182</v>
      </c>
      <c r="AV45" t="s">
        <v>223</v>
      </c>
      <c r="AW45" t="s">
        <v>69</v>
      </c>
      <c r="AX45">
        <v>5906</v>
      </c>
      <c r="AY45" t="s">
        <v>532</v>
      </c>
      <c r="AZ45">
        <v>7</v>
      </c>
      <c r="BA45" t="s">
        <v>564</v>
      </c>
      <c r="BB45">
        <v>1</v>
      </c>
      <c r="BC45">
        <v>1</v>
      </c>
      <c r="BE45" t="s">
        <v>67</v>
      </c>
      <c r="BF45">
        <v>1</v>
      </c>
      <c r="BG45" t="s">
        <v>320</v>
      </c>
      <c r="BI45" t="s">
        <v>117</v>
      </c>
      <c r="BJ45" t="s">
        <v>223</v>
      </c>
      <c r="BK45" t="s">
        <v>69</v>
      </c>
      <c r="BL45">
        <v>0.87250000000000005</v>
      </c>
      <c r="BM45">
        <v>5906</v>
      </c>
      <c r="BN45" t="s">
        <v>120</v>
      </c>
      <c r="BO45" t="s">
        <v>182</v>
      </c>
      <c r="BP45">
        <v>1</v>
      </c>
      <c r="BQ45">
        <v>2303.4659999999999</v>
      </c>
      <c r="BR45">
        <v>7.8928718252729273E-3</v>
      </c>
      <c r="BS45">
        <v>0.30561631051252763</v>
      </c>
      <c r="BT45">
        <v>0.24007300303108448</v>
      </c>
      <c r="BU45">
        <v>15.305999999999999</v>
      </c>
      <c r="BV45">
        <v>0.34730271686232833</v>
      </c>
      <c r="BW45">
        <v>22.183961039581224</v>
      </c>
      <c r="BX45">
        <v>7</v>
      </c>
      <c r="BY45">
        <v>8</v>
      </c>
      <c r="BZ45">
        <v>511</v>
      </c>
    </row>
    <row r="46" spans="1:78" ht="16.5" x14ac:dyDescent="0.25">
      <c r="A46" s="105" t="str">
        <f t="shared" si="1"/>
        <v>강화교통</v>
      </c>
      <c r="B46" s="106" t="str">
        <f t="shared" si="2"/>
        <v>박상석</v>
      </c>
      <c r="C46" s="107" t="str">
        <f t="shared" si="3"/>
        <v>F</v>
      </c>
      <c r="D46" s="108">
        <f t="shared" si="4"/>
        <v>0.75102564102564096</v>
      </c>
      <c r="E46" s="109">
        <f t="shared" si="5"/>
        <v>4743</v>
      </c>
      <c r="F46" s="317" t="str">
        <f t="shared" si="6"/>
        <v>60-5</v>
      </c>
      <c r="G46" s="110" t="str">
        <f t="shared" si="7"/>
        <v>78바3205</v>
      </c>
      <c r="H46" s="111">
        <f t="shared" si="8"/>
        <v>1</v>
      </c>
      <c r="I46" s="112">
        <f t="shared" si="9"/>
        <v>3418.2379999999998</v>
      </c>
      <c r="J46" s="113">
        <f t="shared" si="10"/>
        <v>2.3205222230532757E-2</v>
      </c>
      <c r="K46" s="113">
        <f t="shared" si="11"/>
        <v>0.23426274632329014</v>
      </c>
      <c r="L46" s="113">
        <f t="shared" si="12"/>
        <v>0.20185838434889555</v>
      </c>
      <c r="M46" s="114">
        <f t="shared" si="13"/>
        <v>16.021000000000001</v>
      </c>
      <c r="N46" s="115">
        <f t="shared" si="14"/>
        <v>0</v>
      </c>
      <c r="O46" s="115">
        <f t="shared" si="15"/>
        <v>24.661828696538979</v>
      </c>
      <c r="P46" s="224">
        <f t="shared" si="16"/>
        <v>24</v>
      </c>
      <c r="Q46" s="225">
        <f t="shared" si="17"/>
        <v>0</v>
      </c>
      <c r="R46" s="225">
        <f t="shared" si="18"/>
        <v>843</v>
      </c>
      <c r="T46">
        <v>503</v>
      </c>
      <c r="U46">
        <v>4743</v>
      </c>
      <c r="V46" t="s">
        <v>265</v>
      </c>
      <c r="W46">
        <v>3418.2379999999998</v>
      </c>
      <c r="X46">
        <v>1166.9179999999999</v>
      </c>
      <c r="Y46">
        <v>2.9289999999999998</v>
      </c>
      <c r="Z46">
        <v>16.021000000000001</v>
      </c>
      <c r="AA46">
        <v>108.523589</v>
      </c>
      <c r="AB46">
        <v>2.5183140000000002</v>
      </c>
      <c r="AC46">
        <v>25.423034000000001</v>
      </c>
      <c r="AD46" s="1">
        <v>690</v>
      </c>
      <c r="AE46">
        <v>0</v>
      </c>
      <c r="AF46">
        <v>843</v>
      </c>
      <c r="AG46">
        <v>92</v>
      </c>
      <c r="AH46">
        <v>31.497648999999999</v>
      </c>
      <c r="AI46">
        <v>25141</v>
      </c>
      <c r="AJ46">
        <v>3988</v>
      </c>
      <c r="AK46">
        <v>24</v>
      </c>
      <c r="AL46">
        <v>5161</v>
      </c>
      <c r="AM46">
        <v>0.75102564102564096</v>
      </c>
      <c r="AN46" t="s">
        <v>70</v>
      </c>
      <c r="AO46">
        <v>3418.2379999999998</v>
      </c>
      <c r="AP46" t="s">
        <v>415</v>
      </c>
      <c r="AQ46" t="s">
        <v>117</v>
      </c>
      <c r="AR46" t="s">
        <v>119</v>
      </c>
      <c r="AS46" t="s">
        <v>117</v>
      </c>
      <c r="AT46" t="s">
        <v>119</v>
      </c>
      <c r="AU46" t="s">
        <v>175</v>
      </c>
      <c r="AV46" t="s">
        <v>265</v>
      </c>
      <c r="AW46" t="s">
        <v>70</v>
      </c>
      <c r="AX46">
        <v>4743</v>
      </c>
      <c r="AY46" t="s">
        <v>524</v>
      </c>
      <c r="AZ46">
        <v>4</v>
      </c>
      <c r="BA46" t="s">
        <v>565</v>
      </c>
      <c r="BB46">
        <v>1</v>
      </c>
      <c r="BC46">
        <v>1</v>
      </c>
      <c r="BE46" t="s">
        <v>70</v>
      </c>
      <c r="BF46">
        <v>0</v>
      </c>
      <c r="BG46" t="s">
        <v>327</v>
      </c>
      <c r="BI46" t="s">
        <v>117</v>
      </c>
      <c r="BJ46" t="s">
        <v>265</v>
      </c>
      <c r="BK46" t="s">
        <v>70</v>
      </c>
      <c r="BL46">
        <v>0.75102564102564096</v>
      </c>
      <c r="BM46">
        <v>4743</v>
      </c>
      <c r="BN46" t="s">
        <v>119</v>
      </c>
      <c r="BO46" t="s">
        <v>175</v>
      </c>
      <c r="BP46">
        <v>1</v>
      </c>
      <c r="BQ46">
        <v>3418.2379999999998</v>
      </c>
      <c r="BR46">
        <v>2.3205222230532757E-2</v>
      </c>
      <c r="BS46">
        <v>0.23426274632329014</v>
      </c>
      <c r="BT46">
        <v>0.20185838434889555</v>
      </c>
      <c r="BU46">
        <v>16.021000000000001</v>
      </c>
      <c r="BV46">
        <v>0</v>
      </c>
      <c r="BW46">
        <v>24.661828696538979</v>
      </c>
      <c r="BX46">
        <v>24</v>
      </c>
      <c r="BY46">
        <v>0</v>
      </c>
      <c r="BZ46">
        <v>843</v>
      </c>
    </row>
    <row r="47" spans="1:78" ht="16.5" x14ac:dyDescent="0.25">
      <c r="A47" s="121" t="str">
        <f t="shared" si="1"/>
        <v>강화교통</v>
      </c>
      <c r="B47" s="122" t="str">
        <f t="shared" si="2"/>
        <v>박소열</v>
      </c>
      <c r="C47" s="123" t="str">
        <f t="shared" si="3"/>
        <v>B</v>
      </c>
      <c r="D47" s="124">
        <f t="shared" si="4"/>
        <v>0.91370370370370368</v>
      </c>
      <c r="E47" s="125">
        <f t="shared" si="5"/>
        <v>6719</v>
      </c>
      <c r="F47" s="316" t="str">
        <f t="shared" si="6"/>
        <v>800</v>
      </c>
      <c r="G47" s="126" t="str">
        <f t="shared" si="7"/>
        <v>78바3242</v>
      </c>
      <c r="H47" s="127">
        <f t="shared" si="8"/>
        <v>1</v>
      </c>
      <c r="I47" s="128">
        <f t="shared" si="9"/>
        <v>3418.3009999999999</v>
      </c>
      <c r="J47" s="129">
        <f t="shared" si="10"/>
        <v>4.3746778452772462E-3</v>
      </c>
      <c r="K47" s="129">
        <f t="shared" si="11"/>
        <v>0.3268911897400244</v>
      </c>
      <c r="L47" s="129">
        <f t="shared" si="12"/>
        <v>0.18079156867695384</v>
      </c>
      <c r="M47" s="130">
        <f t="shared" si="13"/>
        <v>11.952999999999999</v>
      </c>
      <c r="N47" s="131">
        <f t="shared" si="14"/>
        <v>0.20478009397065969</v>
      </c>
      <c r="O47" s="131">
        <f t="shared" si="15"/>
        <v>15.94359303057279</v>
      </c>
      <c r="P47" s="222">
        <f t="shared" si="16"/>
        <v>0</v>
      </c>
      <c r="Q47" s="223">
        <f t="shared" si="17"/>
        <v>7</v>
      </c>
      <c r="R47" s="223">
        <f t="shared" si="18"/>
        <v>545</v>
      </c>
      <c r="T47">
        <v>503</v>
      </c>
      <c r="U47">
        <v>6719</v>
      </c>
      <c r="V47" t="s">
        <v>266</v>
      </c>
      <c r="W47">
        <v>3418.3009999999999</v>
      </c>
      <c r="X47">
        <v>1385.4590000000001</v>
      </c>
      <c r="Y47">
        <v>2.4670000000000001</v>
      </c>
      <c r="Z47">
        <v>11.952999999999999</v>
      </c>
      <c r="AA47">
        <v>157.40107599999999</v>
      </c>
      <c r="AB47">
        <v>0.68857900000000005</v>
      </c>
      <c r="AC47">
        <v>51.453024999999997</v>
      </c>
      <c r="AD47" s="1">
        <v>618</v>
      </c>
      <c r="AE47">
        <v>7</v>
      </c>
      <c r="AF47">
        <v>545</v>
      </c>
      <c r="AG47">
        <v>76</v>
      </c>
      <c r="AH47">
        <v>21.717137999999998</v>
      </c>
      <c r="AI47">
        <v>5735</v>
      </c>
      <c r="AJ47">
        <v>0</v>
      </c>
      <c r="AK47">
        <v>0</v>
      </c>
      <c r="AL47">
        <v>0</v>
      </c>
      <c r="AM47">
        <v>0.91370370370370368</v>
      </c>
      <c r="AN47" t="s">
        <v>68</v>
      </c>
      <c r="AO47">
        <v>3418.3009999999999</v>
      </c>
      <c r="AP47" t="s">
        <v>416</v>
      </c>
      <c r="AQ47" t="s">
        <v>117</v>
      </c>
      <c r="AR47" t="s">
        <v>122</v>
      </c>
      <c r="AS47" t="s">
        <v>117</v>
      </c>
      <c r="AT47" t="s">
        <v>122</v>
      </c>
      <c r="AU47" t="s">
        <v>205</v>
      </c>
      <c r="AV47" t="s">
        <v>266</v>
      </c>
      <c r="AW47" t="s">
        <v>68</v>
      </c>
      <c r="AX47">
        <v>6719</v>
      </c>
      <c r="AY47" t="s">
        <v>547</v>
      </c>
      <c r="AZ47">
        <v>4</v>
      </c>
      <c r="BA47" t="s">
        <v>344</v>
      </c>
      <c r="BB47">
        <v>1</v>
      </c>
      <c r="BC47">
        <v>1</v>
      </c>
      <c r="BE47" t="s">
        <v>68</v>
      </c>
      <c r="BF47">
        <v>0</v>
      </c>
      <c r="BG47" t="s">
        <v>327</v>
      </c>
      <c r="BI47" t="s">
        <v>117</v>
      </c>
      <c r="BJ47" t="s">
        <v>266</v>
      </c>
      <c r="BK47" t="s">
        <v>68</v>
      </c>
      <c r="BL47">
        <v>0.91370370370370368</v>
      </c>
      <c r="BM47">
        <v>6719</v>
      </c>
      <c r="BN47" t="s">
        <v>122</v>
      </c>
      <c r="BO47" t="s">
        <v>205</v>
      </c>
      <c r="BP47">
        <v>1</v>
      </c>
      <c r="BQ47">
        <v>3418.3009999999999</v>
      </c>
      <c r="BR47">
        <v>4.3746778452772462E-3</v>
      </c>
      <c r="BS47">
        <v>0.3268911897400244</v>
      </c>
      <c r="BT47">
        <v>0.18079156867695384</v>
      </c>
      <c r="BU47">
        <v>11.952999999999999</v>
      </c>
      <c r="BV47">
        <v>0.20478009397065969</v>
      </c>
      <c r="BW47">
        <v>15.94359303057279</v>
      </c>
      <c r="BX47">
        <v>0</v>
      </c>
      <c r="BY47">
        <v>7</v>
      </c>
      <c r="BZ47">
        <v>545</v>
      </c>
    </row>
    <row r="48" spans="1:78" ht="16.5" x14ac:dyDescent="0.25">
      <c r="A48" s="105" t="str">
        <f t="shared" si="1"/>
        <v>강화교통</v>
      </c>
      <c r="B48" s="106" t="str">
        <f t="shared" si="2"/>
        <v>박영현</v>
      </c>
      <c r="C48" s="107" t="str">
        <f t="shared" si="3"/>
        <v>D</v>
      </c>
      <c r="D48" s="108">
        <f t="shared" si="4"/>
        <v>0.83233211413583807</v>
      </c>
      <c r="E48" s="109">
        <f t="shared" si="5"/>
        <v>698</v>
      </c>
      <c r="F48" s="317" t="str">
        <f t="shared" si="6"/>
        <v>71</v>
      </c>
      <c r="G48" s="110" t="str">
        <f t="shared" si="7"/>
        <v>78바3219</v>
      </c>
      <c r="H48" s="111">
        <f t="shared" si="8"/>
        <v>3</v>
      </c>
      <c r="I48" s="112">
        <f t="shared" si="9"/>
        <v>3257.2959999999998</v>
      </c>
      <c r="J48" s="113">
        <f t="shared" si="10"/>
        <v>1.3838212086253557E-2</v>
      </c>
      <c r="K48" s="113">
        <f t="shared" si="11"/>
        <v>0.28941333232714894</v>
      </c>
      <c r="L48" s="113">
        <f t="shared" si="12"/>
        <v>0.20446407081210918</v>
      </c>
      <c r="M48" s="114">
        <f t="shared" si="13"/>
        <v>12.983000000000001</v>
      </c>
      <c r="N48" s="115">
        <f t="shared" si="14"/>
        <v>0</v>
      </c>
      <c r="O48" s="115">
        <f t="shared" si="15"/>
        <v>11.021411624856936</v>
      </c>
      <c r="P48" s="224">
        <f t="shared" si="16"/>
        <v>8</v>
      </c>
      <c r="Q48" s="225">
        <f t="shared" si="17"/>
        <v>0</v>
      </c>
      <c r="R48" s="225">
        <f t="shared" si="18"/>
        <v>359</v>
      </c>
      <c r="T48">
        <v>503</v>
      </c>
      <c r="U48">
        <v>698</v>
      </c>
      <c r="V48" t="s">
        <v>224</v>
      </c>
      <c r="W48">
        <v>3257.2959999999998</v>
      </c>
      <c r="X48">
        <v>1205.088</v>
      </c>
      <c r="Y48">
        <v>2.7029999999999998</v>
      </c>
      <c r="Z48">
        <v>12.983000000000001</v>
      </c>
      <c r="AA48">
        <v>137.76136600000001</v>
      </c>
      <c r="AB48">
        <v>1.906371</v>
      </c>
      <c r="AC48">
        <v>39.869976000000001</v>
      </c>
      <c r="AD48" s="1">
        <v>666</v>
      </c>
      <c r="AE48">
        <v>0</v>
      </c>
      <c r="AF48">
        <v>359</v>
      </c>
      <c r="AG48">
        <v>70</v>
      </c>
      <c r="AH48">
        <v>23.644480000000001</v>
      </c>
      <c r="AI48">
        <v>1823.2</v>
      </c>
      <c r="AJ48">
        <v>0</v>
      </c>
      <c r="AK48">
        <v>8</v>
      </c>
      <c r="AL48">
        <v>2101</v>
      </c>
      <c r="AM48">
        <v>0.83233211413583807</v>
      </c>
      <c r="AN48" t="s">
        <v>67</v>
      </c>
      <c r="AO48">
        <v>2948.0949999999998</v>
      </c>
      <c r="AP48" t="s">
        <v>417</v>
      </c>
      <c r="AQ48" t="s">
        <v>117</v>
      </c>
      <c r="AR48" t="s">
        <v>121</v>
      </c>
      <c r="AS48" t="s">
        <v>117</v>
      </c>
      <c r="AT48" t="s">
        <v>121</v>
      </c>
      <c r="AU48" t="s">
        <v>190</v>
      </c>
      <c r="AV48" t="s">
        <v>224</v>
      </c>
      <c r="AW48" t="s">
        <v>67</v>
      </c>
      <c r="AX48">
        <v>698</v>
      </c>
      <c r="AY48" t="s">
        <v>531</v>
      </c>
      <c r="AZ48">
        <v>3</v>
      </c>
      <c r="BA48" t="s">
        <v>374</v>
      </c>
      <c r="BB48">
        <v>3</v>
      </c>
      <c r="BC48">
        <v>1</v>
      </c>
      <c r="BE48" t="s">
        <v>70</v>
      </c>
      <c r="BF48">
        <v>1</v>
      </c>
      <c r="BG48" t="s">
        <v>320</v>
      </c>
      <c r="BI48" t="s">
        <v>117</v>
      </c>
      <c r="BJ48" t="s">
        <v>224</v>
      </c>
      <c r="BK48" t="s">
        <v>67</v>
      </c>
      <c r="BL48">
        <v>0.83233211413583807</v>
      </c>
      <c r="BM48">
        <v>698</v>
      </c>
      <c r="BN48" t="s">
        <v>121</v>
      </c>
      <c r="BO48" t="s">
        <v>190</v>
      </c>
      <c r="BP48">
        <v>3</v>
      </c>
      <c r="BQ48">
        <v>3257.2959999999998</v>
      </c>
      <c r="BR48">
        <v>1.3838212086253557E-2</v>
      </c>
      <c r="BS48">
        <v>0.28941333232714894</v>
      </c>
      <c r="BT48">
        <v>0.20446407081210918</v>
      </c>
      <c r="BU48">
        <v>12.983000000000001</v>
      </c>
      <c r="BV48">
        <v>0</v>
      </c>
      <c r="BW48">
        <v>11.021411624856936</v>
      </c>
      <c r="BX48">
        <v>8</v>
      </c>
      <c r="BY48">
        <v>0</v>
      </c>
      <c r="BZ48">
        <v>359</v>
      </c>
    </row>
    <row r="49" spans="1:78" ht="16.5" x14ac:dyDescent="0.25">
      <c r="A49" s="121" t="str">
        <f t="shared" si="1"/>
        <v>강화교통</v>
      </c>
      <c r="B49" s="122" t="str">
        <f t="shared" si="2"/>
        <v>박용규</v>
      </c>
      <c r="C49" s="123" t="str">
        <f t="shared" si="3"/>
        <v>F</v>
      </c>
      <c r="D49" s="124">
        <f t="shared" si="4"/>
        <v>0.78383828115501941</v>
      </c>
      <c r="E49" s="125">
        <f t="shared" si="5"/>
        <v>4156</v>
      </c>
      <c r="F49" s="316" t="str">
        <f t="shared" si="6"/>
        <v>71</v>
      </c>
      <c r="G49" s="126" t="str">
        <f t="shared" si="7"/>
        <v>78바3237</v>
      </c>
      <c r="H49" s="127">
        <f t="shared" si="8"/>
        <v>4</v>
      </c>
      <c r="I49" s="128">
        <f t="shared" si="9"/>
        <v>2822.9270000000001</v>
      </c>
      <c r="J49" s="129">
        <f t="shared" si="10"/>
        <v>1.4815401360876836E-2</v>
      </c>
      <c r="K49" s="129">
        <f t="shared" si="11"/>
        <v>0.34257486884398808</v>
      </c>
      <c r="L49" s="129">
        <f t="shared" si="12"/>
        <v>0.20758595599531973</v>
      </c>
      <c r="M49" s="130">
        <f t="shared" si="13"/>
        <v>14.6</v>
      </c>
      <c r="N49" s="131">
        <f t="shared" si="14"/>
        <v>0.28339379658064129</v>
      </c>
      <c r="O49" s="131">
        <f t="shared" si="15"/>
        <v>30.854499602717318</v>
      </c>
      <c r="P49" s="222">
        <f t="shared" si="16"/>
        <v>23</v>
      </c>
      <c r="Q49" s="223">
        <f t="shared" si="17"/>
        <v>8</v>
      </c>
      <c r="R49" s="223">
        <f t="shared" si="18"/>
        <v>871</v>
      </c>
      <c r="T49">
        <v>503</v>
      </c>
      <c r="U49">
        <v>4156</v>
      </c>
      <c r="V49" t="s">
        <v>225</v>
      </c>
      <c r="W49">
        <v>2822.9270000000001</v>
      </c>
      <c r="X49">
        <v>1190.5509999999999</v>
      </c>
      <c r="Y49">
        <v>2.371</v>
      </c>
      <c r="Z49">
        <v>14.6</v>
      </c>
      <c r="AA49">
        <v>129.25637</v>
      </c>
      <c r="AB49">
        <v>1.9149849999999999</v>
      </c>
      <c r="AC49">
        <v>44.279983999999999</v>
      </c>
      <c r="AD49" s="1">
        <v>586</v>
      </c>
      <c r="AE49">
        <v>8</v>
      </c>
      <c r="AF49">
        <v>871</v>
      </c>
      <c r="AG49">
        <v>102</v>
      </c>
      <c r="AH49">
        <v>21.839751</v>
      </c>
      <c r="AI49">
        <v>10874.1</v>
      </c>
      <c r="AJ49">
        <v>334.7</v>
      </c>
      <c r="AK49">
        <v>23</v>
      </c>
      <c r="AL49">
        <v>6019</v>
      </c>
      <c r="AM49">
        <v>0.78383828115501941</v>
      </c>
      <c r="AN49" t="s">
        <v>70</v>
      </c>
      <c r="AO49">
        <v>723.62699999999995</v>
      </c>
      <c r="AP49" t="s">
        <v>418</v>
      </c>
      <c r="AQ49" t="s">
        <v>117</v>
      </c>
      <c r="AR49" t="s">
        <v>121</v>
      </c>
      <c r="AS49" t="s">
        <v>117</v>
      </c>
      <c r="AT49" t="s">
        <v>121</v>
      </c>
      <c r="AU49" t="s">
        <v>196</v>
      </c>
      <c r="AV49" t="s">
        <v>225</v>
      </c>
      <c r="AW49" t="s">
        <v>70</v>
      </c>
      <c r="AX49">
        <v>4156</v>
      </c>
      <c r="AY49" t="s">
        <v>551</v>
      </c>
      <c r="AZ49">
        <v>2</v>
      </c>
      <c r="BA49" t="s">
        <v>287</v>
      </c>
      <c r="BB49">
        <v>4</v>
      </c>
      <c r="BC49">
        <v>1</v>
      </c>
      <c r="BE49" t="s">
        <v>70</v>
      </c>
      <c r="BF49">
        <v>0</v>
      </c>
      <c r="BG49" t="s">
        <v>327</v>
      </c>
      <c r="BI49" t="s">
        <v>117</v>
      </c>
      <c r="BJ49" t="s">
        <v>225</v>
      </c>
      <c r="BK49" t="s">
        <v>70</v>
      </c>
      <c r="BL49">
        <v>0.78383828115501941</v>
      </c>
      <c r="BM49">
        <v>4156</v>
      </c>
      <c r="BN49" t="s">
        <v>121</v>
      </c>
      <c r="BO49" t="s">
        <v>196</v>
      </c>
      <c r="BP49">
        <v>4</v>
      </c>
      <c r="BQ49">
        <v>2822.9270000000001</v>
      </c>
      <c r="BR49">
        <v>1.4815401360876836E-2</v>
      </c>
      <c r="BS49">
        <v>0.34257486884398808</v>
      </c>
      <c r="BT49">
        <v>0.20758595599531973</v>
      </c>
      <c r="BU49">
        <v>14.6</v>
      </c>
      <c r="BV49">
        <v>0.28339379658064129</v>
      </c>
      <c r="BW49">
        <v>30.854499602717318</v>
      </c>
      <c r="BX49">
        <v>23</v>
      </c>
      <c r="BY49">
        <v>8</v>
      </c>
      <c r="BZ49">
        <v>871</v>
      </c>
    </row>
    <row r="50" spans="1:78" ht="16.5" x14ac:dyDescent="0.25">
      <c r="A50" s="105" t="str">
        <f t="shared" si="1"/>
        <v>강화교통</v>
      </c>
      <c r="B50" s="106" t="str">
        <f t="shared" si="2"/>
        <v>박용수</v>
      </c>
      <c r="C50" s="107" t="str">
        <f t="shared" si="3"/>
        <v>C</v>
      </c>
      <c r="D50" s="108">
        <f t="shared" si="4"/>
        <v>0.88730769230769224</v>
      </c>
      <c r="E50" s="109">
        <f t="shared" si="5"/>
        <v>2642</v>
      </c>
      <c r="F50" s="317" t="str">
        <f t="shared" si="6"/>
        <v>17</v>
      </c>
      <c r="G50" s="110" t="str">
        <f t="shared" si="7"/>
        <v>70바2541</v>
      </c>
      <c r="H50" s="111">
        <f t="shared" si="8"/>
        <v>1</v>
      </c>
      <c r="I50" s="112">
        <f t="shared" si="9"/>
        <v>1591.4870000000001</v>
      </c>
      <c r="J50" s="113">
        <f t="shared" si="10"/>
        <v>5.62981582392659E-3</v>
      </c>
      <c r="K50" s="113">
        <f t="shared" si="11"/>
        <v>0.36248719196707413</v>
      </c>
      <c r="L50" s="113">
        <f t="shared" si="12"/>
        <v>6.974609280503076E-2</v>
      </c>
      <c r="M50" s="114">
        <f t="shared" si="13"/>
        <v>8.9730000000000008</v>
      </c>
      <c r="N50" s="115">
        <f t="shared" si="14"/>
        <v>0</v>
      </c>
      <c r="O50" s="115">
        <f t="shared" si="15"/>
        <v>9.5508163120402489</v>
      </c>
      <c r="P50" s="224">
        <f t="shared" si="16"/>
        <v>8</v>
      </c>
      <c r="Q50" s="225">
        <f t="shared" si="17"/>
        <v>0</v>
      </c>
      <c r="R50" s="225">
        <f t="shared" si="18"/>
        <v>152</v>
      </c>
      <c r="T50">
        <v>503</v>
      </c>
      <c r="U50">
        <v>2642</v>
      </c>
      <c r="V50" t="s">
        <v>419</v>
      </c>
      <c r="W50">
        <v>1591.4870000000001</v>
      </c>
      <c r="X50">
        <v>689.88699999999994</v>
      </c>
      <c r="Y50">
        <v>2.3069999999999999</v>
      </c>
      <c r="Z50">
        <v>8.9730000000000008</v>
      </c>
      <c r="AA50">
        <v>112.78859199999999</v>
      </c>
      <c r="AB50">
        <v>0.63497899999999996</v>
      </c>
      <c r="AC50">
        <v>40.884419999999999</v>
      </c>
      <c r="AD50" s="1">
        <v>111</v>
      </c>
      <c r="AE50">
        <v>0</v>
      </c>
      <c r="AF50">
        <v>152</v>
      </c>
      <c r="AG50">
        <v>70</v>
      </c>
      <c r="AH50">
        <v>14.110353999999999</v>
      </c>
      <c r="AI50">
        <v>146.5</v>
      </c>
      <c r="AJ50">
        <v>0</v>
      </c>
      <c r="AK50">
        <v>8</v>
      </c>
      <c r="AL50">
        <v>1866</v>
      </c>
      <c r="AM50">
        <v>0.88730769230769224</v>
      </c>
      <c r="AN50" t="s">
        <v>69</v>
      </c>
      <c r="AO50">
        <v>1591.4870000000001</v>
      </c>
      <c r="AP50" t="s">
        <v>420</v>
      </c>
      <c r="AQ50" t="s">
        <v>117</v>
      </c>
      <c r="AR50" t="s">
        <v>118</v>
      </c>
      <c r="AS50" t="s">
        <v>117</v>
      </c>
      <c r="AT50" t="s">
        <v>118</v>
      </c>
      <c r="AU50" t="s">
        <v>363</v>
      </c>
      <c r="AV50" t="s">
        <v>419</v>
      </c>
      <c r="AW50" t="s">
        <v>69</v>
      </c>
      <c r="AX50">
        <v>2642</v>
      </c>
      <c r="AY50" t="s">
        <v>520</v>
      </c>
      <c r="AZ50">
        <v>3</v>
      </c>
      <c r="BA50" t="s">
        <v>362</v>
      </c>
      <c r="BB50">
        <v>1</v>
      </c>
      <c r="BC50">
        <v>1</v>
      </c>
      <c r="BE50" t="s">
        <v>311</v>
      </c>
      <c r="BF50" t="s">
        <v>312</v>
      </c>
      <c r="BG50" t="s">
        <v>311</v>
      </c>
      <c r="BI50" t="s">
        <v>117</v>
      </c>
      <c r="BJ50" t="s">
        <v>419</v>
      </c>
      <c r="BK50" t="s">
        <v>69</v>
      </c>
      <c r="BL50">
        <v>0.88730769230769224</v>
      </c>
      <c r="BM50">
        <v>2642</v>
      </c>
      <c r="BN50" t="s">
        <v>118</v>
      </c>
      <c r="BO50" t="s">
        <v>363</v>
      </c>
      <c r="BP50">
        <v>1</v>
      </c>
      <c r="BQ50">
        <v>1591.4870000000001</v>
      </c>
      <c r="BR50">
        <v>5.62981582392659E-3</v>
      </c>
      <c r="BS50">
        <v>0.36248719196707413</v>
      </c>
      <c r="BT50">
        <v>6.974609280503076E-2</v>
      </c>
      <c r="BU50">
        <v>8.9730000000000008</v>
      </c>
      <c r="BV50">
        <v>0</v>
      </c>
      <c r="BW50">
        <v>9.5508163120402489</v>
      </c>
      <c r="BX50">
        <v>8</v>
      </c>
      <c r="BY50">
        <v>0</v>
      </c>
      <c r="BZ50">
        <v>152</v>
      </c>
    </row>
    <row r="51" spans="1:78" ht="16.5" x14ac:dyDescent="0.25">
      <c r="A51" s="121" t="str">
        <f t="shared" si="1"/>
        <v>강화교통</v>
      </c>
      <c r="B51" s="122" t="str">
        <f t="shared" si="2"/>
        <v>박원숙</v>
      </c>
      <c r="C51" s="123" t="str">
        <f t="shared" si="3"/>
        <v>C</v>
      </c>
      <c r="D51" s="124">
        <f t="shared" si="4"/>
        <v>0.8952</v>
      </c>
      <c r="E51" s="125">
        <f t="shared" si="5"/>
        <v>6050</v>
      </c>
      <c r="F51" s="316" t="str">
        <f t="shared" si="6"/>
        <v>17</v>
      </c>
      <c r="G51" s="126" t="str">
        <f t="shared" si="7"/>
        <v>70바3716</v>
      </c>
      <c r="H51" s="127">
        <f t="shared" si="8"/>
        <v>1</v>
      </c>
      <c r="I51" s="128">
        <f t="shared" si="9"/>
        <v>1461.6020000000001</v>
      </c>
      <c r="J51" s="129">
        <f t="shared" si="10"/>
        <v>1.1212474347449368E-2</v>
      </c>
      <c r="K51" s="129">
        <f t="shared" si="11"/>
        <v>0.37077013954307381</v>
      </c>
      <c r="L51" s="129">
        <f t="shared" si="12"/>
        <v>0.14778304901060615</v>
      </c>
      <c r="M51" s="130">
        <f t="shared" si="13"/>
        <v>9.17</v>
      </c>
      <c r="N51" s="131">
        <f t="shared" si="14"/>
        <v>0</v>
      </c>
      <c r="O51" s="131">
        <f t="shared" si="15"/>
        <v>1.642033877895624</v>
      </c>
      <c r="P51" s="222">
        <f t="shared" si="16"/>
        <v>6</v>
      </c>
      <c r="Q51" s="223">
        <f t="shared" si="17"/>
        <v>0</v>
      </c>
      <c r="R51" s="223">
        <f t="shared" si="18"/>
        <v>24</v>
      </c>
      <c r="T51">
        <v>503</v>
      </c>
      <c r="U51">
        <v>6050</v>
      </c>
      <c r="V51" t="s">
        <v>421</v>
      </c>
      <c r="W51">
        <v>1461.6020000000001</v>
      </c>
      <c r="X51">
        <v>653.08199999999999</v>
      </c>
      <c r="Y51">
        <v>2.238</v>
      </c>
      <c r="Z51">
        <v>9.17</v>
      </c>
      <c r="AA51">
        <v>105.85692</v>
      </c>
      <c r="AB51">
        <v>1.1869179999999999</v>
      </c>
      <c r="AC51">
        <v>39.248584999999999</v>
      </c>
      <c r="AD51" s="1">
        <v>216</v>
      </c>
      <c r="AE51">
        <v>0</v>
      </c>
      <c r="AF51">
        <v>24</v>
      </c>
      <c r="AG51">
        <v>63</v>
      </c>
      <c r="AH51">
        <v>13.807335</v>
      </c>
      <c r="AI51">
        <v>0</v>
      </c>
      <c r="AJ51">
        <v>0</v>
      </c>
      <c r="AK51">
        <v>6</v>
      </c>
      <c r="AL51">
        <v>234</v>
      </c>
      <c r="AM51">
        <v>0.8952</v>
      </c>
      <c r="AN51" t="s">
        <v>69</v>
      </c>
      <c r="AO51">
        <v>1461.6020000000001</v>
      </c>
      <c r="AP51" t="s">
        <v>422</v>
      </c>
      <c r="AQ51" t="s">
        <v>117</v>
      </c>
      <c r="AR51" t="s">
        <v>118</v>
      </c>
      <c r="AS51" t="s">
        <v>117</v>
      </c>
      <c r="AT51" t="s">
        <v>118</v>
      </c>
      <c r="AU51" t="s">
        <v>323</v>
      </c>
      <c r="AV51" t="s">
        <v>421</v>
      </c>
      <c r="AW51" t="s">
        <v>69</v>
      </c>
      <c r="AX51">
        <v>6050</v>
      </c>
      <c r="AY51" t="s">
        <v>520</v>
      </c>
      <c r="AZ51">
        <v>1</v>
      </c>
      <c r="BA51" t="s">
        <v>322</v>
      </c>
      <c r="BB51">
        <v>1</v>
      </c>
      <c r="BC51">
        <v>1</v>
      </c>
      <c r="BE51" t="s">
        <v>311</v>
      </c>
      <c r="BF51" t="s">
        <v>312</v>
      </c>
      <c r="BG51" t="s">
        <v>311</v>
      </c>
      <c r="BI51" t="s">
        <v>117</v>
      </c>
      <c r="BJ51" t="s">
        <v>421</v>
      </c>
      <c r="BK51" t="s">
        <v>69</v>
      </c>
      <c r="BL51">
        <v>0.8952</v>
      </c>
      <c r="BM51">
        <v>6050</v>
      </c>
      <c r="BN51" t="s">
        <v>118</v>
      </c>
      <c r="BO51" t="s">
        <v>323</v>
      </c>
      <c r="BP51">
        <v>1</v>
      </c>
      <c r="BQ51">
        <v>1461.6020000000001</v>
      </c>
      <c r="BR51">
        <v>1.1212474347449368E-2</v>
      </c>
      <c r="BS51">
        <v>0.37077013954307381</v>
      </c>
      <c r="BT51">
        <v>0.14778304901060615</v>
      </c>
      <c r="BU51">
        <v>9.17</v>
      </c>
      <c r="BV51">
        <v>0</v>
      </c>
      <c r="BW51">
        <v>1.642033877895624</v>
      </c>
      <c r="BX51">
        <v>6</v>
      </c>
      <c r="BY51">
        <v>0</v>
      </c>
      <c r="BZ51">
        <v>24</v>
      </c>
    </row>
    <row r="52" spans="1:78" ht="16.5" x14ac:dyDescent="0.25">
      <c r="A52" s="105" t="str">
        <f t="shared" si="1"/>
        <v>강화교통</v>
      </c>
      <c r="B52" s="106" t="str">
        <f t="shared" si="2"/>
        <v>박은서</v>
      </c>
      <c r="C52" s="107" t="str">
        <f t="shared" si="3"/>
        <v>C</v>
      </c>
      <c r="D52" s="108">
        <f t="shared" si="4"/>
        <v>0.86057933631005767</v>
      </c>
      <c r="E52" s="109">
        <f t="shared" si="5"/>
        <v>2824</v>
      </c>
      <c r="F52" s="317" t="str">
        <f t="shared" si="6"/>
        <v>71</v>
      </c>
      <c r="G52" s="110" t="str">
        <f t="shared" si="7"/>
        <v>78바3208</v>
      </c>
      <c r="H52" s="111">
        <f t="shared" si="8"/>
        <v>2</v>
      </c>
      <c r="I52" s="112">
        <f t="shared" si="9"/>
        <v>4074.2959999999998</v>
      </c>
      <c r="J52" s="113">
        <f t="shared" si="10"/>
        <v>1.2249780268368555E-2</v>
      </c>
      <c r="K52" s="113">
        <f t="shared" si="11"/>
        <v>0.24870021400468556</v>
      </c>
      <c r="L52" s="113">
        <f t="shared" si="12"/>
        <v>0.12296602897776696</v>
      </c>
      <c r="M52" s="114">
        <f t="shared" si="13"/>
        <v>13.106999999999999</v>
      </c>
      <c r="N52" s="115">
        <f t="shared" si="14"/>
        <v>0.17180882292302768</v>
      </c>
      <c r="O52" s="115">
        <f t="shared" si="15"/>
        <v>33.257279294386073</v>
      </c>
      <c r="P52" s="224">
        <f t="shared" si="16"/>
        <v>3</v>
      </c>
      <c r="Q52" s="225">
        <f t="shared" si="17"/>
        <v>7</v>
      </c>
      <c r="R52" s="225">
        <f t="shared" si="18"/>
        <v>1355</v>
      </c>
      <c r="T52">
        <v>503</v>
      </c>
      <c r="U52">
        <v>2824</v>
      </c>
      <c r="V52" t="s">
        <v>226</v>
      </c>
      <c r="W52">
        <v>4074.2959999999998</v>
      </c>
      <c r="X52">
        <v>1449.2750000000001</v>
      </c>
      <c r="Y52">
        <v>2.8109999999999999</v>
      </c>
      <c r="Z52">
        <v>13.106999999999999</v>
      </c>
      <c r="AA52">
        <v>155.16996700000001</v>
      </c>
      <c r="AB52">
        <v>1.900798</v>
      </c>
      <c r="AC52">
        <v>38.590803999999999</v>
      </c>
      <c r="AD52" s="1">
        <v>501</v>
      </c>
      <c r="AE52">
        <v>7</v>
      </c>
      <c r="AF52">
        <v>1355</v>
      </c>
      <c r="AG52">
        <v>82</v>
      </c>
      <c r="AH52">
        <v>26.256988</v>
      </c>
      <c r="AI52">
        <v>8779.6</v>
      </c>
      <c r="AJ52">
        <v>17.2</v>
      </c>
      <c r="AK52">
        <v>3</v>
      </c>
      <c r="AL52">
        <v>2252</v>
      </c>
      <c r="AM52">
        <v>0.86057933631005767</v>
      </c>
      <c r="AN52" t="s">
        <v>69</v>
      </c>
      <c r="AO52">
        <v>3947.6329999999998</v>
      </c>
      <c r="AP52" t="s">
        <v>423</v>
      </c>
      <c r="AQ52" t="s">
        <v>117</v>
      </c>
      <c r="AR52" t="s">
        <v>121</v>
      </c>
      <c r="AS52" t="s">
        <v>117</v>
      </c>
      <c r="AT52" t="s">
        <v>121</v>
      </c>
      <c r="AU52" t="s">
        <v>188</v>
      </c>
      <c r="AV52" t="s">
        <v>226</v>
      </c>
      <c r="AW52" t="s">
        <v>69</v>
      </c>
      <c r="AX52">
        <v>2824</v>
      </c>
      <c r="AY52" t="s">
        <v>559</v>
      </c>
      <c r="AZ52">
        <v>2</v>
      </c>
      <c r="BA52" t="s">
        <v>340</v>
      </c>
      <c r="BB52">
        <v>2</v>
      </c>
      <c r="BC52">
        <v>1</v>
      </c>
      <c r="BE52" t="s">
        <v>69</v>
      </c>
      <c r="BF52">
        <v>0</v>
      </c>
      <c r="BG52" t="s">
        <v>327</v>
      </c>
      <c r="BI52" t="s">
        <v>117</v>
      </c>
      <c r="BJ52" t="s">
        <v>226</v>
      </c>
      <c r="BK52" t="s">
        <v>69</v>
      </c>
      <c r="BL52">
        <v>0.86057933631005767</v>
      </c>
      <c r="BM52">
        <v>2824</v>
      </c>
      <c r="BN52" t="s">
        <v>121</v>
      </c>
      <c r="BO52" t="s">
        <v>188</v>
      </c>
      <c r="BP52">
        <v>2</v>
      </c>
      <c r="BQ52">
        <v>4074.2959999999998</v>
      </c>
      <c r="BR52">
        <v>1.2249780268368555E-2</v>
      </c>
      <c r="BS52">
        <v>0.24870021400468556</v>
      </c>
      <c r="BT52">
        <v>0.12296602897776696</v>
      </c>
      <c r="BU52">
        <v>13.106999999999999</v>
      </c>
      <c r="BV52">
        <v>0.17180882292302768</v>
      </c>
      <c r="BW52">
        <v>33.257279294386073</v>
      </c>
      <c r="BX52">
        <v>3</v>
      </c>
      <c r="BY52">
        <v>7</v>
      </c>
      <c r="BZ52">
        <v>1355</v>
      </c>
    </row>
    <row r="53" spans="1:78" ht="16.5" x14ac:dyDescent="0.25">
      <c r="A53" s="121" t="str">
        <f t="shared" si="1"/>
        <v>강화교통</v>
      </c>
      <c r="B53" s="122" t="str">
        <f t="shared" si="2"/>
        <v>박종무</v>
      </c>
      <c r="C53" s="123" t="str">
        <f t="shared" si="3"/>
        <v>F</v>
      </c>
      <c r="D53" s="124">
        <f t="shared" si="4"/>
        <v>0.79116730753303455</v>
      </c>
      <c r="E53" s="125">
        <f t="shared" si="5"/>
        <v>1424</v>
      </c>
      <c r="F53" s="316" t="str">
        <f t="shared" si="6"/>
        <v>17</v>
      </c>
      <c r="G53" s="126" t="str">
        <f t="shared" si="7"/>
        <v>70바3702</v>
      </c>
      <c r="H53" s="127">
        <f t="shared" si="8"/>
        <v>2</v>
      </c>
      <c r="I53" s="128">
        <f t="shared" si="9"/>
        <v>2861.5549999999998</v>
      </c>
      <c r="J53" s="129">
        <f t="shared" si="10"/>
        <v>1.6493450369548142E-2</v>
      </c>
      <c r="K53" s="129">
        <f t="shared" si="11"/>
        <v>0.40089018742490762</v>
      </c>
      <c r="L53" s="129">
        <f t="shared" si="12"/>
        <v>0.14991848837432795</v>
      </c>
      <c r="M53" s="130">
        <f t="shared" si="13"/>
        <v>13.583</v>
      </c>
      <c r="N53" s="131">
        <f t="shared" si="14"/>
        <v>1.4327874180297078</v>
      </c>
      <c r="O53" s="131">
        <f t="shared" si="15"/>
        <v>9.9596198570357739</v>
      </c>
      <c r="P53" s="222">
        <f t="shared" si="16"/>
        <v>8</v>
      </c>
      <c r="Q53" s="223">
        <f t="shared" si="17"/>
        <v>41</v>
      </c>
      <c r="R53" s="223">
        <f t="shared" si="18"/>
        <v>285</v>
      </c>
      <c r="T53">
        <v>503</v>
      </c>
      <c r="U53">
        <v>1424</v>
      </c>
      <c r="V53" t="s">
        <v>350</v>
      </c>
      <c r="W53">
        <v>2861.5549999999998</v>
      </c>
      <c r="X53">
        <v>1442.617</v>
      </c>
      <c r="Y53">
        <v>1.984</v>
      </c>
      <c r="Z53">
        <v>13.583</v>
      </c>
      <c r="AA53">
        <v>194.872445</v>
      </c>
      <c r="AB53">
        <v>3.2141190000000002</v>
      </c>
      <c r="AC53">
        <v>78.122450999999998</v>
      </c>
      <c r="AD53" s="1">
        <v>429</v>
      </c>
      <c r="AE53">
        <v>41</v>
      </c>
      <c r="AF53">
        <v>285</v>
      </c>
      <c r="AG53">
        <v>79</v>
      </c>
      <c r="AH53">
        <v>14.684246</v>
      </c>
      <c r="AI53">
        <v>384.1</v>
      </c>
      <c r="AJ53">
        <v>0</v>
      </c>
      <c r="AK53">
        <v>8</v>
      </c>
      <c r="AL53">
        <v>451</v>
      </c>
      <c r="AM53">
        <v>0.79116730753303455</v>
      </c>
      <c r="AN53" t="s">
        <v>70</v>
      </c>
      <c r="AO53">
        <v>2646.163</v>
      </c>
      <c r="AP53" t="s">
        <v>424</v>
      </c>
      <c r="AQ53" t="s">
        <v>117</v>
      </c>
      <c r="AR53" t="s">
        <v>118</v>
      </c>
      <c r="AS53" t="s">
        <v>117</v>
      </c>
      <c r="AT53" t="s">
        <v>118</v>
      </c>
      <c r="AU53" t="s">
        <v>321</v>
      </c>
      <c r="AV53" t="s">
        <v>350</v>
      </c>
      <c r="AW53" t="s">
        <v>70</v>
      </c>
      <c r="AX53">
        <v>1424</v>
      </c>
      <c r="AY53" t="s">
        <v>561</v>
      </c>
      <c r="AZ53">
        <v>2</v>
      </c>
      <c r="BA53" t="s">
        <v>295</v>
      </c>
      <c r="BB53">
        <v>2</v>
      </c>
      <c r="BC53">
        <v>1</v>
      </c>
      <c r="BE53" t="s">
        <v>67</v>
      </c>
      <c r="BF53">
        <v>-1</v>
      </c>
      <c r="BG53" t="s">
        <v>333</v>
      </c>
      <c r="BI53" t="s">
        <v>117</v>
      </c>
      <c r="BJ53" t="s">
        <v>350</v>
      </c>
      <c r="BK53" t="s">
        <v>70</v>
      </c>
      <c r="BL53">
        <v>0.79116730753303455</v>
      </c>
      <c r="BM53">
        <v>1424</v>
      </c>
      <c r="BN53" t="s">
        <v>118</v>
      </c>
      <c r="BO53" t="s">
        <v>321</v>
      </c>
      <c r="BP53">
        <v>2</v>
      </c>
      <c r="BQ53">
        <v>2861.5549999999998</v>
      </c>
      <c r="BR53">
        <v>1.6493450369548142E-2</v>
      </c>
      <c r="BS53">
        <v>0.40089018742490762</v>
      </c>
      <c r="BT53">
        <v>0.14991848837432795</v>
      </c>
      <c r="BU53">
        <v>13.583</v>
      </c>
      <c r="BV53">
        <v>1.4327874180297078</v>
      </c>
      <c r="BW53">
        <v>9.9596198570357739</v>
      </c>
      <c r="BX53">
        <v>8</v>
      </c>
      <c r="BY53">
        <v>41</v>
      </c>
      <c r="BZ53">
        <v>285</v>
      </c>
    </row>
    <row r="54" spans="1:78" ht="16.5" x14ac:dyDescent="0.25">
      <c r="A54" s="105" t="str">
        <f t="shared" si="1"/>
        <v>강화교통</v>
      </c>
      <c r="B54" s="106" t="str">
        <f t="shared" si="2"/>
        <v>박진철</v>
      </c>
      <c r="C54" s="107" t="str">
        <f t="shared" si="3"/>
        <v>F</v>
      </c>
      <c r="D54" s="108">
        <f t="shared" si="4"/>
        <v>0.75920085583232266</v>
      </c>
      <c r="E54" s="109">
        <f t="shared" si="5"/>
        <v>1862</v>
      </c>
      <c r="F54" s="317" t="str">
        <f t="shared" si="6"/>
        <v>800</v>
      </c>
      <c r="G54" s="110" t="str">
        <f t="shared" si="7"/>
        <v>70바3720</v>
      </c>
      <c r="H54" s="111">
        <f t="shared" si="8"/>
        <v>7</v>
      </c>
      <c r="I54" s="112">
        <f t="shared" si="9"/>
        <v>2891.0619999999999</v>
      </c>
      <c r="J54" s="113">
        <f t="shared" si="10"/>
        <v>1.4009595376222674E-2</v>
      </c>
      <c r="K54" s="113">
        <f t="shared" si="11"/>
        <v>0.38606624577267395</v>
      </c>
      <c r="L54" s="113">
        <f t="shared" si="12"/>
        <v>0.24143377070432942</v>
      </c>
      <c r="M54" s="114">
        <f t="shared" si="13"/>
        <v>19.617000000000001</v>
      </c>
      <c r="N54" s="115">
        <f t="shared" si="14"/>
        <v>1.3227368428734587</v>
      </c>
      <c r="O54" s="115">
        <f t="shared" si="15"/>
        <v>54.779549941069796</v>
      </c>
      <c r="P54" s="224">
        <f t="shared" si="16"/>
        <v>36</v>
      </c>
      <c r="Q54" s="225">
        <f t="shared" si="17"/>
        <v>43</v>
      </c>
      <c r="R54" s="225">
        <f t="shared" si="18"/>
        <v>1916</v>
      </c>
      <c r="T54">
        <v>503</v>
      </c>
      <c r="U54">
        <v>1862</v>
      </c>
      <c r="V54" t="s">
        <v>227</v>
      </c>
      <c r="W54">
        <v>2891.0619999999999</v>
      </c>
      <c r="X54">
        <v>1330.6020000000001</v>
      </c>
      <c r="Y54">
        <v>2.173</v>
      </c>
      <c r="Z54">
        <v>19.617000000000001</v>
      </c>
      <c r="AA54">
        <v>127.13415000000001</v>
      </c>
      <c r="AB54">
        <v>1.7810980000000001</v>
      </c>
      <c r="AC54">
        <v>49.082203999999997</v>
      </c>
      <c r="AD54" s="1">
        <v>698</v>
      </c>
      <c r="AE54">
        <v>43</v>
      </c>
      <c r="AF54">
        <v>1916</v>
      </c>
      <c r="AG54">
        <v>105</v>
      </c>
      <c r="AH54">
        <v>22.740247</v>
      </c>
      <c r="AI54">
        <v>21133.200000000001</v>
      </c>
      <c r="AJ54">
        <v>2142.6999999999998</v>
      </c>
      <c r="AK54">
        <v>36</v>
      </c>
      <c r="AL54">
        <v>27411</v>
      </c>
      <c r="AM54">
        <v>0.75920085583232266</v>
      </c>
      <c r="AN54" t="s">
        <v>70</v>
      </c>
      <c r="AO54">
        <v>652.87</v>
      </c>
      <c r="AP54" t="s">
        <v>425</v>
      </c>
      <c r="AQ54" t="s">
        <v>117</v>
      </c>
      <c r="AR54" t="s">
        <v>122</v>
      </c>
      <c r="AS54" t="s">
        <v>117</v>
      </c>
      <c r="AT54" t="s">
        <v>122</v>
      </c>
      <c r="AU54" t="s">
        <v>252</v>
      </c>
      <c r="AV54" t="s">
        <v>227</v>
      </c>
      <c r="AW54" t="s">
        <v>70</v>
      </c>
      <c r="AX54">
        <v>1862</v>
      </c>
      <c r="AY54" t="s">
        <v>566</v>
      </c>
      <c r="AZ54">
        <v>2</v>
      </c>
      <c r="BA54" t="s">
        <v>567</v>
      </c>
      <c r="BB54">
        <v>7</v>
      </c>
      <c r="BC54">
        <v>1</v>
      </c>
      <c r="BE54" t="s">
        <v>67</v>
      </c>
      <c r="BF54">
        <v>-1</v>
      </c>
      <c r="BG54" t="s">
        <v>333</v>
      </c>
      <c r="BI54" t="s">
        <v>117</v>
      </c>
      <c r="BJ54" t="s">
        <v>227</v>
      </c>
      <c r="BK54" t="s">
        <v>70</v>
      </c>
      <c r="BL54">
        <v>0.75920085583232266</v>
      </c>
      <c r="BM54">
        <v>1862</v>
      </c>
      <c r="BN54" t="s">
        <v>122</v>
      </c>
      <c r="BO54" t="s">
        <v>252</v>
      </c>
      <c r="BP54">
        <v>7</v>
      </c>
      <c r="BQ54">
        <v>2891.0619999999999</v>
      </c>
      <c r="BR54">
        <v>1.4009595376222674E-2</v>
      </c>
      <c r="BS54">
        <v>0.38606624577267395</v>
      </c>
      <c r="BT54">
        <v>0.24143377070432942</v>
      </c>
      <c r="BU54">
        <v>19.617000000000001</v>
      </c>
      <c r="BV54">
        <v>1.3227368428734587</v>
      </c>
      <c r="BW54">
        <v>54.779549941069796</v>
      </c>
      <c r="BX54">
        <v>36</v>
      </c>
      <c r="BY54">
        <v>43</v>
      </c>
      <c r="BZ54">
        <v>1916</v>
      </c>
    </row>
    <row r="55" spans="1:78" ht="16.5" x14ac:dyDescent="0.25">
      <c r="A55" s="121" t="str">
        <f t="shared" si="1"/>
        <v>강화교통</v>
      </c>
      <c r="B55" s="122" t="str">
        <f t="shared" si="2"/>
        <v>박형규</v>
      </c>
      <c r="C55" s="123" t="str">
        <f t="shared" si="3"/>
        <v>D</v>
      </c>
      <c r="D55" s="124">
        <f t="shared" si="4"/>
        <v>0.80283126873058275</v>
      </c>
      <c r="E55" s="125">
        <f t="shared" si="5"/>
        <v>5292</v>
      </c>
      <c r="F55" s="316" t="str">
        <f t="shared" si="6"/>
        <v>60-5</v>
      </c>
      <c r="G55" s="126" t="str">
        <f t="shared" si="7"/>
        <v>78바3206</v>
      </c>
      <c r="H55" s="127">
        <f t="shared" si="8"/>
        <v>9</v>
      </c>
      <c r="I55" s="128">
        <f t="shared" si="9"/>
        <v>3926.748</v>
      </c>
      <c r="J55" s="129">
        <f t="shared" si="10"/>
        <v>3.76914365056715E-2</v>
      </c>
      <c r="K55" s="129">
        <f t="shared" si="11"/>
        <v>0.3174986747430964</v>
      </c>
      <c r="L55" s="129">
        <f t="shared" si="12"/>
        <v>0.2768193935541573</v>
      </c>
      <c r="M55" s="130">
        <f t="shared" si="13"/>
        <v>17.021000000000001</v>
      </c>
      <c r="N55" s="131">
        <f t="shared" si="14"/>
        <v>2.0347780083279812</v>
      </c>
      <c r="O55" s="131">
        <f t="shared" si="15"/>
        <v>40.747733961644954</v>
      </c>
      <c r="P55" s="222">
        <f t="shared" si="16"/>
        <v>27</v>
      </c>
      <c r="Q55" s="223">
        <f t="shared" si="17"/>
        <v>134</v>
      </c>
      <c r="R55" s="223">
        <f t="shared" si="18"/>
        <v>2985</v>
      </c>
      <c r="T55">
        <v>503</v>
      </c>
      <c r="U55">
        <v>5292</v>
      </c>
      <c r="V55" t="s">
        <v>267</v>
      </c>
      <c r="W55">
        <v>3926.748</v>
      </c>
      <c r="X55">
        <v>1611.9760000000001</v>
      </c>
      <c r="Y55">
        <v>2.4359999999999999</v>
      </c>
      <c r="Z55">
        <v>17.021000000000001</v>
      </c>
      <c r="AA55">
        <v>157.94107500000001</v>
      </c>
      <c r="AB55">
        <v>5.9530260000000004</v>
      </c>
      <c r="AC55">
        <v>50.146082</v>
      </c>
      <c r="AD55" s="1">
        <v>1087</v>
      </c>
      <c r="AE55">
        <v>134</v>
      </c>
      <c r="AF55">
        <v>2985</v>
      </c>
      <c r="AG55">
        <v>108</v>
      </c>
      <c r="AH55">
        <v>24.862107000000002</v>
      </c>
      <c r="AI55">
        <v>29751.3</v>
      </c>
      <c r="AJ55">
        <v>3309.8</v>
      </c>
      <c r="AK55">
        <v>27</v>
      </c>
      <c r="AL55">
        <v>7808</v>
      </c>
      <c r="AM55">
        <v>0.80283126873058275</v>
      </c>
      <c r="AN55" t="s">
        <v>67</v>
      </c>
      <c r="AO55">
        <v>766.84</v>
      </c>
      <c r="AP55" t="s">
        <v>426</v>
      </c>
      <c r="AQ55" t="s">
        <v>117</v>
      </c>
      <c r="AR55" t="s">
        <v>119</v>
      </c>
      <c r="AS55" t="s">
        <v>117</v>
      </c>
      <c r="AT55" t="s">
        <v>119</v>
      </c>
      <c r="AU55" t="s">
        <v>176</v>
      </c>
      <c r="AV55" t="s">
        <v>267</v>
      </c>
      <c r="AW55" t="s">
        <v>67</v>
      </c>
      <c r="AX55">
        <v>5292</v>
      </c>
      <c r="AY55" t="s">
        <v>548</v>
      </c>
      <c r="AZ55">
        <v>5</v>
      </c>
      <c r="BA55" t="s">
        <v>568</v>
      </c>
      <c r="BB55">
        <v>9</v>
      </c>
      <c r="BC55">
        <v>1</v>
      </c>
      <c r="BE55" t="s">
        <v>70</v>
      </c>
      <c r="BF55">
        <v>1</v>
      </c>
      <c r="BG55" t="s">
        <v>320</v>
      </c>
      <c r="BI55" t="s">
        <v>117</v>
      </c>
      <c r="BJ55" t="s">
        <v>267</v>
      </c>
      <c r="BK55" t="s">
        <v>67</v>
      </c>
      <c r="BL55">
        <v>0.80283126873058275</v>
      </c>
      <c r="BM55">
        <v>5292</v>
      </c>
      <c r="BN55" t="s">
        <v>119</v>
      </c>
      <c r="BO55" t="s">
        <v>176</v>
      </c>
      <c r="BP55">
        <v>9</v>
      </c>
      <c r="BQ55">
        <v>3926.748</v>
      </c>
      <c r="BR55">
        <v>3.76914365056715E-2</v>
      </c>
      <c r="BS55">
        <v>0.3174986747430964</v>
      </c>
      <c r="BT55">
        <v>0.2768193935541573</v>
      </c>
      <c r="BU55">
        <v>17.021000000000001</v>
      </c>
      <c r="BV55">
        <v>2.0347780083279812</v>
      </c>
      <c r="BW55">
        <v>40.747733961644954</v>
      </c>
      <c r="BX55">
        <v>27</v>
      </c>
      <c r="BY55">
        <v>134</v>
      </c>
      <c r="BZ55">
        <v>2985</v>
      </c>
    </row>
    <row r="56" spans="1:78" ht="16.5" x14ac:dyDescent="0.25">
      <c r="A56" s="105" t="str">
        <f t="shared" si="1"/>
        <v>강화교통</v>
      </c>
      <c r="B56" s="106" t="str">
        <f t="shared" si="2"/>
        <v>백정기</v>
      </c>
      <c r="C56" s="107" t="str">
        <f t="shared" si="3"/>
        <v>B</v>
      </c>
      <c r="D56" s="108">
        <f t="shared" si="4"/>
        <v>0.91185185185185191</v>
      </c>
      <c r="E56" s="109">
        <f t="shared" si="5"/>
        <v>5035</v>
      </c>
      <c r="F56" s="317" t="str">
        <f t="shared" si="6"/>
        <v>800</v>
      </c>
      <c r="G56" s="110" t="str">
        <f t="shared" si="7"/>
        <v>70바3720</v>
      </c>
      <c r="H56" s="111">
        <f t="shared" si="8"/>
        <v>1</v>
      </c>
      <c r="I56" s="112">
        <f t="shared" si="9"/>
        <v>2666.681</v>
      </c>
      <c r="J56" s="113">
        <f t="shared" si="10"/>
        <v>9.4514033440600189E-3</v>
      </c>
      <c r="K56" s="113">
        <f t="shared" si="11"/>
        <v>0.3454793320936958</v>
      </c>
      <c r="L56" s="113">
        <f t="shared" si="12"/>
        <v>0.30449836332129715</v>
      </c>
      <c r="M56" s="114">
        <f t="shared" si="13"/>
        <v>11.336</v>
      </c>
      <c r="N56" s="115">
        <f t="shared" si="14"/>
        <v>1.3124929453504188</v>
      </c>
      <c r="O56" s="115">
        <f t="shared" si="15"/>
        <v>44.549760545037067</v>
      </c>
      <c r="P56" s="224">
        <f t="shared" si="16"/>
        <v>1</v>
      </c>
      <c r="Q56" s="225">
        <f t="shared" si="17"/>
        <v>35</v>
      </c>
      <c r="R56" s="225">
        <f t="shared" si="18"/>
        <v>1188</v>
      </c>
      <c r="T56">
        <v>503</v>
      </c>
      <c r="U56">
        <v>5035</v>
      </c>
      <c r="V56" t="s">
        <v>302</v>
      </c>
      <c r="W56">
        <v>2666.681</v>
      </c>
      <c r="X56">
        <v>1083.2729999999999</v>
      </c>
      <c r="Y56">
        <v>2.4620000000000002</v>
      </c>
      <c r="Z56">
        <v>11.336</v>
      </c>
      <c r="AA56">
        <v>129.137754</v>
      </c>
      <c r="AB56">
        <v>1.2205330000000001</v>
      </c>
      <c r="AC56">
        <v>44.614424999999997</v>
      </c>
      <c r="AD56" s="1">
        <v>812</v>
      </c>
      <c r="AE56">
        <v>35</v>
      </c>
      <c r="AF56">
        <v>1188</v>
      </c>
      <c r="AG56">
        <v>90</v>
      </c>
      <c r="AH56">
        <v>20.649894</v>
      </c>
      <c r="AI56">
        <v>9456.7000000000007</v>
      </c>
      <c r="AJ56">
        <v>115.5</v>
      </c>
      <c r="AK56">
        <v>1</v>
      </c>
      <c r="AL56">
        <v>143</v>
      </c>
      <c r="AM56">
        <v>0.91185185185185191</v>
      </c>
      <c r="AN56" t="s">
        <v>68</v>
      </c>
      <c r="AO56">
        <v>2666.681</v>
      </c>
      <c r="AP56" t="s">
        <v>427</v>
      </c>
      <c r="AQ56" t="s">
        <v>117</v>
      </c>
      <c r="AR56" t="s">
        <v>122</v>
      </c>
      <c r="AS56" t="s">
        <v>117</v>
      </c>
      <c r="AT56" t="s">
        <v>122</v>
      </c>
      <c r="AU56" t="s">
        <v>252</v>
      </c>
      <c r="AV56" t="s">
        <v>302</v>
      </c>
      <c r="AW56" t="s">
        <v>68</v>
      </c>
      <c r="AX56">
        <v>5035</v>
      </c>
      <c r="AY56" t="s">
        <v>547</v>
      </c>
      <c r="AZ56">
        <v>6</v>
      </c>
      <c r="BA56" t="s">
        <v>569</v>
      </c>
      <c r="BB56">
        <v>1</v>
      </c>
      <c r="BC56">
        <v>1</v>
      </c>
      <c r="BE56" t="s">
        <v>68</v>
      </c>
      <c r="BF56">
        <v>0</v>
      </c>
      <c r="BG56" t="s">
        <v>327</v>
      </c>
      <c r="BI56" t="s">
        <v>117</v>
      </c>
      <c r="BJ56" t="s">
        <v>302</v>
      </c>
      <c r="BK56" t="s">
        <v>68</v>
      </c>
      <c r="BL56">
        <v>0.91185185185185191</v>
      </c>
      <c r="BM56">
        <v>5035</v>
      </c>
      <c r="BN56" t="s">
        <v>122</v>
      </c>
      <c r="BO56" t="s">
        <v>252</v>
      </c>
      <c r="BP56">
        <v>1</v>
      </c>
      <c r="BQ56">
        <v>2666.681</v>
      </c>
      <c r="BR56">
        <v>9.4514033440600189E-3</v>
      </c>
      <c r="BS56">
        <v>0.3454793320936958</v>
      </c>
      <c r="BT56">
        <v>0.30449836332129715</v>
      </c>
      <c r="BU56">
        <v>11.336</v>
      </c>
      <c r="BV56">
        <v>1.3124929453504188</v>
      </c>
      <c r="BW56">
        <v>44.549760545037067</v>
      </c>
      <c r="BX56">
        <v>1</v>
      </c>
      <c r="BY56">
        <v>35</v>
      </c>
      <c r="BZ56">
        <v>1188</v>
      </c>
    </row>
    <row r="57" spans="1:78" ht="16.5" x14ac:dyDescent="0.25">
      <c r="A57" s="121" t="str">
        <f t="shared" si="1"/>
        <v>강화교통</v>
      </c>
      <c r="B57" s="122" t="str">
        <f t="shared" si="2"/>
        <v>봉찬종</v>
      </c>
      <c r="C57" s="123" t="str">
        <f t="shared" si="3"/>
        <v>B</v>
      </c>
      <c r="D57" s="124">
        <f t="shared" si="4"/>
        <v>0.91833352485018982</v>
      </c>
      <c r="E57" s="125">
        <f t="shared" si="5"/>
        <v>771</v>
      </c>
      <c r="F57" s="316" t="str">
        <f t="shared" si="6"/>
        <v>60-5</v>
      </c>
      <c r="G57" s="126" t="str">
        <f t="shared" si="7"/>
        <v>78바3207</v>
      </c>
      <c r="H57" s="127">
        <f t="shared" si="8"/>
        <v>2</v>
      </c>
      <c r="I57" s="128">
        <f t="shared" si="9"/>
        <v>8024.5630000000001</v>
      </c>
      <c r="J57" s="129">
        <f t="shared" si="10"/>
        <v>1.6462649664147583E-2</v>
      </c>
      <c r="K57" s="129">
        <f t="shared" si="11"/>
        <v>0.28059056158436924</v>
      </c>
      <c r="L57" s="129">
        <f t="shared" si="12"/>
        <v>0.21147569032731128</v>
      </c>
      <c r="M57" s="130">
        <f t="shared" si="13"/>
        <v>12.387</v>
      </c>
      <c r="N57" s="131">
        <f t="shared" si="14"/>
        <v>1.3334059437255337</v>
      </c>
      <c r="O57" s="131">
        <f t="shared" si="15"/>
        <v>28.113680458362655</v>
      </c>
      <c r="P57" s="222">
        <f t="shared" si="16"/>
        <v>29</v>
      </c>
      <c r="Q57" s="223">
        <f t="shared" si="17"/>
        <v>107</v>
      </c>
      <c r="R57" s="223">
        <f t="shared" si="18"/>
        <v>2256</v>
      </c>
      <c r="T57">
        <v>503</v>
      </c>
      <c r="U57">
        <v>771</v>
      </c>
      <c r="V57" t="s">
        <v>228</v>
      </c>
      <c r="W57">
        <v>8024.5630000000001</v>
      </c>
      <c r="X57">
        <v>3010.3119999999999</v>
      </c>
      <c r="Y57">
        <v>2.6659999999999999</v>
      </c>
      <c r="Z57">
        <v>12.387</v>
      </c>
      <c r="AA57">
        <v>336.04298899999998</v>
      </c>
      <c r="AB57">
        <v>5.5321579999999999</v>
      </c>
      <c r="AC57">
        <v>94.290491000000003</v>
      </c>
      <c r="AD57" s="1">
        <v>1697</v>
      </c>
      <c r="AE57">
        <v>107</v>
      </c>
      <c r="AF57">
        <v>2256</v>
      </c>
      <c r="AG57">
        <v>106</v>
      </c>
      <c r="AH57">
        <v>23.879572</v>
      </c>
      <c r="AI57">
        <v>34142.1</v>
      </c>
      <c r="AJ57">
        <v>2914.2</v>
      </c>
      <c r="AK57">
        <v>29</v>
      </c>
      <c r="AL57">
        <v>13384</v>
      </c>
      <c r="AM57">
        <v>0.91833352485018982</v>
      </c>
      <c r="AN57" t="s">
        <v>68</v>
      </c>
      <c r="AO57">
        <v>4680.7110000000002</v>
      </c>
      <c r="AP57" t="s">
        <v>428</v>
      </c>
      <c r="AQ57" t="s">
        <v>117</v>
      </c>
      <c r="AR57" t="s">
        <v>119</v>
      </c>
      <c r="AS57" t="s">
        <v>117</v>
      </c>
      <c r="AT57" t="s">
        <v>119</v>
      </c>
      <c r="AU57" t="s">
        <v>332</v>
      </c>
      <c r="AV57" t="s">
        <v>228</v>
      </c>
      <c r="AW57" t="s">
        <v>68</v>
      </c>
      <c r="AX57">
        <v>771</v>
      </c>
      <c r="AY57" t="s">
        <v>570</v>
      </c>
      <c r="AZ57">
        <v>1</v>
      </c>
      <c r="BA57" t="s">
        <v>571</v>
      </c>
      <c r="BB57">
        <v>2</v>
      </c>
      <c r="BC57">
        <v>1</v>
      </c>
      <c r="BE57" t="s">
        <v>66</v>
      </c>
      <c r="BF57">
        <v>-1</v>
      </c>
      <c r="BG57" t="s">
        <v>333</v>
      </c>
      <c r="BI57" t="s">
        <v>117</v>
      </c>
      <c r="BJ57" t="s">
        <v>228</v>
      </c>
      <c r="BK57" t="s">
        <v>68</v>
      </c>
      <c r="BL57">
        <v>0.91833352485018982</v>
      </c>
      <c r="BM57">
        <v>771</v>
      </c>
      <c r="BN57" t="s">
        <v>119</v>
      </c>
      <c r="BO57" t="s">
        <v>332</v>
      </c>
      <c r="BP57">
        <v>2</v>
      </c>
      <c r="BQ57">
        <v>8024.5630000000001</v>
      </c>
      <c r="BR57">
        <v>1.6462649664147583E-2</v>
      </c>
      <c r="BS57">
        <v>0.28059056158436924</v>
      </c>
      <c r="BT57">
        <v>0.21147569032731128</v>
      </c>
      <c r="BU57">
        <v>12.387</v>
      </c>
      <c r="BV57">
        <v>1.3334059437255337</v>
      </c>
      <c r="BW57">
        <v>28.113680458362655</v>
      </c>
      <c r="BX57">
        <v>29</v>
      </c>
      <c r="BY57">
        <v>107</v>
      </c>
      <c r="BZ57">
        <v>2256</v>
      </c>
    </row>
    <row r="58" spans="1:78" ht="16.5" x14ac:dyDescent="0.25">
      <c r="A58" s="105" t="str">
        <f t="shared" si="1"/>
        <v>강화교통</v>
      </c>
      <c r="B58" s="106" t="str">
        <f t="shared" si="2"/>
        <v>손상림</v>
      </c>
      <c r="C58" s="107" t="str">
        <f t="shared" si="3"/>
        <v>F</v>
      </c>
      <c r="D58" s="108">
        <f t="shared" si="4"/>
        <v>0.75600000000000001</v>
      </c>
      <c r="E58" s="109">
        <f t="shared" si="5"/>
        <v>8247</v>
      </c>
      <c r="F58" s="317" t="str">
        <f t="shared" si="6"/>
        <v>17</v>
      </c>
      <c r="G58" s="110" t="str">
        <f t="shared" si="7"/>
        <v>78바3238</v>
      </c>
      <c r="H58" s="111">
        <f t="shared" si="8"/>
        <v>1</v>
      </c>
      <c r="I58" s="112">
        <f t="shared" si="9"/>
        <v>2656.4589999999998</v>
      </c>
      <c r="J58" s="113">
        <f t="shared" si="10"/>
        <v>1.3752823635731532E-2</v>
      </c>
      <c r="K58" s="113">
        <f t="shared" si="11"/>
        <v>0.34535093590618171</v>
      </c>
      <c r="L58" s="113">
        <f t="shared" si="12"/>
        <v>0.14907062371374827</v>
      </c>
      <c r="M58" s="114">
        <f t="shared" si="13"/>
        <v>14.122999999999999</v>
      </c>
      <c r="N58" s="115">
        <f t="shared" si="14"/>
        <v>2.898595461100661</v>
      </c>
      <c r="O58" s="115">
        <f t="shared" si="15"/>
        <v>8.31934541432787</v>
      </c>
      <c r="P58" s="224">
        <f t="shared" si="16"/>
        <v>1</v>
      </c>
      <c r="Q58" s="225">
        <f t="shared" si="17"/>
        <v>77</v>
      </c>
      <c r="R58" s="225">
        <f t="shared" si="18"/>
        <v>221</v>
      </c>
      <c r="T58">
        <v>503</v>
      </c>
      <c r="U58">
        <v>8247</v>
      </c>
      <c r="V58" t="s">
        <v>351</v>
      </c>
      <c r="W58">
        <v>2656.4589999999998</v>
      </c>
      <c r="X58">
        <v>1405.443</v>
      </c>
      <c r="Y58">
        <v>1.89</v>
      </c>
      <c r="Z58">
        <v>14.122999999999999</v>
      </c>
      <c r="AA58">
        <v>168.18298999999999</v>
      </c>
      <c r="AB58">
        <v>2.3129909999999998</v>
      </c>
      <c r="AC58">
        <v>58.082152999999998</v>
      </c>
      <c r="AD58" s="1">
        <v>396</v>
      </c>
      <c r="AE58">
        <v>77</v>
      </c>
      <c r="AF58">
        <v>221</v>
      </c>
      <c r="AG58">
        <v>78</v>
      </c>
      <c r="AH58">
        <v>15.795051000000001</v>
      </c>
      <c r="AI58">
        <v>454.7</v>
      </c>
      <c r="AJ58">
        <v>0</v>
      </c>
      <c r="AK58">
        <v>1</v>
      </c>
      <c r="AL58">
        <v>34</v>
      </c>
      <c r="AM58">
        <v>0.75600000000000001</v>
      </c>
      <c r="AN58" t="s">
        <v>70</v>
      </c>
      <c r="AO58">
        <v>2656.4589999999998</v>
      </c>
      <c r="AP58" t="s">
        <v>429</v>
      </c>
      <c r="AQ58" t="s">
        <v>117</v>
      </c>
      <c r="AR58" t="s">
        <v>118</v>
      </c>
      <c r="AS58" t="s">
        <v>117</v>
      </c>
      <c r="AT58" t="s">
        <v>118</v>
      </c>
      <c r="AU58" t="s">
        <v>331</v>
      </c>
      <c r="AV58" t="s">
        <v>351</v>
      </c>
      <c r="AW58" t="s">
        <v>70</v>
      </c>
      <c r="AX58">
        <v>8247</v>
      </c>
      <c r="AY58" t="s">
        <v>561</v>
      </c>
      <c r="AZ58">
        <v>5</v>
      </c>
      <c r="BA58" t="s">
        <v>572</v>
      </c>
      <c r="BB58">
        <v>1</v>
      </c>
      <c r="BC58">
        <v>1</v>
      </c>
      <c r="BE58" t="s">
        <v>70</v>
      </c>
      <c r="BF58">
        <v>0</v>
      </c>
      <c r="BG58" t="s">
        <v>327</v>
      </c>
      <c r="BI58" t="s">
        <v>117</v>
      </c>
      <c r="BJ58" t="s">
        <v>351</v>
      </c>
      <c r="BK58" t="s">
        <v>70</v>
      </c>
      <c r="BL58">
        <v>0.75600000000000001</v>
      </c>
      <c r="BM58">
        <v>8247</v>
      </c>
      <c r="BN58" t="s">
        <v>118</v>
      </c>
      <c r="BO58" t="s">
        <v>331</v>
      </c>
      <c r="BP58">
        <v>1</v>
      </c>
      <c r="BQ58">
        <v>2656.4589999999998</v>
      </c>
      <c r="BR58">
        <v>1.3752823635731532E-2</v>
      </c>
      <c r="BS58">
        <v>0.34535093590618171</v>
      </c>
      <c r="BT58">
        <v>0.14907062371374827</v>
      </c>
      <c r="BU58">
        <v>14.122999999999999</v>
      </c>
      <c r="BV58">
        <v>2.898595461100661</v>
      </c>
      <c r="BW58">
        <v>8.31934541432787</v>
      </c>
      <c r="BX58">
        <v>1</v>
      </c>
      <c r="BY58">
        <v>77</v>
      </c>
      <c r="BZ58">
        <v>221</v>
      </c>
    </row>
    <row r="59" spans="1:78" ht="16.5" x14ac:dyDescent="0.25">
      <c r="A59" s="121" t="str">
        <f t="shared" si="1"/>
        <v>강화교통</v>
      </c>
      <c r="B59" s="122" t="str">
        <f t="shared" si="2"/>
        <v>송명신</v>
      </c>
      <c r="C59" s="123" t="str">
        <f t="shared" si="3"/>
        <v>D</v>
      </c>
      <c r="D59" s="124">
        <f t="shared" si="4"/>
        <v>0.81678571428571434</v>
      </c>
      <c r="E59" s="125">
        <f t="shared" si="5"/>
        <v>4503</v>
      </c>
      <c r="F59" s="316" t="str">
        <f t="shared" si="6"/>
        <v>70</v>
      </c>
      <c r="G59" s="126" t="str">
        <f t="shared" si="7"/>
        <v>78바3204</v>
      </c>
      <c r="H59" s="127">
        <f t="shared" si="8"/>
        <v>1</v>
      </c>
      <c r="I59" s="128">
        <f t="shared" si="9"/>
        <v>3774.991</v>
      </c>
      <c r="J59" s="129">
        <f t="shared" si="10"/>
        <v>2.1128424209276297E-2</v>
      </c>
      <c r="K59" s="129">
        <f t="shared" si="11"/>
        <v>0.29528741336766867</v>
      </c>
      <c r="L59" s="129">
        <f t="shared" si="12"/>
        <v>0.27284833261854136</v>
      </c>
      <c r="M59" s="130">
        <f t="shared" si="13"/>
        <v>17.315999999999999</v>
      </c>
      <c r="N59" s="131">
        <f t="shared" si="14"/>
        <v>0.68874336389146362</v>
      </c>
      <c r="O59" s="131">
        <f t="shared" si="15"/>
        <v>43.894144383390582</v>
      </c>
      <c r="P59" s="222">
        <f t="shared" si="16"/>
        <v>9</v>
      </c>
      <c r="Q59" s="223">
        <f t="shared" si="17"/>
        <v>26</v>
      </c>
      <c r="R59" s="223">
        <f t="shared" si="18"/>
        <v>1657</v>
      </c>
      <c r="T59">
        <v>503</v>
      </c>
      <c r="U59">
        <v>4503</v>
      </c>
      <c r="V59" t="s">
        <v>229</v>
      </c>
      <c r="W59">
        <v>3774.991</v>
      </c>
      <c r="X59">
        <v>1650.873</v>
      </c>
      <c r="Y59">
        <v>2.2869999999999999</v>
      </c>
      <c r="Z59">
        <v>17.315999999999999</v>
      </c>
      <c r="AA59">
        <v>160.893021</v>
      </c>
      <c r="AB59">
        <v>3.399416</v>
      </c>
      <c r="AC59">
        <v>47.509684</v>
      </c>
      <c r="AD59" s="1">
        <v>1030</v>
      </c>
      <c r="AE59">
        <v>26</v>
      </c>
      <c r="AF59">
        <v>1657</v>
      </c>
      <c r="AG59">
        <v>87</v>
      </c>
      <c r="AH59">
        <v>23.462738999999999</v>
      </c>
      <c r="AI59">
        <v>8838.7000000000007</v>
      </c>
      <c r="AJ59">
        <v>24.6</v>
      </c>
      <c r="AK59">
        <v>9</v>
      </c>
      <c r="AL59">
        <v>1985</v>
      </c>
      <c r="AM59">
        <v>0.81678571428571434</v>
      </c>
      <c r="AN59" t="s">
        <v>67</v>
      </c>
      <c r="AO59">
        <v>3774.991</v>
      </c>
      <c r="AP59" t="s">
        <v>430</v>
      </c>
      <c r="AQ59" t="s">
        <v>117</v>
      </c>
      <c r="AR59" t="s">
        <v>120</v>
      </c>
      <c r="AS59" t="s">
        <v>117</v>
      </c>
      <c r="AT59" t="s">
        <v>120</v>
      </c>
      <c r="AU59" t="s">
        <v>182</v>
      </c>
      <c r="AV59" t="s">
        <v>229</v>
      </c>
      <c r="AW59" t="s">
        <v>67</v>
      </c>
      <c r="AX59">
        <v>4503</v>
      </c>
      <c r="AY59" t="s">
        <v>558</v>
      </c>
      <c r="AZ59">
        <v>2</v>
      </c>
      <c r="BA59" t="s">
        <v>280</v>
      </c>
      <c r="BB59">
        <v>1</v>
      </c>
      <c r="BC59">
        <v>1</v>
      </c>
      <c r="BE59" t="s">
        <v>67</v>
      </c>
      <c r="BF59">
        <v>0</v>
      </c>
      <c r="BG59" t="s">
        <v>327</v>
      </c>
      <c r="BI59" t="s">
        <v>117</v>
      </c>
      <c r="BJ59" t="s">
        <v>229</v>
      </c>
      <c r="BK59" t="s">
        <v>67</v>
      </c>
      <c r="BL59">
        <v>0.81678571428571434</v>
      </c>
      <c r="BM59">
        <v>4503</v>
      </c>
      <c r="BN59" t="s">
        <v>120</v>
      </c>
      <c r="BO59" t="s">
        <v>182</v>
      </c>
      <c r="BP59">
        <v>1</v>
      </c>
      <c r="BQ59">
        <v>3774.991</v>
      </c>
      <c r="BR59">
        <v>2.1128424209276297E-2</v>
      </c>
      <c r="BS59">
        <v>0.29528741336766867</v>
      </c>
      <c r="BT59">
        <v>0.27284833261854136</v>
      </c>
      <c r="BU59">
        <v>17.315999999999999</v>
      </c>
      <c r="BV59">
        <v>0.68874336389146362</v>
      </c>
      <c r="BW59">
        <v>43.894144383390582</v>
      </c>
      <c r="BX59">
        <v>9</v>
      </c>
      <c r="BY59">
        <v>26</v>
      </c>
      <c r="BZ59">
        <v>1657</v>
      </c>
    </row>
    <row r="60" spans="1:78" ht="16.5" x14ac:dyDescent="0.25">
      <c r="A60" s="105" t="str">
        <f t="shared" si="1"/>
        <v>강화교통</v>
      </c>
      <c r="B60" s="106" t="str">
        <f t="shared" si="2"/>
        <v>신대성</v>
      </c>
      <c r="C60" s="107" t="str">
        <f t="shared" si="3"/>
        <v>C</v>
      </c>
      <c r="D60" s="108">
        <f t="shared" si="4"/>
        <v>0.88703703703703696</v>
      </c>
      <c r="E60" s="109">
        <f t="shared" si="5"/>
        <v>4350</v>
      </c>
      <c r="F60" s="317" t="str">
        <f t="shared" si="6"/>
        <v>17</v>
      </c>
      <c r="G60" s="110" t="str">
        <f t="shared" si="7"/>
        <v>78바3209</v>
      </c>
      <c r="H60" s="111">
        <f t="shared" si="8"/>
        <v>1</v>
      </c>
      <c r="I60" s="112">
        <f t="shared" si="9"/>
        <v>1946.078</v>
      </c>
      <c r="J60" s="113">
        <f t="shared" si="10"/>
        <v>8.1119924837691482E-3</v>
      </c>
      <c r="K60" s="113">
        <f t="shared" si="11"/>
        <v>0.36520135147175281</v>
      </c>
      <c r="L60" s="113">
        <f t="shared" si="12"/>
        <v>0.21787410371012877</v>
      </c>
      <c r="M60" s="114">
        <f t="shared" si="13"/>
        <v>9.58</v>
      </c>
      <c r="N60" s="115">
        <f t="shared" si="14"/>
        <v>0.20554160727370641</v>
      </c>
      <c r="O60" s="115">
        <f t="shared" si="15"/>
        <v>11.047861390961719</v>
      </c>
      <c r="P60" s="224">
        <f t="shared" si="16"/>
        <v>0</v>
      </c>
      <c r="Q60" s="225">
        <f t="shared" si="17"/>
        <v>4</v>
      </c>
      <c r="R60" s="225">
        <f t="shared" si="18"/>
        <v>215</v>
      </c>
      <c r="T60">
        <v>503</v>
      </c>
      <c r="U60">
        <v>4350</v>
      </c>
      <c r="V60" t="s">
        <v>352</v>
      </c>
      <c r="W60">
        <v>1946.078</v>
      </c>
      <c r="X60">
        <v>812.68200000000002</v>
      </c>
      <c r="Y60">
        <v>2.395</v>
      </c>
      <c r="Z60">
        <v>9.58</v>
      </c>
      <c r="AA60">
        <v>126.693288</v>
      </c>
      <c r="AB60">
        <v>1.0277350000000001</v>
      </c>
      <c r="AC60">
        <v>46.268560000000001</v>
      </c>
      <c r="AD60" s="1">
        <v>424</v>
      </c>
      <c r="AE60">
        <v>4</v>
      </c>
      <c r="AF60">
        <v>215</v>
      </c>
      <c r="AG60">
        <v>64</v>
      </c>
      <c r="AH60">
        <v>15.360545</v>
      </c>
      <c r="AI60">
        <v>39.299999999999997</v>
      </c>
      <c r="AJ60">
        <v>0</v>
      </c>
      <c r="AK60">
        <v>0</v>
      </c>
      <c r="AL60">
        <v>0</v>
      </c>
      <c r="AM60">
        <v>0.88703703703703696</v>
      </c>
      <c r="AN60" t="s">
        <v>69</v>
      </c>
      <c r="AO60">
        <v>1946.078</v>
      </c>
      <c r="AP60" t="s">
        <v>431</v>
      </c>
      <c r="AQ60" t="s">
        <v>117</v>
      </c>
      <c r="AR60" t="s">
        <v>118</v>
      </c>
      <c r="AS60" t="s">
        <v>117</v>
      </c>
      <c r="AT60" t="s">
        <v>118</v>
      </c>
      <c r="AU60" t="s">
        <v>325</v>
      </c>
      <c r="AV60" t="s">
        <v>352</v>
      </c>
      <c r="AW60" t="s">
        <v>69</v>
      </c>
      <c r="AX60">
        <v>4350</v>
      </c>
      <c r="AY60" t="s">
        <v>520</v>
      </c>
      <c r="AZ60">
        <v>4</v>
      </c>
      <c r="BA60" t="s">
        <v>365</v>
      </c>
      <c r="BB60">
        <v>1</v>
      </c>
      <c r="BC60">
        <v>1</v>
      </c>
      <c r="BE60" t="s">
        <v>69</v>
      </c>
      <c r="BF60">
        <v>0</v>
      </c>
      <c r="BG60" t="s">
        <v>327</v>
      </c>
      <c r="BI60" t="s">
        <v>117</v>
      </c>
      <c r="BJ60" t="s">
        <v>352</v>
      </c>
      <c r="BK60" t="s">
        <v>69</v>
      </c>
      <c r="BL60">
        <v>0.88703703703703696</v>
      </c>
      <c r="BM60">
        <v>4350</v>
      </c>
      <c r="BN60" t="s">
        <v>118</v>
      </c>
      <c r="BO60" t="s">
        <v>325</v>
      </c>
      <c r="BP60">
        <v>1</v>
      </c>
      <c r="BQ60">
        <v>1946.078</v>
      </c>
      <c r="BR60">
        <v>8.1119924837691482E-3</v>
      </c>
      <c r="BS60">
        <v>0.36520135147175281</v>
      </c>
      <c r="BT60">
        <v>0.21787410371012877</v>
      </c>
      <c r="BU60">
        <v>9.58</v>
      </c>
      <c r="BV60">
        <v>0.20554160727370641</v>
      </c>
      <c r="BW60">
        <v>11.047861390961719</v>
      </c>
      <c r="BX60">
        <v>0</v>
      </c>
      <c r="BY60">
        <v>4</v>
      </c>
      <c r="BZ60">
        <v>215</v>
      </c>
    </row>
    <row r="61" spans="1:78" ht="16.5" x14ac:dyDescent="0.25">
      <c r="A61" s="121" t="str">
        <f t="shared" si="1"/>
        <v>강화교통</v>
      </c>
      <c r="B61" s="122" t="str">
        <f t="shared" si="2"/>
        <v>신동진</v>
      </c>
      <c r="C61" s="123" t="str">
        <f t="shared" si="3"/>
        <v>F</v>
      </c>
      <c r="D61" s="124">
        <f t="shared" si="4"/>
        <v>0.74862068965517237</v>
      </c>
      <c r="E61" s="125">
        <f t="shared" si="5"/>
        <v>5141</v>
      </c>
      <c r="F61" s="316" t="str">
        <f t="shared" si="6"/>
        <v>70</v>
      </c>
      <c r="G61" s="126" t="str">
        <f t="shared" si="7"/>
        <v>78바3203</v>
      </c>
      <c r="H61" s="127">
        <f t="shared" si="8"/>
        <v>1</v>
      </c>
      <c r="I61" s="128">
        <f t="shared" si="9"/>
        <v>3648.509</v>
      </c>
      <c r="J61" s="129">
        <f t="shared" si="10"/>
        <v>1.2945219486682124E-2</v>
      </c>
      <c r="K61" s="129">
        <f t="shared" si="11"/>
        <v>0.31635924853161795</v>
      </c>
      <c r="L61" s="129">
        <f t="shared" si="12"/>
        <v>0.29052963827141443</v>
      </c>
      <c r="M61" s="130">
        <f t="shared" si="13"/>
        <v>15.813000000000001</v>
      </c>
      <c r="N61" s="131">
        <f t="shared" si="14"/>
        <v>0.16445073864419685</v>
      </c>
      <c r="O61" s="131">
        <f t="shared" si="15"/>
        <v>18.77479266187914</v>
      </c>
      <c r="P61" s="222">
        <f t="shared" si="16"/>
        <v>8</v>
      </c>
      <c r="Q61" s="223">
        <f t="shared" si="17"/>
        <v>6</v>
      </c>
      <c r="R61" s="223">
        <f t="shared" si="18"/>
        <v>685</v>
      </c>
      <c r="T61">
        <v>503</v>
      </c>
      <c r="U61">
        <v>5141</v>
      </c>
      <c r="V61" t="s">
        <v>230</v>
      </c>
      <c r="W61">
        <v>3648.509</v>
      </c>
      <c r="X61">
        <v>1680.731</v>
      </c>
      <c r="Y61">
        <v>2.1709999999999998</v>
      </c>
      <c r="Z61">
        <v>15.813000000000001</v>
      </c>
      <c r="AA61">
        <v>164.77302700000001</v>
      </c>
      <c r="AB61">
        <v>2.1330230000000001</v>
      </c>
      <c r="AC61">
        <v>52.127471</v>
      </c>
      <c r="AD61" s="1">
        <v>1060</v>
      </c>
      <c r="AE61">
        <v>6</v>
      </c>
      <c r="AF61">
        <v>685</v>
      </c>
      <c r="AG61">
        <v>83</v>
      </c>
      <c r="AH61">
        <v>22.142634999999999</v>
      </c>
      <c r="AI61">
        <v>11306.8</v>
      </c>
      <c r="AJ61">
        <v>11.7</v>
      </c>
      <c r="AK61">
        <v>8</v>
      </c>
      <c r="AL61">
        <v>2156</v>
      </c>
      <c r="AM61">
        <v>0.74862068965517237</v>
      </c>
      <c r="AN61" t="s">
        <v>70</v>
      </c>
      <c r="AO61">
        <v>3648.509</v>
      </c>
      <c r="AP61" t="s">
        <v>432</v>
      </c>
      <c r="AQ61" t="s">
        <v>117</v>
      </c>
      <c r="AR61" t="s">
        <v>120</v>
      </c>
      <c r="AS61" t="s">
        <v>117</v>
      </c>
      <c r="AT61" t="s">
        <v>120</v>
      </c>
      <c r="AU61" t="s">
        <v>181</v>
      </c>
      <c r="AV61" t="s">
        <v>230</v>
      </c>
      <c r="AW61" t="s">
        <v>70</v>
      </c>
      <c r="AX61">
        <v>5141</v>
      </c>
      <c r="AY61" t="s">
        <v>540</v>
      </c>
      <c r="AZ61">
        <v>5</v>
      </c>
      <c r="BA61" t="s">
        <v>573</v>
      </c>
      <c r="BB61">
        <v>1</v>
      </c>
      <c r="BC61">
        <v>1</v>
      </c>
      <c r="BE61" t="s">
        <v>70</v>
      </c>
      <c r="BF61">
        <v>0</v>
      </c>
      <c r="BG61" t="s">
        <v>327</v>
      </c>
      <c r="BI61" t="s">
        <v>117</v>
      </c>
      <c r="BJ61" t="s">
        <v>230</v>
      </c>
      <c r="BK61" t="s">
        <v>70</v>
      </c>
      <c r="BL61">
        <v>0.74862068965517237</v>
      </c>
      <c r="BM61">
        <v>5141</v>
      </c>
      <c r="BN61" t="s">
        <v>120</v>
      </c>
      <c r="BO61" t="s">
        <v>181</v>
      </c>
      <c r="BP61">
        <v>1</v>
      </c>
      <c r="BQ61">
        <v>3648.509</v>
      </c>
      <c r="BR61">
        <v>1.2945219486682124E-2</v>
      </c>
      <c r="BS61">
        <v>0.31635924853161795</v>
      </c>
      <c r="BT61">
        <v>0.29052963827141443</v>
      </c>
      <c r="BU61">
        <v>15.813000000000001</v>
      </c>
      <c r="BV61">
        <v>0.16445073864419685</v>
      </c>
      <c r="BW61">
        <v>18.77479266187914</v>
      </c>
      <c r="BX61">
        <v>8</v>
      </c>
      <c r="BY61">
        <v>6</v>
      </c>
      <c r="BZ61">
        <v>685</v>
      </c>
    </row>
    <row r="62" spans="1:78" ht="16.5" x14ac:dyDescent="0.25">
      <c r="A62" s="105" t="str">
        <f t="shared" si="1"/>
        <v>강화교통</v>
      </c>
      <c r="B62" s="106" t="str">
        <f t="shared" si="2"/>
        <v>신형기</v>
      </c>
      <c r="C62" s="107" t="str">
        <f t="shared" si="3"/>
        <v>B</v>
      </c>
      <c r="D62" s="108">
        <f t="shared" si="4"/>
        <v>0.90275862068965518</v>
      </c>
      <c r="E62" s="109">
        <f t="shared" si="5"/>
        <v>6555</v>
      </c>
      <c r="F62" s="317" t="str">
        <f t="shared" si="6"/>
        <v>70</v>
      </c>
      <c r="G62" s="110" t="str">
        <f t="shared" si="7"/>
        <v>78바3220</v>
      </c>
      <c r="H62" s="111">
        <f t="shared" si="8"/>
        <v>1</v>
      </c>
      <c r="I62" s="112">
        <f t="shared" si="9"/>
        <v>3627.3090000000002</v>
      </c>
      <c r="J62" s="113">
        <f t="shared" si="10"/>
        <v>1.070858476676481E-2</v>
      </c>
      <c r="K62" s="113">
        <f t="shared" si="11"/>
        <v>0.29455730053378143</v>
      </c>
      <c r="L62" s="113">
        <f t="shared" si="12"/>
        <v>0.23240369100068398</v>
      </c>
      <c r="M62" s="114">
        <f t="shared" si="13"/>
        <v>13.276999999999999</v>
      </c>
      <c r="N62" s="115">
        <f t="shared" si="14"/>
        <v>2.7568646619298216E-2</v>
      </c>
      <c r="O62" s="115">
        <f t="shared" si="15"/>
        <v>15.686559926380685</v>
      </c>
      <c r="P62" s="224">
        <f t="shared" si="16"/>
        <v>4</v>
      </c>
      <c r="Q62" s="225">
        <f t="shared" si="17"/>
        <v>1</v>
      </c>
      <c r="R62" s="225">
        <f t="shared" si="18"/>
        <v>569</v>
      </c>
      <c r="T62">
        <v>503</v>
      </c>
      <c r="U62">
        <v>6555</v>
      </c>
      <c r="V62" t="s">
        <v>231</v>
      </c>
      <c r="W62">
        <v>3629.2440000000001</v>
      </c>
      <c r="X62">
        <v>1386.4079999999999</v>
      </c>
      <c r="Y62">
        <v>2.6179999999999999</v>
      </c>
      <c r="Z62">
        <v>13.276999999999999</v>
      </c>
      <c r="AA62">
        <v>159.42274699999999</v>
      </c>
      <c r="AB62">
        <v>1.707192</v>
      </c>
      <c r="AC62">
        <v>46.959133999999999</v>
      </c>
      <c r="AD62" s="1">
        <v>843</v>
      </c>
      <c r="AE62">
        <v>1</v>
      </c>
      <c r="AF62">
        <v>569</v>
      </c>
      <c r="AG62">
        <v>85</v>
      </c>
      <c r="AH62">
        <v>22.764906</v>
      </c>
      <c r="AI62">
        <v>5720</v>
      </c>
      <c r="AJ62">
        <v>0</v>
      </c>
      <c r="AK62">
        <v>4</v>
      </c>
      <c r="AL62">
        <v>1374</v>
      </c>
      <c r="AM62">
        <v>0.90275862068965518</v>
      </c>
      <c r="AN62" t="s">
        <v>68</v>
      </c>
      <c r="AO62">
        <v>3627.3090000000002</v>
      </c>
      <c r="AP62" t="s">
        <v>433</v>
      </c>
      <c r="AQ62" t="s">
        <v>117</v>
      </c>
      <c r="AR62" t="s">
        <v>120</v>
      </c>
      <c r="AS62" t="s">
        <v>117</v>
      </c>
      <c r="AT62" t="s">
        <v>120</v>
      </c>
      <c r="AU62" t="s">
        <v>185</v>
      </c>
      <c r="AV62" t="s">
        <v>231</v>
      </c>
      <c r="AW62" t="s">
        <v>68</v>
      </c>
      <c r="AX62">
        <v>6555</v>
      </c>
      <c r="AY62" t="s">
        <v>538</v>
      </c>
      <c r="AZ62">
        <v>6</v>
      </c>
      <c r="BA62" t="s">
        <v>574</v>
      </c>
      <c r="BB62">
        <v>1</v>
      </c>
      <c r="BC62">
        <v>1</v>
      </c>
      <c r="BE62" t="s">
        <v>69</v>
      </c>
      <c r="BF62">
        <v>1</v>
      </c>
      <c r="BG62" t="s">
        <v>320</v>
      </c>
      <c r="BI62" t="s">
        <v>117</v>
      </c>
      <c r="BJ62" t="s">
        <v>231</v>
      </c>
      <c r="BK62" t="s">
        <v>68</v>
      </c>
      <c r="BL62">
        <v>0.90275862068965518</v>
      </c>
      <c r="BM62">
        <v>6555</v>
      </c>
      <c r="BN62" t="s">
        <v>120</v>
      </c>
      <c r="BO62" t="s">
        <v>185</v>
      </c>
      <c r="BP62">
        <v>1</v>
      </c>
      <c r="BQ62">
        <v>3627.3090000000002</v>
      </c>
      <c r="BR62">
        <v>1.070858476676481E-2</v>
      </c>
      <c r="BS62">
        <v>0.29455730053378143</v>
      </c>
      <c r="BT62">
        <v>0.23227978058240228</v>
      </c>
      <c r="BU62">
        <v>13.276999999999999</v>
      </c>
      <c r="BV62">
        <v>2.7568646619298216E-2</v>
      </c>
      <c r="BW62">
        <v>15.686559926380685</v>
      </c>
      <c r="BX62">
        <v>4</v>
      </c>
      <c r="BY62">
        <v>1</v>
      </c>
      <c r="BZ62">
        <v>569</v>
      </c>
    </row>
    <row r="63" spans="1:78" ht="16.5" x14ac:dyDescent="0.25">
      <c r="A63" s="121" t="str">
        <f t="shared" si="1"/>
        <v>강화교통</v>
      </c>
      <c r="B63" s="122" t="str">
        <f t="shared" si="2"/>
        <v>오재춘</v>
      </c>
      <c r="C63" s="123" t="str">
        <f t="shared" si="3"/>
        <v>F</v>
      </c>
      <c r="D63" s="124">
        <f t="shared" si="4"/>
        <v>0.74481481481481482</v>
      </c>
      <c r="E63" s="125">
        <f t="shared" si="5"/>
        <v>6860</v>
      </c>
      <c r="F63" s="316" t="str">
        <f t="shared" si="6"/>
        <v>70</v>
      </c>
      <c r="G63" s="126" t="str">
        <f t="shared" si="7"/>
        <v>78바3202</v>
      </c>
      <c r="H63" s="127">
        <f t="shared" si="8"/>
        <v>1</v>
      </c>
      <c r="I63" s="128">
        <f t="shared" si="9"/>
        <v>3731.5520000000001</v>
      </c>
      <c r="J63" s="129">
        <f t="shared" si="10"/>
        <v>1.5492727842963449E-2</v>
      </c>
      <c r="K63" s="129">
        <f t="shared" si="11"/>
        <v>0.32042465581964763</v>
      </c>
      <c r="L63" s="129">
        <f t="shared" si="12"/>
        <v>0.22966315356184236</v>
      </c>
      <c r="M63" s="130">
        <f t="shared" si="13"/>
        <v>19.384</v>
      </c>
      <c r="N63" s="131">
        <f t="shared" si="14"/>
        <v>0</v>
      </c>
      <c r="O63" s="131">
        <f t="shared" si="15"/>
        <v>52.578658960132401</v>
      </c>
      <c r="P63" s="222">
        <f t="shared" si="16"/>
        <v>12</v>
      </c>
      <c r="Q63" s="223">
        <f t="shared" si="17"/>
        <v>0</v>
      </c>
      <c r="R63" s="223">
        <f t="shared" si="18"/>
        <v>1962</v>
      </c>
      <c r="T63">
        <v>503</v>
      </c>
      <c r="U63">
        <v>6860</v>
      </c>
      <c r="V63" t="s">
        <v>232</v>
      </c>
      <c r="W63">
        <v>3731.5520000000001</v>
      </c>
      <c r="X63">
        <v>1855.8520000000001</v>
      </c>
      <c r="Y63">
        <v>2.0110000000000001</v>
      </c>
      <c r="Z63">
        <v>19.384</v>
      </c>
      <c r="AA63">
        <v>168.39274700000001</v>
      </c>
      <c r="AB63">
        <v>2.6088629999999999</v>
      </c>
      <c r="AC63">
        <v>53.957188000000002</v>
      </c>
      <c r="AD63" s="1">
        <v>857</v>
      </c>
      <c r="AE63">
        <v>0</v>
      </c>
      <c r="AF63">
        <v>1962</v>
      </c>
      <c r="AG63">
        <v>83</v>
      </c>
      <c r="AH63">
        <v>22.159814000000001</v>
      </c>
      <c r="AI63">
        <v>11460.6</v>
      </c>
      <c r="AJ63">
        <v>0</v>
      </c>
      <c r="AK63">
        <v>12</v>
      </c>
      <c r="AL63">
        <v>1676</v>
      </c>
      <c r="AM63">
        <v>0.74481481481481482</v>
      </c>
      <c r="AN63" t="s">
        <v>70</v>
      </c>
      <c r="AO63">
        <v>3731.5520000000001</v>
      </c>
      <c r="AP63" t="s">
        <v>434</v>
      </c>
      <c r="AQ63" t="s">
        <v>117</v>
      </c>
      <c r="AR63" t="s">
        <v>120</v>
      </c>
      <c r="AS63" t="s">
        <v>117</v>
      </c>
      <c r="AT63" t="s">
        <v>120</v>
      </c>
      <c r="AU63" t="s">
        <v>180</v>
      </c>
      <c r="AV63" t="s">
        <v>232</v>
      </c>
      <c r="AW63" t="s">
        <v>70</v>
      </c>
      <c r="AX63">
        <v>6860</v>
      </c>
      <c r="AY63" t="s">
        <v>540</v>
      </c>
      <c r="AZ63">
        <v>6</v>
      </c>
      <c r="BA63" t="s">
        <v>575</v>
      </c>
      <c r="BB63">
        <v>1</v>
      </c>
      <c r="BC63">
        <v>1</v>
      </c>
      <c r="BE63" t="s">
        <v>70</v>
      </c>
      <c r="BF63">
        <v>0</v>
      </c>
      <c r="BG63" t="s">
        <v>327</v>
      </c>
      <c r="BI63" t="s">
        <v>117</v>
      </c>
      <c r="BJ63" t="s">
        <v>232</v>
      </c>
      <c r="BK63" t="s">
        <v>70</v>
      </c>
      <c r="BL63">
        <v>0.74481481481481482</v>
      </c>
      <c r="BM63">
        <v>6860</v>
      </c>
      <c r="BN63" t="s">
        <v>120</v>
      </c>
      <c r="BO63" t="s">
        <v>180</v>
      </c>
      <c r="BP63">
        <v>1</v>
      </c>
      <c r="BQ63">
        <v>3731.5520000000001</v>
      </c>
      <c r="BR63">
        <v>1.5492727842963449E-2</v>
      </c>
      <c r="BS63">
        <v>0.32042465581964763</v>
      </c>
      <c r="BT63">
        <v>0.22966315356184236</v>
      </c>
      <c r="BU63">
        <v>19.384</v>
      </c>
      <c r="BV63">
        <v>0</v>
      </c>
      <c r="BW63">
        <v>52.578658960132401</v>
      </c>
      <c r="BX63">
        <v>12</v>
      </c>
      <c r="BY63">
        <v>0</v>
      </c>
      <c r="BZ63">
        <v>1962</v>
      </c>
    </row>
    <row r="64" spans="1:78" ht="16.5" x14ac:dyDescent="0.25">
      <c r="A64" s="105" t="str">
        <f t="shared" si="1"/>
        <v>강화교통</v>
      </c>
      <c r="B64" s="106" t="str">
        <f t="shared" si="2"/>
        <v>오흥일</v>
      </c>
      <c r="C64" s="107" t="str">
        <f t="shared" si="3"/>
        <v>D</v>
      </c>
      <c r="D64" s="108">
        <f t="shared" si="4"/>
        <v>0.81839999999999991</v>
      </c>
      <c r="E64" s="109">
        <f t="shared" si="5"/>
        <v>2741</v>
      </c>
      <c r="F64" s="317" t="str">
        <f t="shared" si="6"/>
        <v>17</v>
      </c>
      <c r="G64" s="110" t="str">
        <f t="shared" si="7"/>
        <v>78바3239</v>
      </c>
      <c r="H64" s="111">
        <f t="shared" si="8"/>
        <v>1</v>
      </c>
      <c r="I64" s="112">
        <f t="shared" si="9"/>
        <v>2322.8240000000001</v>
      </c>
      <c r="J64" s="113">
        <f t="shared" si="10"/>
        <v>1.4617924543057936E-2</v>
      </c>
      <c r="K64" s="113">
        <f t="shared" si="11"/>
        <v>0.36527421989557207</v>
      </c>
      <c r="L64" s="113">
        <f t="shared" si="12"/>
        <v>0.20147888948969012</v>
      </c>
      <c r="M64" s="114">
        <f t="shared" si="13"/>
        <v>13.196999999999999</v>
      </c>
      <c r="N64" s="115">
        <f t="shared" si="14"/>
        <v>0.21525522381377152</v>
      </c>
      <c r="O64" s="115">
        <f t="shared" si="15"/>
        <v>10.160046564010015</v>
      </c>
      <c r="P64" s="224">
        <f t="shared" si="16"/>
        <v>0</v>
      </c>
      <c r="Q64" s="225">
        <f t="shared" si="17"/>
        <v>5</v>
      </c>
      <c r="R64" s="225">
        <f t="shared" si="18"/>
        <v>236</v>
      </c>
      <c r="T64">
        <v>503</v>
      </c>
      <c r="U64">
        <v>2741</v>
      </c>
      <c r="V64" t="s">
        <v>316</v>
      </c>
      <c r="W64">
        <v>2322.8240000000001</v>
      </c>
      <c r="X64">
        <v>1135.4390000000001</v>
      </c>
      <c r="Y64">
        <v>2.0459999999999998</v>
      </c>
      <c r="Z64">
        <v>13.196999999999999</v>
      </c>
      <c r="AA64">
        <v>144.16855100000001</v>
      </c>
      <c r="AB64">
        <v>2.1074449999999998</v>
      </c>
      <c r="AC64">
        <v>52.661054999999998</v>
      </c>
      <c r="AD64" s="1">
        <v>468</v>
      </c>
      <c r="AE64">
        <v>5</v>
      </c>
      <c r="AF64">
        <v>236</v>
      </c>
      <c r="AG64">
        <v>74</v>
      </c>
      <c r="AH64">
        <v>16.111863</v>
      </c>
      <c r="AI64">
        <v>399.4</v>
      </c>
      <c r="AJ64">
        <v>0</v>
      </c>
      <c r="AK64">
        <v>0</v>
      </c>
      <c r="AL64">
        <v>0</v>
      </c>
      <c r="AM64">
        <v>0.81839999999999991</v>
      </c>
      <c r="AN64" t="s">
        <v>67</v>
      </c>
      <c r="AO64">
        <v>2322.8240000000001</v>
      </c>
      <c r="AP64" t="s">
        <v>435</v>
      </c>
      <c r="AQ64" t="s">
        <v>117</v>
      </c>
      <c r="AR64" t="s">
        <v>118</v>
      </c>
      <c r="AS64" t="s">
        <v>117</v>
      </c>
      <c r="AT64" t="s">
        <v>118</v>
      </c>
      <c r="AU64" t="s">
        <v>314</v>
      </c>
      <c r="AV64" t="s">
        <v>316</v>
      </c>
      <c r="AW64" t="s">
        <v>67</v>
      </c>
      <c r="AX64">
        <v>2741</v>
      </c>
      <c r="AY64" t="s">
        <v>535</v>
      </c>
      <c r="AZ64">
        <v>3</v>
      </c>
      <c r="BA64" t="s">
        <v>576</v>
      </c>
      <c r="BB64">
        <v>1</v>
      </c>
      <c r="BC64">
        <v>1</v>
      </c>
      <c r="BE64" t="s">
        <v>67</v>
      </c>
      <c r="BF64">
        <v>0</v>
      </c>
      <c r="BG64" t="s">
        <v>327</v>
      </c>
      <c r="BI64" t="s">
        <v>117</v>
      </c>
      <c r="BJ64" t="s">
        <v>316</v>
      </c>
      <c r="BK64" t="s">
        <v>67</v>
      </c>
      <c r="BL64">
        <v>0.81839999999999991</v>
      </c>
      <c r="BM64">
        <v>2741</v>
      </c>
      <c r="BN64" t="s">
        <v>118</v>
      </c>
      <c r="BO64" t="s">
        <v>314</v>
      </c>
      <c r="BP64">
        <v>1</v>
      </c>
      <c r="BQ64">
        <v>2322.8240000000001</v>
      </c>
      <c r="BR64">
        <v>1.4617924543057936E-2</v>
      </c>
      <c r="BS64">
        <v>0.36527421989557207</v>
      </c>
      <c r="BT64">
        <v>0.20147888948969012</v>
      </c>
      <c r="BU64">
        <v>13.196999999999999</v>
      </c>
      <c r="BV64">
        <v>0.21525522381377152</v>
      </c>
      <c r="BW64">
        <v>10.160046564010015</v>
      </c>
      <c r="BX64">
        <v>0</v>
      </c>
      <c r="BY64">
        <v>5</v>
      </c>
      <c r="BZ64">
        <v>236</v>
      </c>
    </row>
    <row r="65" spans="1:78" ht="16.5" x14ac:dyDescent="0.25">
      <c r="A65" s="121" t="str">
        <f t="shared" si="1"/>
        <v>강화교통</v>
      </c>
      <c r="B65" s="122" t="str">
        <f t="shared" si="2"/>
        <v>유병찬</v>
      </c>
      <c r="C65" s="123" t="str">
        <f t="shared" si="3"/>
        <v>C</v>
      </c>
      <c r="D65" s="124">
        <f t="shared" si="4"/>
        <v>0.87111111111111106</v>
      </c>
      <c r="E65" s="125">
        <f t="shared" si="5"/>
        <v>9396</v>
      </c>
      <c r="F65" s="316" t="str">
        <f t="shared" si="6"/>
        <v>800</v>
      </c>
      <c r="G65" s="126" t="str">
        <f t="shared" si="7"/>
        <v>78바3228</v>
      </c>
      <c r="H65" s="127">
        <f t="shared" si="8"/>
        <v>1</v>
      </c>
      <c r="I65" s="128">
        <f t="shared" si="9"/>
        <v>3502.6109999999999</v>
      </c>
      <c r="J65" s="129">
        <f t="shared" si="10"/>
        <v>1.0964823914490824E-2</v>
      </c>
      <c r="K65" s="129">
        <f t="shared" si="11"/>
        <v>0.36652628085309286</v>
      </c>
      <c r="L65" s="129">
        <f t="shared" si="12"/>
        <v>0.31290942671053112</v>
      </c>
      <c r="M65" s="130">
        <f t="shared" si="13"/>
        <v>12.776</v>
      </c>
      <c r="N65" s="131">
        <f t="shared" si="14"/>
        <v>2.5695117156886678</v>
      </c>
      <c r="O65" s="131">
        <f t="shared" si="15"/>
        <v>80.225865789835069</v>
      </c>
      <c r="P65" s="222">
        <f t="shared" si="16"/>
        <v>6</v>
      </c>
      <c r="Q65" s="223">
        <f t="shared" si="17"/>
        <v>90</v>
      </c>
      <c r="R65" s="223">
        <f t="shared" si="18"/>
        <v>2810</v>
      </c>
      <c r="T65">
        <v>503</v>
      </c>
      <c r="U65">
        <v>9396</v>
      </c>
      <c r="V65" t="s">
        <v>268</v>
      </c>
      <c r="W65">
        <v>3502.6109999999999</v>
      </c>
      <c r="X65">
        <v>1488.91</v>
      </c>
      <c r="Y65">
        <v>2.3519999999999999</v>
      </c>
      <c r="Z65">
        <v>12.776</v>
      </c>
      <c r="AA65">
        <v>170.51746700000001</v>
      </c>
      <c r="AB65">
        <v>1.869694</v>
      </c>
      <c r="AC65">
        <v>62.499133</v>
      </c>
      <c r="AD65" s="1">
        <v>1096</v>
      </c>
      <c r="AE65">
        <v>90</v>
      </c>
      <c r="AF65">
        <v>2810</v>
      </c>
      <c r="AG65">
        <v>108</v>
      </c>
      <c r="AH65">
        <v>20.541067999999999</v>
      </c>
      <c r="AI65">
        <v>16718</v>
      </c>
      <c r="AJ65">
        <v>2012.5</v>
      </c>
      <c r="AK65">
        <v>6</v>
      </c>
      <c r="AL65">
        <v>1232</v>
      </c>
      <c r="AM65">
        <v>0.87111111111111106</v>
      </c>
      <c r="AN65" t="s">
        <v>69</v>
      </c>
      <c r="AO65">
        <v>3502.6109999999999</v>
      </c>
      <c r="AP65" t="s">
        <v>436</v>
      </c>
      <c r="AQ65" t="s">
        <v>117</v>
      </c>
      <c r="AR65" t="s">
        <v>122</v>
      </c>
      <c r="AS65" t="s">
        <v>117</v>
      </c>
      <c r="AT65" t="s">
        <v>122</v>
      </c>
      <c r="AU65" t="s">
        <v>255</v>
      </c>
      <c r="AV65" t="s">
        <v>268</v>
      </c>
      <c r="AW65" t="s">
        <v>69</v>
      </c>
      <c r="AX65">
        <v>9396</v>
      </c>
      <c r="AY65" t="s">
        <v>521</v>
      </c>
      <c r="AZ65">
        <v>1</v>
      </c>
      <c r="BA65" t="s">
        <v>199</v>
      </c>
      <c r="BB65">
        <v>1</v>
      </c>
      <c r="BC65">
        <v>1</v>
      </c>
      <c r="BE65" t="s">
        <v>69</v>
      </c>
      <c r="BF65">
        <v>0</v>
      </c>
      <c r="BG65" t="s">
        <v>327</v>
      </c>
      <c r="BI65" t="s">
        <v>117</v>
      </c>
      <c r="BJ65" t="s">
        <v>268</v>
      </c>
      <c r="BK65" t="s">
        <v>69</v>
      </c>
      <c r="BL65">
        <v>0.87111111111111106</v>
      </c>
      <c r="BM65">
        <v>9396</v>
      </c>
      <c r="BN65" t="s">
        <v>122</v>
      </c>
      <c r="BO65" t="s">
        <v>255</v>
      </c>
      <c r="BP65">
        <v>1</v>
      </c>
      <c r="BQ65">
        <v>3502.6109999999999</v>
      </c>
      <c r="BR65">
        <v>1.0964823914490824E-2</v>
      </c>
      <c r="BS65">
        <v>0.36652628085309286</v>
      </c>
      <c r="BT65">
        <v>0.31290942671053112</v>
      </c>
      <c r="BU65">
        <v>12.776</v>
      </c>
      <c r="BV65">
        <v>2.5695117156886678</v>
      </c>
      <c r="BW65">
        <v>80.225865789835069</v>
      </c>
      <c r="BX65">
        <v>6</v>
      </c>
      <c r="BY65">
        <v>90</v>
      </c>
      <c r="BZ65">
        <v>2810</v>
      </c>
    </row>
    <row r="66" spans="1:78" ht="16.5" x14ac:dyDescent="0.25">
      <c r="A66" s="105" t="str">
        <f t="shared" si="1"/>
        <v>강화교통</v>
      </c>
      <c r="B66" s="106" t="str">
        <f t="shared" si="2"/>
        <v>유영호</v>
      </c>
      <c r="C66" s="107" t="str">
        <f t="shared" si="3"/>
        <v>D</v>
      </c>
      <c r="D66" s="108">
        <f t="shared" si="4"/>
        <v>0.82406676715054816</v>
      </c>
      <c r="E66" s="109">
        <f t="shared" si="5"/>
        <v>3055</v>
      </c>
      <c r="F66" s="317" t="str">
        <f t="shared" si="6"/>
        <v>60-5</v>
      </c>
      <c r="G66" s="110" t="str">
        <f t="shared" si="7"/>
        <v>78바3232</v>
      </c>
      <c r="H66" s="111">
        <f t="shared" si="8"/>
        <v>2</v>
      </c>
      <c r="I66" s="112">
        <f t="shared" si="9"/>
        <v>1801.249</v>
      </c>
      <c r="J66" s="113">
        <f t="shared" si="10"/>
        <v>9.4882444627989709E-3</v>
      </c>
      <c r="K66" s="113">
        <f t="shared" si="11"/>
        <v>0.26439116492629966</v>
      </c>
      <c r="L66" s="113">
        <f t="shared" si="12"/>
        <v>0.22151296128408676</v>
      </c>
      <c r="M66" s="114">
        <f t="shared" si="13"/>
        <v>14.728</v>
      </c>
      <c r="N66" s="115">
        <f t="shared" si="14"/>
        <v>0</v>
      </c>
      <c r="O66" s="115">
        <f t="shared" si="15"/>
        <v>17.265797232920047</v>
      </c>
      <c r="P66" s="224">
        <f t="shared" si="16"/>
        <v>16</v>
      </c>
      <c r="Q66" s="225">
        <f t="shared" si="17"/>
        <v>0</v>
      </c>
      <c r="R66" s="225">
        <f t="shared" si="18"/>
        <v>311</v>
      </c>
      <c r="T66">
        <v>503</v>
      </c>
      <c r="U66">
        <v>3055</v>
      </c>
      <c r="V66" t="s">
        <v>233</v>
      </c>
      <c r="W66">
        <v>1801.249</v>
      </c>
      <c r="X66">
        <v>575.70600000000002</v>
      </c>
      <c r="Y66">
        <v>3.129</v>
      </c>
      <c r="Z66">
        <v>14.728</v>
      </c>
      <c r="AA66">
        <v>58.638877000000001</v>
      </c>
      <c r="AB66">
        <v>0.55637999999999999</v>
      </c>
      <c r="AC66">
        <v>15.503601</v>
      </c>
      <c r="AD66" s="1">
        <v>399</v>
      </c>
      <c r="AE66">
        <v>0</v>
      </c>
      <c r="AF66">
        <v>311</v>
      </c>
      <c r="AG66">
        <v>84</v>
      </c>
      <c r="AH66">
        <v>30.717658</v>
      </c>
      <c r="AI66">
        <v>13337.2</v>
      </c>
      <c r="AJ66">
        <v>58.7</v>
      </c>
      <c r="AK66">
        <v>16</v>
      </c>
      <c r="AL66">
        <v>5019</v>
      </c>
      <c r="AM66">
        <v>0.82406676715054816</v>
      </c>
      <c r="AN66" t="s">
        <v>67</v>
      </c>
      <c r="AO66">
        <v>1674.521</v>
      </c>
      <c r="AP66" t="s">
        <v>437</v>
      </c>
      <c r="AQ66" t="s">
        <v>117</v>
      </c>
      <c r="AR66" t="s">
        <v>119</v>
      </c>
      <c r="AS66" t="s">
        <v>117</v>
      </c>
      <c r="AT66" t="s">
        <v>119</v>
      </c>
      <c r="AU66" t="s">
        <v>178</v>
      </c>
      <c r="AV66" t="s">
        <v>233</v>
      </c>
      <c r="AW66" t="s">
        <v>67</v>
      </c>
      <c r="AX66">
        <v>3055</v>
      </c>
      <c r="AY66" t="s">
        <v>548</v>
      </c>
      <c r="AZ66">
        <v>3</v>
      </c>
      <c r="BA66" t="s">
        <v>367</v>
      </c>
      <c r="BB66">
        <v>2</v>
      </c>
      <c r="BC66">
        <v>1</v>
      </c>
      <c r="BE66" t="s">
        <v>70</v>
      </c>
      <c r="BF66">
        <v>1</v>
      </c>
      <c r="BG66" t="s">
        <v>320</v>
      </c>
      <c r="BI66" t="s">
        <v>117</v>
      </c>
      <c r="BJ66" t="s">
        <v>233</v>
      </c>
      <c r="BK66" t="s">
        <v>67</v>
      </c>
      <c r="BL66">
        <v>0.82406676715054816</v>
      </c>
      <c r="BM66">
        <v>3055</v>
      </c>
      <c r="BN66" t="s">
        <v>119</v>
      </c>
      <c r="BO66" t="s">
        <v>178</v>
      </c>
      <c r="BP66">
        <v>2</v>
      </c>
      <c r="BQ66">
        <v>1801.249</v>
      </c>
      <c r="BR66">
        <v>9.4882444627989709E-3</v>
      </c>
      <c r="BS66">
        <v>0.26439116492629966</v>
      </c>
      <c r="BT66">
        <v>0.22151296128408676</v>
      </c>
      <c r="BU66">
        <v>14.728</v>
      </c>
      <c r="BV66">
        <v>0</v>
      </c>
      <c r="BW66">
        <v>17.265797232920047</v>
      </c>
      <c r="BX66">
        <v>16</v>
      </c>
      <c r="BY66">
        <v>0</v>
      </c>
      <c r="BZ66">
        <v>311</v>
      </c>
    </row>
    <row r="67" spans="1:78" ht="16.5" x14ac:dyDescent="0.25">
      <c r="A67" s="121" t="str">
        <f t="shared" si="1"/>
        <v>강화교통</v>
      </c>
      <c r="B67" s="122" t="str">
        <f t="shared" si="2"/>
        <v>유지홍</v>
      </c>
      <c r="C67" s="123" t="str">
        <f t="shared" si="3"/>
        <v>S</v>
      </c>
      <c r="D67" s="124">
        <f t="shared" si="4"/>
        <v>1.0244444444444445</v>
      </c>
      <c r="E67" s="125">
        <f t="shared" si="5"/>
        <v>2543</v>
      </c>
      <c r="F67" s="316" t="str">
        <f t="shared" si="6"/>
        <v>800</v>
      </c>
      <c r="G67" s="126" t="str">
        <f t="shared" si="7"/>
        <v>78바3230</v>
      </c>
      <c r="H67" s="127">
        <f t="shared" si="8"/>
        <v>1</v>
      </c>
      <c r="I67" s="128">
        <f t="shared" si="9"/>
        <v>3353.953</v>
      </c>
      <c r="J67" s="129">
        <f t="shared" si="10"/>
        <v>5.3072492654176809E-3</v>
      </c>
      <c r="K67" s="129">
        <f t="shared" si="11"/>
        <v>0.32586844433757306</v>
      </c>
      <c r="L67" s="129">
        <f t="shared" si="12"/>
        <v>0.26207880670957523</v>
      </c>
      <c r="M67" s="130">
        <f t="shared" si="13"/>
        <v>9.6950000000000003</v>
      </c>
      <c r="N67" s="131">
        <f t="shared" si="14"/>
        <v>0.62612684196826851</v>
      </c>
      <c r="O67" s="131">
        <f t="shared" si="15"/>
        <v>2.3256139844535686</v>
      </c>
      <c r="P67" s="222">
        <f t="shared" si="16"/>
        <v>1</v>
      </c>
      <c r="Q67" s="223">
        <f t="shared" si="17"/>
        <v>21</v>
      </c>
      <c r="R67" s="223">
        <f t="shared" si="18"/>
        <v>78</v>
      </c>
      <c r="T67">
        <v>503</v>
      </c>
      <c r="U67">
        <v>2543</v>
      </c>
      <c r="V67" t="s">
        <v>269</v>
      </c>
      <c r="W67">
        <v>3353.953</v>
      </c>
      <c r="X67">
        <v>1212.5840000000001</v>
      </c>
      <c r="Y67">
        <v>2.766</v>
      </c>
      <c r="Z67">
        <v>9.6950000000000003</v>
      </c>
      <c r="AA67">
        <v>153.13940600000001</v>
      </c>
      <c r="AB67">
        <v>0.81274900000000005</v>
      </c>
      <c r="AC67">
        <v>49.903300000000002</v>
      </c>
      <c r="AD67" s="1">
        <v>879</v>
      </c>
      <c r="AE67">
        <v>21</v>
      </c>
      <c r="AF67">
        <v>78</v>
      </c>
      <c r="AG67">
        <v>88</v>
      </c>
      <c r="AH67">
        <v>21.901306000000002</v>
      </c>
      <c r="AI67">
        <v>11813.3</v>
      </c>
      <c r="AJ67">
        <v>498.9</v>
      </c>
      <c r="AK67">
        <v>1</v>
      </c>
      <c r="AL67">
        <v>127</v>
      </c>
      <c r="AM67">
        <v>1.0244444444444445</v>
      </c>
      <c r="AN67" t="s">
        <v>71</v>
      </c>
      <c r="AO67">
        <v>3353.953</v>
      </c>
      <c r="AP67" t="s">
        <v>438</v>
      </c>
      <c r="AQ67" t="s">
        <v>117</v>
      </c>
      <c r="AR67" t="s">
        <v>122</v>
      </c>
      <c r="AS67" t="s">
        <v>117</v>
      </c>
      <c r="AT67" t="s">
        <v>122</v>
      </c>
      <c r="AU67" t="s">
        <v>202</v>
      </c>
      <c r="AV67" t="s">
        <v>269</v>
      </c>
      <c r="AW67" t="s">
        <v>71</v>
      </c>
      <c r="AX67">
        <v>2543</v>
      </c>
      <c r="AY67" t="s">
        <v>536</v>
      </c>
      <c r="AZ67">
        <v>3</v>
      </c>
      <c r="BA67" t="s">
        <v>577</v>
      </c>
      <c r="BB67">
        <v>1</v>
      </c>
      <c r="BC67">
        <v>1</v>
      </c>
      <c r="BE67" t="s">
        <v>66</v>
      </c>
      <c r="BF67">
        <v>1</v>
      </c>
      <c r="BG67" t="s">
        <v>320</v>
      </c>
      <c r="BI67" t="s">
        <v>117</v>
      </c>
      <c r="BJ67" t="s">
        <v>269</v>
      </c>
      <c r="BK67" t="s">
        <v>71</v>
      </c>
      <c r="BL67">
        <v>1.0244444444444445</v>
      </c>
      <c r="BM67">
        <v>2543</v>
      </c>
      <c r="BN67" t="s">
        <v>122</v>
      </c>
      <c r="BO67" t="s">
        <v>202</v>
      </c>
      <c r="BP67">
        <v>1</v>
      </c>
      <c r="BQ67">
        <v>3353.953</v>
      </c>
      <c r="BR67">
        <v>5.3072492654176809E-3</v>
      </c>
      <c r="BS67">
        <v>0.32586844433757306</v>
      </c>
      <c r="BT67">
        <v>0.26207880670957523</v>
      </c>
      <c r="BU67">
        <v>9.6950000000000003</v>
      </c>
      <c r="BV67">
        <v>0.62612684196826851</v>
      </c>
      <c r="BW67">
        <v>2.3256139844535686</v>
      </c>
      <c r="BX67">
        <v>1</v>
      </c>
      <c r="BY67">
        <v>21</v>
      </c>
      <c r="BZ67">
        <v>78</v>
      </c>
    </row>
    <row r="68" spans="1:78" ht="16.5" x14ac:dyDescent="0.25">
      <c r="A68" s="105" t="str">
        <f t="shared" si="1"/>
        <v>강화교통</v>
      </c>
      <c r="B68" s="106" t="str">
        <f t="shared" si="2"/>
        <v>유평기</v>
      </c>
      <c r="C68" s="107" t="str">
        <f t="shared" si="3"/>
        <v>B</v>
      </c>
      <c r="D68" s="108">
        <f t="shared" si="4"/>
        <v>0.9025925925925925</v>
      </c>
      <c r="E68" s="109">
        <f t="shared" si="5"/>
        <v>9560</v>
      </c>
      <c r="F68" s="317" t="str">
        <f t="shared" si="6"/>
        <v>800</v>
      </c>
      <c r="G68" s="110" t="str">
        <f t="shared" si="7"/>
        <v>78바3230</v>
      </c>
      <c r="H68" s="111">
        <f t="shared" si="8"/>
        <v>1</v>
      </c>
      <c r="I68" s="112">
        <f t="shared" si="9"/>
        <v>3713.9810000000002</v>
      </c>
      <c r="J68" s="113">
        <f t="shared" si="10"/>
        <v>9.7370357395266983E-3</v>
      </c>
      <c r="K68" s="113">
        <f t="shared" si="11"/>
        <v>0.32251438486196737</v>
      </c>
      <c r="L68" s="113">
        <f t="shared" si="12"/>
        <v>0.30021693702794922</v>
      </c>
      <c r="M68" s="114">
        <f t="shared" si="13"/>
        <v>10.984999999999999</v>
      </c>
      <c r="N68" s="115">
        <f t="shared" si="14"/>
        <v>1.9116952940793179</v>
      </c>
      <c r="O68" s="115">
        <f t="shared" si="15"/>
        <v>36.295285301674937</v>
      </c>
      <c r="P68" s="224">
        <f t="shared" si="16"/>
        <v>14</v>
      </c>
      <c r="Q68" s="225">
        <f t="shared" si="17"/>
        <v>71</v>
      </c>
      <c r="R68" s="225">
        <f t="shared" si="18"/>
        <v>1348</v>
      </c>
      <c r="T68">
        <v>503</v>
      </c>
      <c r="U68">
        <v>9560</v>
      </c>
      <c r="V68" t="s">
        <v>270</v>
      </c>
      <c r="W68">
        <v>3713.9810000000002</v>
      </c>
      <c r="X68">
        <v>1523.9880000000001</v>
      </c>
      <c r="Y68">
        <v>2.4369999999999998</v>
      </c>
      <c r="Z68">
        <v>10.984999999999999</v>
      </c>
      <c r="AA68">
        <v>178.923858</v>
      </c>
      <c r="AB68">
        <v>1.7421880000000001</v>
      </c>
      <c r="AC68">
        <v>57.705517999999998</v>
      </c>
      <c r="AD68" s="1">
        <v>1115</v>
      </c>
      <c r="AE68">
        <v>71</v>
      </c>
      <c r="AF68">
        <v>1348</v>
      </c>
      <c r="AG68">
        <v>108</v>
      </c>
      <c r="AH68">
        <v>20.757325999999999</v>
      </c>
      <c r="AI68">
        <v>16566</v>
      </c>
      <c r="AJ68">
        <v>1415.8</v>
      </c>
      <c r="AK68">
        <v>14</v>
      </c>
      <c r="AL68">
        <v>1776</v>
      </c>
      <c r="AM68">
        <v>0.9025925925925925</v>
      </c>
      <c r="AN68" t="s">
        <v>68</v>
      </c>
      <c r="AO68">
        <v>3713.9810000000002</v>
      </c>
      <c r="AP68" t="s">
        <v>439</v>
      </c>
      <c r="AQ68" t="s">
        <v>117</v>
      </c>
      <c r="AR68" t="s">
        <v>122</v>
      </c>
      <c r="AS68" t="s">
        <v>117</v>
      </c>
      <c r="AT68" t="s">
        <v>122</v>
      </c>
      <c r="AU68" t="s">
        <v>202</v>
      </c>
      <c r="AV68" t="s">
        <v>270</v>
      </c>
      <c r="AW68" t="s">
        <v>68</v>
      </c>
      <c r="AX68">
        <v>9560</v>
      </c>
      <c r="AY68" t="s">
        <v>547</v>
      </c>
      <c r="AZ68">
        <v>8</v>
      </c>
      <c r="BA68" t="s">
        <v>553</v>
      </c>
      <c r="BB68">
        <v>1</v>
      </c>
      <c r="BC68">
        <v>2</v>
      </c>
      <c r="BE68" t="s">
        <v>69</v>
      </c>
      <c r="BF68">
        <v>1</v>
      </c>
      <c r="BG68" t="s">
        <v>320</v>
      </c>
      <c r="BI68" t="s">
        <v>117</v>
      </c>
      <c r="BJ68" t="s">
        <v>270</v>
      </c>
      <c r="BK68" t="s">
        <v>68</v>
      </c>
      <c r="BL68">
        <v>0.9025925925925925</v>
      </c>
      <c r="BM68">
        <v>9560</v>
      </c>
      <c r="BN68" t="s">
        <v>122</v>
      </c>
      <c r="BO68" t="s">
        <v>202</v>
      </c>
      <c r="BP68">
        <v>1</v>
      </c>
      <c r="BQ68">
        <v>3713.9810000000002</v>
      </c>
      <c r="BR68">
        <v>9.7370357395266983E-3</v>
      </c>
      <c r="BS68">
        <v>0.32251438486196737</v>
      </c>
      <c r="BT68">
        <v>0.30021693702794922</v>
      </c>
      <c r="BU68">
        <v>10.984999999999999</v>
      </c>
      <c r="BV68">
        <v>1.9116952940793179</v>
      </c>
      <c r="BW68">
        <v>36.295285301674937</v>
      </c>
      <c r="BX68">
        <v>14</v>
      </c>
      <c r="BY68">
        <v>71</v>
      </c>
      <c r="BZ68">
        <v>1348</v>
      </c>
    </row>
    <row r="69" spans="1:78" ht="16.5" x14ac:dyDescent="0.25">
      <c r="A69" s="121" t="str">
        <f t="shared" si="1"/>
        <v>강화교통</v>
      </c>
      <c r="B69" s="122" t="str">
        <f t="shared" si="2"/>
        <v>유환순</v>
      </c>
      <c r="C69" s="123" t="str">
        <f t="shared" si="3"/>
        <v>F</v>
      </c>
      <c r="D69" s="124">
        <f t="shared" si="4"/>
        <v>0.78310344827586209</v>
      </c>
      <c r="E69" s="125">
        <f t="shared" si="5"/>
        <v>6826</v>
      </c>
      <c r="F69" s="316" t="str">
        <f t="shared" si="6"/>
        <v>70</v>
      </c>
      <c r="G69" s="126" t="str">
        <f t="shared" si="7"/>
        <v>78바3215</v>
      </c>
      <c r="H69" s="127">
        <f t="shared" si="8"/>
        <v>1</v>
      </c>
      <c r="I69" s="128">
        <f t="shared" si="9"/>
        <v>1743.2449999999999</v>
      </c>
      <c r="J69" s="129">
        <f t="shared" si="10"/>
        <v>1.136161924756111E-2</v>
      </c>
      <c r="K69" s="129">
        <f t="shared" si="11"/>
        <v>0.27306950381189671</v>
      </c>
      <c r="L69" s="129">
        <f t="shared" si="12"/>
        <v>0.20765870546021931</v>
      </c>
      <c r="M69" s="130">
        <f t="shared" si="13"/>
        <v>12.848000000000001</v>
      </c>
      <c r="N69" s="131">
        <f t="shared" si="14"/>
        <v>2.7534855972625767</v>
      </c>
      <c r="O69" s="131">
        <f t="shared" si="15"/>
        <v>37.745698395807821</v>
      </c>
      <c r="P69" s="222">
        <f t="shared" si="16"/>
        <v>1</v>
      </c>
      <c r="Q69" s="223">
        <f t="shared" si="17"/>
        <v>48</v>
      </c>
      <c r="R69" s="223">
        <f t="shared" si="18"/>
        <v>658</v>
      </c>
      <c r="T69">
        <v>503</v>
      </c>
      <c r="U69">
        <v>6826</v>
      </c>
      <c r="V69" t="s">
        <v>440</v>
      </c>
      <c r="W69">
        <v>1743.2449999999999</v>
      </c>
      <c r="X69">
        <v>767.54300000000001</v>
      </c>
      <c r="Y69">
        <v>2.2709999999999999</v>
      </c>
      <c r="Z69">
        <v>12.848000000000001</v>
      </c>
      <c r="AA69">
        <v>82.684428999999994</v>
      </c>
      <c r="AB69">
        <v>0.93942899999999996</v>
      </c>
      <c r="AC69">
        <v>22.578596000000001</v>
      </c>
      <c r="AD69" s="1">
        <v>362</v>
      </c>
      <c r="AE69">
        <v>48</v>
      </c>
      <c r="AF69">
        <v>658</v>
      </c>
      <c r="AG69">
        <v>81</v>
      </c>
      <c r="AH69">
        <v>21.083110999999999</v>
      </c>
      <c r="AI69">
        <v>5879.7</v>
      </c>
      <c r="AJ69">
        <v>0</v>
      </c>
      <c r="AK69">
        <v>1</v>
      </c>
      <c r="AL69">
        <v>320</v>
      </c>
      <c r="AM69">
        <v>0.78310344827586209</v>
      </c>
      <c r="AN69" t="s">
        <v>70</v>
      </c>
      <c r="AO69">
        <v>1743.2449999999999</v>
      </c>
      <c r="AP69" t="s">
        <v>441</v>
      </c>
      <c r="AQ69" t="s">
        <v>117</v>
      </c>
      <c r="AR69" t="s">
        <v>120</v>
      </c>
      <c r="AS69" t="s">
        <v>117</v>
      </c>
      <c r="AT69" t="s">
        <v>120</v>
      </c>
      <c r="AU69" t="s">
        <v>370</v>
      </c>
      <c r="AV69" t="s">
        <v>440</v>
      </c>
      <c r="AW69" t="s">
        <v>70</v>
      </c>
      <c r="AX69">
        <v>6826</v>
      </c>
      <c r="AY69" t="s">
        <v>540</v>
      </c>
      <c r="AZ69">
        <v>3</v>
      </c>
      <c r="BA69" t="s">
        <v>578</v>
      </c>
      <c r="BB69">
        <v>1</v>
      </c>
      <c r="BC69">
        <v>1</v>
      </c>
      <c r="BE69" t="s">
        <v>311</v>
      </c>
      <c r="BF69" t="s">
        <v>312</v>
      </c>
      <c r="BG69" t="s">
        <v>311</v>
      </c>
      <c r="BI69" t="s">
        <v>117</v>
      </c>
      <c r="BJ69" t="s">
        <v>440</v>
      </c>
      <c r="BK69" t="s">
        <v>70</v>
      </c>
      <c r="BL69">
        <v>0.78310344827586209</v>
      </c>
      <c r="BM69">
        <v>6826</v>
      </c>
      <c r="BN69" t="s">
        <v>120</v>
      </c>
      <c r="BO69" t="s">
        <v>370</v>
      </c>
      <c r="BP69">
        <v>1</v>
      </c>
      <c r="BQ69">
        <v>1743.2449999999999</v>
      </c>
      <c r="BR69">
        <v>1.136161924756111E-2</v>
      </c>
      <c r="BS69">
        <v>0.27306950381189671</v>
      </c>
      <c r="BT69">
        <v>0.20765870546021931</v>
      </c>
      <c r="BU69">
        <v>12.848000000000001</v>
      </c>
      <c r="BV69">
        <v>2.7534855972625767</v>
      </c>
      <c r="BW69">
        <v>37.745698395807821</v>
      </c>
      <c r="BX69">
        <v>1</v>
      </c>
      <c r="BY69">
        <v>48</v>
      </c>
      <c r="BZ69">
        <v>658</v>
      </c>
    </row>
    <row r="70" spans="1:78" ht="16.5" x14ac:dyDescent="0.25">
      <c r="A70" s="105" t="str">
        <f t="shared" si="1"/>
        <v>강화교통</v>
      </c>
      <c r="B70" s="106" t="str">
        <f t="shared" si="2"/>
        <v>윤경욱</v>
      </c>
      <c r="C70" s="107" t="str">
        <f t="shared" si="3"/>
        <v>B</v>
      </c>
      <c r="D70" s="108">
        <f t="shared" si="4"/>
        <v>0.90088235294117658</v>
      </c>
      <c r="E70" s="109">
        <f t="shared" si="5"/>
        <v>1448</v>
      </c>
      <c r="F70" s="317" t="str">
        <f t="shared" si="6"/>
        <v>71</v>
      </c>
      <c r="G70" s="110" t="str">
        <f t="shared" si="7"/>
        <v>78바3229</v>
      </c>
      <c r="H70" s="111">
        <f t="shared" si="8"/>
        <v>1</v>
      </c>
      <c r="I70" s="112">
        <f t="shared" si="9"/>
        <v>4333.5510000000004</v>
      </c>
      <c r="J70" s="113">
        <f t="shared" si="10"/>
        <v>9.1703734112563232E-3</v>
      </c>
      <c r="K70" s="113">
        <f t="shared" si="11"/>
        <v>0.24476583393400458</v>
      </c>
      <c r="L70" s="113">
        <f t="shared" si="12"/>
        <v>0.18368308114984686</v>
      </c>
      <c r="M70" s="114">
        <f t="shared" si="13"/>
        <v>10.1</v>
      </c>
      <c r="N70" s="115">
        <f t="shared" si="14"/>
        <v>2.3075763963548598E-2</v>
      </c>
      <c r="O70" s="115">
        <f t="shared" si="15"/>
        <v>7.8919112755336203</v>
      </c>
      <c r="P70" s="224">
        <f t="shared" si="16"/>
        <v>2</v>
      </c>
      <c r="Q70" s="225">
        <f t="shared" si="17"/>
        <v>1</v>
      </c>
      <c r="R70" s="225">
        <f t="shared" si="18"/>
        <v>342</v>
      </c>
      <c r="T70">
        <v>503</v>
      </c>
      <c r="U70">
        <v>1448</v>
      </c>
      <c r="V70" t="s">
        <v>234</v>
      </c>
      <c r="W70">
        <v>4333.5510000000004</v>
      </c>
      <c r="X70">
        <v>1414.6880000000001</v>
      </c>
      <c r="Y70">
        <v>3.0630000000000002</v>
      </c>
      <c r="Z70">
        <v>10.1</v>
      </c>
      <c r="AA70">
        <v>176.31801100000001</v>
      </c>
      <c r="AB70">
        <v>1.6169020000000001</v>
      </c>
      <c r="AC70">
        <v>43.156624999999998</v>
      </c>
      <c r="AD70" s="1">
        <v>796</v>
      </c>
      <c r="AE70">
        <v>1</v>
      </c>
      <c r="AF70">
        <v>342</v>
      </c>
      <c r="AG70">
        <v>77</v>
      </c>
      <c r="AH70">
        <v>24.578039</v>
      </c>
      <c r="AI70">
        <v>3150.2</v>
      </c>
      <c r="AJ70">
        <v>0</v>
      </c>
      <c r="AK70">
        <v>2</v>
      </c>
      <c r="AL70">
        <v>132</v>
      </c>
      <c r="AM70">
        <v>0.90088235294117658</v>
      </c>
      <c r="AN70" t="s">
        <v>68</v>
      </c>
      <c r="AO70">
        <v>4333.5510000000004</v>
      </c>
      <c r="AP70" t="s">
        <v>442</v>
      </c>
      <c r="AQ70" t="s">
        <v>117</v>
      </c>
      <c r="AR70" t="s">
        <v>121</v>
      </c>
      <c r="AS70" t="s">
        <v>117</v>
      </c>
      <c r="AT70" t="s">
        <v>121</v>
      </c>
      <c r="AU70" t="s">
        <v>195</v>
      </c>
      <c r="AV70" t="s">
        <v>234</v>
      </c>
      <c r="AW70" t="s">
        <v>68</v>
      </c>
      <c r="AX70">
        <v>1448</v>
      </c>
      <c r="AY70" t="s">
        <v>579</v>
      </c>
      <c r="AZ70">
        <v>1</v>
      </c>
      <c r="BA70" t="s">
        <v>580</v>
      </c>
      <c r="BB70">
        <v>1</v>
      </c>
      <c r="BC70">
        <v>1</v>
      </c>
      <c r="BE70" t="s">
        <v>68</v>
      </c>
      <c r="BF70">
        <v>0</v>
      </c>
      <c r="BG70" t="s">
        <v>327</v>
      </c>
      <c r="BI70" t="s">
        <v>117</v>
      </c>
      <c r="BJ70" t="s">
        <v>234</v>
      </c>
      <c r="BK70" t="s">
        <v>68</v>
      </c>
      <c r="BL70">
        <v>0.90088235294117658</v>
      </c>
      <c r="BM70">
        <v>1448</v>
      </c>
      <c r="BN70" t="s">
        <v>121</v>
      </c>
      <c r="BO70" t="s">
        <v>195</v>
      </c>
      <c r="BP70">
        <v>1</v>
      </c>
      <c r="BQ70">
        <v>4333.5510000000004</v>
      </c>
      <c r="BR70">
        <v>9.1703734112563232E-3</v>
      </c>
      <c r="BS70">
        <v>0.24476583393400458</v>
      </c>
      <c r="BT70">
        <v>0.18368308114984686</v>
      </c>
      <c r="BU70">
        <v>10.1</v>
      </c>
      <c r="BV70">
        <v>2.3075763963548598E-2</v>
      </c>
      <c r="BW70">
        <v>7.8919112755336203</v>
      </c>
      <c r="BX70">
        <v>2</v>
      </c>
      <c r="BY70">
        <v>1</v>
      </c>
      <c r="BZ70">
        <v>342</v>
      </c>
    </row>
    <row r="71" spans="1:78" ht="16.5" x14ac:dyDescent="0.25">
      <c r="A71" s="121" t="str">
        <f t="shared" ref="A71:A108" si="19">BI71</f>
        <v>강화교통</v>
      </c>
      <c r="B71" s="122" t="str">
        <f t="shared" ref="B71:B108" si="20">IF(BJ71="NULL", E71, BJ71)</f>
        <v>윤승현</v>
      </c>
      <c r="C71" s="123" t="str">
        <f t="shared" ref="C71:C108" si="21">BK71</f>
        <v>B</v>
      </c>
      <c r="D71" s="124">
        <f t="shared" ref="D71:D108" si="22">BL71</f>
        <v>0.93233333333333335</v>
      </c>
      <c r="E71" s="125">
        <f t="shared" ref="E71:E108" si="23">U71</f>
        <v>5947</v>
      </c>
      <c r="F71" s="316" t="str">
        <f t="shared" ref="F71:F108" si="24">BN71</f>
        <v>70</v>
      </c>
      <c r="G71" s="126" t="str">
        <f t="shared" ref="G71:G108" si="25">BO71</f>
        <v>78바3201</v>
      </c>
      <c r="H71" s="127">
        <f t="shared" ref="H71:H108" si="26">BP71</f>
        <v>1</v>
      </c>
      <c r="I71" s="128">
        <f t="shared" ref="I71:I108" si="27">BQ71</f>
        <v>1247.223</v>
      </c>
      <c r="J71" s="129">
        <f t="shared" ref="J71:J108" si="28">AB71/AA71</f>
        <v>1.540090935415625E-2</v>
      </c>
      <c r="K71" s="129">
        <f t="shared" ref="K71:K108" si="29">AC71/AA71</f>
        <v>0.26019681041277193</v>
      </c>
      <c r="L71" s="129">
        <f t="shared" ref="L71:L108" si="30">AD71/I71</f>
        <v>0.1836079033180113</v>
      </c>
      <c r="M71" s="130">
        <f t="shared" ref="M71:M108" si="31">Z71</f>
        <v>9.5239999999999991</v>
      </c>
      <c r="N71" s="131">
        <f t="shared" ref="N71:N108" si="32">BV71</f>
        <v>0</v>
      </c>
      <c r="O71" s="131">
        <f t="shared" ref="O71:O108" si="33">BW71</f>
        <v>10.743868578433849</v>
      </c>
      <c r="P71" s="222">
        <f t="shared" ref="P71:P108" si="34">AK71</f>
        <v>0</v>
      </c>
      <c r="Q71" s="223">
        <f t="shared" ref="Q71:Q108" si="35">AE71</f>
        <v>0</v>
      </c>
      <c r="R71" s="223">
        <f t="shared" ref="R71:R108" si="36">AF71</f>
        <v>134</v>
      </c>
      <c r="T71">
        <v>503</v>
      </c>
      <c r="U71">
        <v>5947</v>
      </c>
      <c r="V71" t="s">
        <v>353</v>
      </c>
      <c r="W71">
        <v>1247.223</v>
      </c>
      <c r="X71">
        <v>445.858</v>
      </c>
      <c r="Y71">
        <v>2.7970000000000002</v>
      </c>
      <c r="Z71">
        <v>9.5239999999999991</v>
      </c>
      <c r="AA71">
        <v>55.858325000000001</v>
      </c>
      <c r="AB71">
        <v>0.86026899999999995</v>
      </c>
      <c r="AC71">
        <v>14.534158</v>
      </c>
      <c r="AD71" s="1">
        <v>229</v>
      </c>
      <c r="AE71">
        <v>0</v>
      </c>
      <c r="AF71">
        <v>134</v>
      </c>
      <c r="AG71">
        <v>73</v>
      </c>
      <c r="AH71">
        <v>22.328327000000002</v>
      </c>
      <c r="AI71">
        <v>1871.2</v>
      </c>
      <c r="AJ71">
        <v>0</v>
      </c>
      <c r="AK71">
        <v>0</v>
      </c>
      <c r="AL71">
        <v>0</v>
      </c>
      <c r="AM71">
        <v>0.93233333333333335</v>
      </c>
      <c r="AN71" t="s">
        <v>68</v>
      </c>
      <c r="AO71">
        <v>1247.223</v>
      </c>
      <c r="AP71" t="s">
        <v>443</v>
      </c>
      <c r="AQ71" t="s">
        <v>117</v>
      </c>
      <c r="AR71" t="s">
        <v>120</v>
      </c>
      <c r="AS71" t="s">
        <v>117</v>
      </c>
      <c r="AT71" t="s">
        <v>120</v>
      </c>
      <c r="AU71" t="s">
        <v>335</v>
      </c>
      <c r="AV71" t="s">
        <v>353</v>
      </c>
      <c r="AW71" t="s">
        <v>68</v>
      </c>
      <c r="AX71">
        <v>5947</v>
      </c>
      <c r="AY71" t="s">
        <v>538</v>
      </c>
      <c r="AZ71">
        <v>3</v>
      </c>
      <c r="BA71" t="s">
        <v>581</v>
      </c>
      <c r="BB71">
        <v>1</v>
      </c>
      <c r="BC71">
        <v>1</v>
      </c>
      <c r="BE71" t="s">
        <v>68</v>
      </c>
      <c r="BF71">
        <v>0</v>
      </c>
      <c r="BG71" t="s">
        <v>327</v>
      </c>
      <c r="BI71" t="s">
        <v>117</v>
      </c>
      <c r="BJ71" t="s">
        <v>353</v>
      </c>
      <c r="BK71" t="s">
        <v>68</v>
      </c>
      <c r="BL71">
        <v>0.93233333333333335</v>
      </c>
      <c r="BM71">
        <v>5947</v>
      </c>
      <c r="BN71" t="s">
        <v>120</v>
      </c>
      <c r="BO71" t="s">
        <v>335</v>
      </c>
      <c r="BP71">
        <v>1</v>
      </c>
      <c r="BQ71">
        <v>1247.223</v>
      </c>
      <c r="BR71">
        <v>1.540090935415625E-2</v>
      </c>
      <c r="BS71">
        <v>0.26019681041277193</v>
      </c>
      <c r="BT71">
        <v>0.1836079033180113</v>
      </c>
      <c r="BU71">
        <v>9.5239999999999991</v>
      </c>
      <c r="BV71">
        <v>0</v>
      </c>
      <c r="BW71">
        <v>10.743868578433849</v>
      </c>
      <c r="BX71">
        <v>0</v>
      </c>
      <c r="BY71">
        <v>0</v>
      </c>
      <c r="BZ71">
        <v>134</v>
      </c>
    </row>
    <row r="72" spans="1:78" ht="16.5" x14ac:dyDescent="0.25">
      <c r="A72" s="105" t="str">
        <f t="shared" si="19"/>
        <v>강화교통</v>
      </c>
      <c r="B72" s="106" t="str">
        <f t="shared" si="20"/>
        <v>윤한상</v>
      </c>
      <c r="C72" s="107" t="str">
        <f t="shared" si="21"/>
        <v>A</v>
      </c>
      <c r="D72" s="108">
        <f t="shared" si="22"/>
        <v>0.98111111111111104</v>
      </c>
      <c r="E72" s="109">
        <f t="shared" si="23"/>
        <v>5862</v>
      </c>
      <c r="F72" s="317" t="str">
        <f t="shared" si="24"/>
        <v>800</v>
      </c>
      <c r="G72" s="110" t="str">
        <f t="shared" si="25"/>
        <v>70바3711</v>
      </c>
      <c r="H72" s="111">
        <f t="shared" si="26"/>
        <v>1</v>
      </c>
      <c r="I72" s="112">
        <f t="shared" si="27"/>
        <v>3208.2020000000002</v>
      </c>
      <c r="J72" s="113">
        <f t="shared" si="28"/>
        <v>1.1985666053469577E-2</v>
      </c>
      <c r="K72" s="113">
        <f t="shared" si="29"/>
        <v>0.36620368675783649</v>
      </c>
      <c r="L72" s="113">
        <f t="shared" si="30"/>
        <v>0.28770008871012487</v>
      </c>
      <c r="M72" s="114">
        <f t="shared" si="31"/>
        <v>11.215</v>
      </c>
      <c r="N72" s="115">
        <f t="shared" si="32"/>
        <v>1.5585053559595061</v>
      </c>
      <c r="O72" s="115">
        <f t="shared" si="33"/>
        <v>23.408750446511782</v>
      </c>
      <c r="P72" s="224">
        <f t="shared" si="34"/>
        <v>3</v>
      </c>
      <c r="Q72" s="225">
        <f t="shared" si="35"/>
        <v>50</v>
      </c>
      <c r="R72" s="225">
        <f t="shared" si="36"/>
        <v>751</v>
      </c>
      <c r="T72">
        <v>503</v>
      </c>
      <c r="U72">
        <v>5862</v>
      </c>
      <c r="V72" t="s">
        <v>271</v>
      </c>
      <c r="W72">
        <v>3208.2020000000002</v>
      </c>
      <c r="X72">
        <v>1211.223</v>
      </c>
      <c r="Y72">
        <v>2.649</v>
      </c>
      <c r="Z72">
        <v>11.215</v>
      </c>
      <c r="AA72">
        <v>150.77968899999999</v>
      </c>
      <c r="AB72">
        <v>1.8071950000000001</v>
      </c>
      <c r="AC72">
        <v>55.216078000000003</v>
      </c>
      <c r="AD72" s="1">
        <v>923</v>
      </c>
      <c r="AE72">
        <v>50</v>
      </c>
      <c r="AF72">
        <v>751</v>
      </c>
      <c r="AG72">
        <v>102</v>
      </c>
      <c r="AH72">
        <v>21.277414</v>
      </c>
      <c r="AI72">
        <v>11425.8</v>
      </c>
      <c r="AJ72">
        <v>249.5</v>
      </c>
      <c r="AK72">
        <v>3</v>
      </c>
      <c r="AL72">
        <v>64</v>
      </c>
      <c r="AM72">
        <v>0.98111111111111104</v>
      </c>
      <c r="AN72" t="s">
        <v>66</v>
      </c>
      <c r="AO72">
        <v>3208.2020000000002</v>
      </c>
      <c r="AP72" t="s">
        <v>444</v>
      </c>
      <c r="AQ72" t="s">
        <v>117</v>
      </c>
      <c r="AR72" t="s">
        <v>122</v>
      </c>
      <c r="AS72" t="s">
        <v>117</v>
      </c>
      <c r="AT72" t="s">
        <v>122</v>
      </c>
      <c r="AU72" t="s">
        <v>251</v>
      </c>
      <c r="AV72" t="s">
        <v>271</v>
      </c>
      <c r="AW72" t="s">
        <v>66</v>
      </c>
      <c r="AX72">
        <v>5862</v>
      </c>
      <c r="AY72" t="s">
        <v>533</v>
      </c>
      <c r="AZ72">
        <v>1</v>
      </c>
      <c r="BA72" t="s">
        <v>582</v>
      </c>
      <c r="BB72">
        <v>1</v>
      </c>
      <c r="BC72">
        <v>1</v>
      </c>
      <c r="BE72" t="s">
        <v>71</v>
      </c>
      <c r="BF72">
        <v>-1</v>
      </c>
      <c r="BG72" t="s">
        <v>333</v>
      </c>
      <c r="BI72" t="s">
        <v>117</v>
      </c>
      <c r="BJ72" t="s">
        <v>271</v>
      </c>
      <c r="BK72" t="s">
        <v>66</v>
      </c>
      <c r="BL72">
        <v>0.98111111111111104</v>
      </c>
      <c r="BM72">
        <v>5862</v>
      </c>
      <c r="BN72" t="s">
        <v>122</v>
      </c>
      <c r="BO72" t="s">
        <v>251</v>
      </c>
      <c r="BP72">
        <v>1</v>
      </c>
      <c r="BQ72">
        <v>3208.2020000000002</v>
      </c>
      <c r="BR72">
        <v>1.1985666053469577E-2</v>
      </c>
      <c r="BS72">
        <v>0.36620368675783649</v>
      </c>
      <c r="BT72">
        <v>0.28770008871012487</v>
      </c>
      <c r="BU72">
        <v>11.215</v>
      </c>
      <c r="BV72">
        <v>1.5585053559595061</v>
      </c>
      <c r="BW72">
        <v>23.408750446511782</v>
      </c>
      <c r="BX72">
        <v>3</v>
      </c>
      <c r="BY72">
        <v>50</v>
      </c>
      <c r="BZ72">
        <v>751</v>
      </c>
    </row>
    <row r="73" spans="1:78" ht="16.5" x14ac:dyDescent="0.25">
      <c r="A73" s="121" t="str">
        <f t="shared" si="19"/>
        <v>강화교통</v>
      </c>
      <c r="B73" s="122" t="str">
        <f t="shared" si="20"/>
        <v>이근섭</v>
      </c>
      <c r="C73" s="123" t="str">
        <f t="shared" si="21"/>
        <v>F</v>
      </c>
      <c r="D73" s="124">
        <f t="shared" si="22"/>
        <v>0.78965308015762081</v>
      </c>
      <c r="E73" s="125">
        <f t="shared" si="23"/>
        <v>6479</v>
      </c>
      <c r="F73" s="316" t="str">
        <f t="shared" si="24"/>
        <v>71</v>
      </c>
      <c r="G73" s="126" t="str">
        <f t="shared" si="25"/>
        <v>78바3223</v>
      </c>
      <c r="H73" s="127">
        <f t="shared" si="26"/>
        <v>6</v>
      </c>
      <c r="I73" s="128">
        <f t="shared" si="27"/>
        <v>3229.607</v>
      </c>
      <c r="J73" s="129">
        <f t="shared" si="28"/>
        <v>2.2818121679008128E-2</v>
      </c>
      <c r="K73" s="129">
        <f t="shared" si="29"/>
        <v>0.29874486052561638</v>
      </c>
      <c r="L73" s="129">
        <f t="shared" si="30"/>
        <v>0.24739852248276648</v>
      </c>
      <c r="M73" s="130">
        <f t="shared" si="31"/>
        <v>16.248000000000001</v>
      </c>
      <c r="N73" s="131">
        <f t="shared" si="32"/>
        <v>2.327512579416505</v>
      </c>
      <c r="O73" s="131">
        <f t="shared" si="33"/>
        <v>60.594225796334769</v>
      </c>
      <c r="P73" s="222">
        <f t="shared" si="34"/>
        <v>10</v>
      </c>
      <c r="Q73" s="223">
        <f t="shared" si="35"/>
        <v>59</v>
      </c>
      <c r="R73" s="223">
        <f t="shared" si="36"/>
        <v>2186</v>
      </c>
      <c r="T73">
        <v>503</v>
      </c>
      <c r="U73">
        <v>6479</v>
      </c>
      <c r="V73" t="s">
        <v>354</v>
      </c>
      <c r="W73">
        <v>3229.607</v>
      </c>
      <c r="X73">
        <v>1290.848</v>
      </c>
      <c r="Y73">
        <v>2.5019999999999998</v>
      </c>
      <c r="Z73">
        <v>16.248000000000001</v>
      </c>
      <c r="AA73">
        <v>128.86775</v>
      </c>
      <c r="AB73">
        <v>2.9405199999999998</v>
      </c>
      <c r="AC73">
        <v>38.498578000000002</v>
      </c>
      <c r="AD73" s="1">
        <v>799</v>
      </c>
      <c r="AE73">
        <v>59</v>
      </c>
      <c r="AF73">
        <v>2186</v>
      </c>
      <c r="AG73">
        <v>97</v>
      </c>
      <c r="AH73">
        <v>25.061405000000001</v>
      </c>
      <c r="AI73">
        <v>16883</v>
      </c>
      <c r="AJ73">
        <v>910.4</v>
      </c>
      <c r="AK73">
        <v>10</v>
      </c>
      <c r="AL73">
        <v>2125</v>
      </c>
      <c r="AM73">
        <v>0.78965308015762081</v>
      </c>
      <c r="AN73" t="s">
        <v>70</v>
      </c>
      <c r="AO73">
        <v>1133.2739999999999</v>
      </c>
      <c r="AP73" t="s">
        <v>445</v>
      </c>
      <c r="AQ73" t="s">
        <v>117</v>
      </c>
      <c r="AR73" t="s">
        <v>121</v>
      </c>
      <c r="AS73" t="s">
        <v>117</v>
      </c>
      <c r="AT73" t="s">
        <v>121</v>
      </c>
      <c r="AU73" t="s">
        <v>191</v>
      </c>
      <c r="AV73" t="s">
        <v>354</v>
      </c>
      <c r="AW73" t="s">
        <v>70</v>
      </c>
      <c r="AX73">
        <v>6479</v>
      </c>
      <c r="AY73" t="s">
        <v>551</v>
      </c>
      <c r="AZ73">
        <v>1</v>
      </c>
      <c r="BA73" t="s">
        <v>281</v>
      </c>
      <c r="BB73">
        <v>6</v>
      </c>
      <c r="BC73">
        <v>1</v>
      </c>
      <c r="BE73" t="s">
        <v>69</v>
      </c>
      <c r="BF73">
        <v>-2</v>
      </c>
      <c r="BG73" t="s">
        <v>333</v>
      </c>
      <c r="BI73" t="s">
        <v>117</v>
      </c>
      <c r="BJ73" t="s">
        <v>354</v>
      </c>
      <c r="BK73" t="s">
        <v>70</v>
      </c>
      <c r="BL73">
        <v>0.78965308015762081</v>
      </c>
      <c r="BM73">
        <v>6479</v>
      </c>
      <c r="BN73" t="s">
        <v>121</v>
      </c>
      <c r="BO73" t="s">
        <v>191</v>
      </c>
      <c r="BP73">
        <v>6</v>
      </c>
      <c r="BQ73">
        <v>3229.607</v>
      </c>
      <c r="BR73">
        <v>2.2818121679008128E-2</v>
      </c>
      <c r="BS73">
        <v>0.29874486052561638</v>
      </c>
      <c r="BT73">
        <v>0.24739852248276648</v>
      </c>
      <c r="BU73">
        <v>16.248000000000001</v>
      </c>
      <c r="BV73">
        <v>2.327512579416505</v>
      </c>
      <c r="BW73">
        <v>60.594225796334769</v>
      </c>
      <c r="BX73">
        <v>10</v>
      </c>
      <c r="BY73">
        <v>59</v>
      </c>
      <c r="BZ73">
        <v>2186</v>
      </c>
    </row>
    <row r="74" spans="1:78" ht="16.5" x14ac:dyDescent="0.25">
      <c r="A74" s="105" t="str">
        <f t="shared" si="19"/>
        <v>강화교통</v>
      </c>
      <c r="B74" s="106" t="str">
        <f t="shared" si="20"/>
        <v>이근실</v>
      </c>
      <c r="C74" s="107" t="str">
        <f t="shared" si="21"/>
        <v>C</v>
      </c>
      <c r="D74" s="108">
        <f t="shared" si="22"/>
        <v>0.89566666666666661</v>
      </c>
      <c r="E74" s="109">
        <f t="shared" si="23"/>
        <v>3560</v>
      </c>
      <c r="F74" s="317" t="str">
        <f t="shared" si="24"/>
        <v>70</v>
      </c>
      <c r="G74" s="110" t="str">
        <f t="shared" si="25"/>
        <v>78바3222</v>
      </c>
      <c r="H74" s="111">
        <f t="shared" si="26"/>
        <v>1</v>
      </c>
      <c r="I74" s="112">
        <f t="shared" si="27"/>
        <v>3302.2240000000002</v>
      </c>
      <c r="J74" s="113">
        <f t="shared" si="28"/>
        <v>8.235600822918538E-3</v>
      </c>
      <c r="K74" s="113">
        <f t="shared" si="29"/>
        <v>0.29185840817214109</v>
      </c>
      <c r="L74" s="113">
        <f t="shared" si="30"/>
        <v>0.1562583277209541</v>
      </c>
      <c r="M74" s="114">
        <f t="shared" si="31"/>
        <v>10.769</v>
      </c>
      <c r="N74" s="115">
        <f t="shared" si="32"/>
        <v>0.15141310825673848</v>
      </c>
      <c r="O74" s="115">
        <f t="shared" si="33"/>
        <v>14.414527906041503</v>
      </c>
      <c r="P74" s="224">
        <f t="shared" si="34"/>
        <v>15</v>
      </c>
      <c r="Q74" s="225">
        <f t="shared" si="35"/>
        <v>5</v>
      </c>
      <c r="R74" s="225">
        <f t="shared" si="36"/>
        <v>476</v>
      </c>
      <c r="T74">
        <v>503</v>
      </c>
      <c r="U74">
        <v>3560</v>
      </c>
      <c r="V74" t="s">
        <v>235</v>
      </c>
      <c r="W74">
        <v>3302.2240000000002</v>
      </c>
      <c r="X74">
        <v>1228.9760000000001</v>
      </c>
      <c r="Y74">
        <v>2.6869999999999998</v>
      </c>
      <c r="Z74">
        <v>10.769</v>
      </c>
      <c r="AA74">
        <v>148.235815</v>
      </c>
      <c r="AB74">
        <v>1.2208110000000001</v>
      </c>
      <c r="AC74">
        <v>43.263869</v>
      </c>
      <c r="AD74" s="1">
        <v>516</v>
      </c>
      <c r="AE74">
        <v>5</v>
      </c>
      <c r="AF74">
        <v>476</v>
      </c>
      <c r="AG74">
        <v>86</v>
      </c>
      <c r="AH74">
        <v>22.276828999999999</v>
      </c>
      <c r="AI74">
        <v>3712.3</v>
      </c>
      <c r="AJ74">
        <v>19</v>
      </c>
      <c r="AK74">
        <v>15</v>
      </c>
      <c r="AL74">
        <v>1376</v>
      </c>
      <c r="AM74">
        <v>0.89566666666666661</v>
      </c>
      <c r="AN74" t="s">
        <v>69</v>
      </c>
      <c r="AO74">
        <v>3302.2240000000002</v>
      </c>
      <c r="AP74" t="s">
        <v>446</v>
      </c>
      <c r="AQ74" t="s">
        <v>117</v>
      </c>
      <c r="AR74" t="s">
        <v>120</v>
      </c>
      <c r="AS74" t="s">
        <v>117</v>
      </c>
      <c r="AT74" t="s">
        <v>120</v>
      </c>
      <c r="AU74" t="s">
        <v>187</v>
      </c>
      <c r="AV74" t="s">
        <v>235</v>
      </c>
      <c r="AW74" t="s">
        <v>69</v>
      </c>
      <c r="AX74">
        <v>3560</v>
      </c>
      <c r="AY74" t="s">
        <v>532</v>
      </c>
      <c r="AZ74">
        <v>1</v>
      </c>
      <c r="BA74" t="s">
        <v>339</v>
      </c>
      <c r="BB74">
        <v>1</v>
      </c>
      <c r="BC74">
        <v>1</v>
      </c>
      <c r="BE74" t="s">
        <v>69</v>
      </c>
      <c r="BF74">
        <v>0</v>
      </c>
      <c r="BG74" t="s">
        <v>327</v>
      </c>
      <c r="BI74" t="s">
        <v>117</v>
      </c>
      <c r="BJ74" t="s">
        <v>235</v>
      </c>
      <c r="BK74" t="s">
        <v>69</v>
      </c>
      <c r="BL74">
        <v>0.89566666666666661</v>
      </c>
      <c r="BM74">
        <v>3560</v>
      </c>
      <c r="BN74" t="s">
        <v>120</v>
      </c>
      <c r="BO74" t="s">
        <v>187</v>
      </c>
      <c r="BP74">
        <v>1</v>
      </c>
      <c r="BQ74">
        <v>3302.2240000000002</v>
      </c>
      <c r="BR74">
        <v>8.235600822918538E-3</v>
      </c>
      <c r="BS74">
        <v>0.29185840817214109</v>
      </c>
      <c r="BT74">
        <v>0.1562583277209541</v>
      </c>
      <c r="BU74">
        <v>10.769</v>
      </c>
      <c r="BV74">
        <v>0.15141310825673848</v>
      </c>
      <c r="BW74">
        <v>14.414527906041503</v>
      </c>
      <c r="BX74">
        <v>15</v>
      </c>
      <c r="BY74">
        <v>5</v>
      </c>
      <c r="BZ74">
        <v>476</v>
      </c>
    </row>
    <row r="75" spans="1:78" ht="16.5" x14ac:dyDescent="0.25">
      <c r="A75" s="121" t="str">
        <f t="shared" si="19"/>
        <v>강화교통</v>
      </c>
      <c r="B75" s="122" t="str">
        <f t="shared" si="20"/>
        <v>이동열</v>
      </c>
      <c r="C75" s="123" t="str">
        <f t="shared" si="21"/>
        <v>F</v>
      </c>
      <c r="D75" s="124">
        <f t="shared" si="22"/>
        <v>0.78959999999999997</v>
      </c>
      <c r="E75" s="125">
        <f t="shared" si="23"/>
        <v>416</v>
      </c>
      <c r="F75" s="316" t="str">
        <f t="shared" si="24"/>
        <v>17</v>
      </c>
      <c r="G75" s="126" t="str">
        <f t="shared" si="25"/>
        <v>78바3234</v>
      </c>
      <c r="H75" s="127">
        <f t="shared" si="26"/>
        <v>1</v>
      </c>
      <c r="I75" s="128">
        <f t="shared" si="27"/>
        <v>3874.8069999999998</v>
      </c>
      <c r="J75" s="129">
        <f t="shared" si="28"/>
        <v>1.7973458359133877E-2</v>
      </c>
      <c r="K75" s="129">
        <f t="shared" si="29"/>
        <v>0.4108698459757667</v>
      </c>
      <c r="L75" s="129">
        <f t="shared" si="30"/>
        <v>0.1852995516938005</v>
      </c>
      <c r="M75" s="130">
        <f t="shared" si="31"/>
        <v>14.585000000000001</v>
      </c>
      <c r="N75" s="131">
        <f t="shared" si="32"/>
        <v>1.0323094801883037</v>
      </c>
      <c r="O75" s="131">
        <f t="shared" si="33"/>
        <v>17.962184955276484</v>
      </c>
      <c r="P75" s="222">
        <f t="shared" si="34"/>
        <v>47</v>
      </c>
      <c r="Q75" s="223">
        <f t="shared" si="35"/>
        <v>40</v>
      </c>
      <c r="R75" s="223">
        <f t="shared" si="36"/>
        <v>696</v>
      </c>
      <c r="T75">
        <v>503</v>
      </c>
      <c r="U75">
        <v>416</v>
      </c>
      <c r="V75" t="s">
        <v>317</v>
      </c>
      <c r="W75">
        <v>3874.8069999999998</v>
      </c>
      <c r="X75">
        <v>1962.7550000000001</v>
      </c>
      <c r="Y75">
        <v>1.974</v>
      </c>
      <c r="Z75">
        <v>14.585000000000001</v>
      </c>
      <c r="AA75">
        <v>267.458822</v>
      </c>
      <c r="AB75">
        <v>4.8071599999999997</v>
      </c>
      <c r="AC75">
        <v>109.890765</v>
      </c>
      <c r="AD75" s="1">
        <v>718</v>
      </c>
      <c r="AE75">
        <v>40</v>
      </c>
      <c r="AF75">
        <v>696</v>
      </c>
      <c r="AG75">
        <v>96</v>
      </c>
      <c r="AH75">
        <v>14.487489</v>
      </c>
      <c r="AI75">
        <v>1410.2</v>
      </c>
      <c r="AJ75">
        <v>5.9</v>
      </c>
      <c r="AK75">
        <v>47</v>
      </c>
      <c r="AL75">
        <v>14741</v>
      </c>
      <c r="AM75">
        <v>0.78959999999999997</v>
      </c>
      <c r="AN75" t="s">
        <v>70</v>
      </c>
      <c r="AO75">
        <v>3874.8069999999998</v>
      </c>
      <c r="AP75" t="s">
        <v>447</v>
      </c>
      <c r="AQ75" t="s">
        <v>117</v>
      </c>
      <c r="AR75" t="s">
        <v>118</v>
      </c>
      <c r="AS75" t="s">
        <v>117</v>
      </c>
      <c r="AT75" t="s">
        <v>118</v>
      </c>
      <c r="AU75" t="s">
        <v>313</v>
      </c>
      <c r="AV75" t="s">
        <v>317</v>
      </c>
      <c r="AW75" t="s">
        <v>70</v>
      </c>
      <c r="AX75">
        <v>416</v>
      </c>
      <c r="AY75" t="s">
        <v>561</v>
      </c>
      <c r="AZ75">
        <v>3</v>
      </c>
      <c r="BA75" t="s">
        <v>583</v>
      </c>
      <c r="BB75">
        <v>1</v>
      </c>
      <c r="BC75">
        <v>1</v>
      </c>
      <c r="BE75" t="s">
        <v>67</v>
      </c>
      <c r="BF75">
        <v>-1</v>
      </c>
      <c r="BG75" t="s">
        <v>333</v>
      </c>
      <c r="BI75" t="s">
        <v>117</v>
      </c>
      <c r="BJ75" t="s">
        <v>317</v>
      </c>
      <c r="BK75" t="s">
        <v>70</v>
      </c>
      <c r="BL75">
        <v>0.78959999999999997</v>
      </c>
      <c r="BM75">
        <v>416</v>
      </c>
      <c r="BN75" t="s">
        <v>118</v>
      </c>
      <c r="BO75" t="s">
        <v>313</v>
      </c>
      <c r="BP75">
        <v>1</v>
      </c>
      <c r="BQ75">
        <v>3874.8069999999998</v>
      </c>
      <c r="BR75">
        <v>1.7973458359133877E-2</v>
      </c>
      <c r="BS75">
        <v>0.4108698459757667</v>
      </c>
      <c r="BT75">
        <v>0.1852995516938005</v>
      </c>
      <c r="BU75">
        <v>14.585000000000001</v>
      </c>
      <c r="BV75">
        <v>1.0323094801883037</v>
      </c>
      <c r="BW75">
        <v>17.962184955276484</v>
      </c>
      <c r="BX75">
        <v>47</v>
      </c>
      <c r="BY75">
        <v>40</v>
      </c>
      <c r="BZ75">
        <v>696</v>
      </c>
    </row>
    <row r="76" spans="1:78" ht="16.5" x14ac:dyDescent="0.25">
      <c r="A76" s="105" t="str">
        <f t="shared" si="19"/>
        <v>강화교통</v>
      </c>
      <c r="B76" s="106" t="str">
        <f t="shared" si="20"/>
        <v>이상진</v>
      </c>
      <c r="C76" s="107" t="str">
        <f t="shared" si="21"/>
        <v>A</v>
      </c>
      <c r="D76" s="108">
        <f t="shared" si="22"/>
        <v>0.95411764705882363</v>
      </c>
      <c r="E76" s="109">
        <f t="shared" si="23"/>
        <v>9917</v>
      </c>
      <c r="F76" s="317" t="str">
        <f t="shared" si="24"/>
        <v>71</v>
      </c>
      <c r="G76" s="110" t="str">
        <f t="shared" si="25"/>
        <v>78바3225</v>
      </c>
      <c r="H76" s="111">
        <f t="shared" si="26"/>
        <v>1</v>
      </c>
      <c r="I76" s="112">
        <f t="shared" si="27"/>
        <v>3615.806</v>
      </c>
      <c r="J76" s="113">
        <f t="shared" si="28"/>
        <v>9.3008605087753077E-3</v>
      </c>
      <c r="K76" s="113">
        <f t="shared" si="29"/>
        <v>0.25866760414724438</v>
      </c>
      <c r="L76" s="113">
        <f t="shared" si="30"/>
        <v>0.27296818468689971</v>
      </c>
      <c r="M76" s="114">
        <f t="shared" si="31"/>
        <v>9.9619999999999997</v>
      </c>
      <c r="N76" s="115">
        <f t="shared" si="32"/>
        <v>2.7656351032107365E-2</v>
      </c>
      <c r="O76" s="115">
        <f t="shared" si="33"/>
        <v>6.5545551946094456</v>
      </c>
      <c r="P76" s="224">
        <f t="shared" si="34"/>
        <v>7</v>
      </c>
      <c r="Q76" s="225">
        <f t="shared" si="35"/>
        <v>1</v>
      </c>
      <c r="R76" s="225">
        <f t="shared" si="36"/>
        <v>237</v>
      </c>
      <c r="T76">
        <v>503</v>
      </c>
      <c r="U76">
        <v>9917</v>
      </c>
      <c r="V76" t="s">
        <v>236</v>
      </c>
      <c r="W76">
        <v>3615.806</v>
      </c>
      <c r="X76">
        <v>1114.519</v>
      </c>
      <c r="Y76">
        <v>3.2440000000000002</v>
      </c>
      <c r="Z76">
        <v>9.9619999999999997</v>
      </c>
      <c r="AA76">
        <v>145.41385700000001</v>
      </c>
      <c r="AB76">
        <v>1.352474</v>
      </c>
      <c r="AC76">
        <v>37.613854000000003</v>
      </c>
      <c r="AD76" s="1">
        <v>987</v>
      </c>
      <c r="AE76">
        <v>1</v>
      </c>
      <c r="AF76">
        <v>237</v>
      </c>
      <c r="AG76">
        <v>73</v>
      </c>
      <c r="AH76">
        <v>24.865621000000001</v>
      </c>
      <c r="AI76">
        <v>2087.1</v>
      </c>
      <c r="AJ76">
        <v>0</v>
      </c>
      <c r="AK76">
        <v>7</v>
      </c>
      <c r="AL76">
        <v>1012</v>
      </c>
      <c r="AM76">
        <v>0.95411764705882363</v>
      </c>
      <c r="AN76" t="s">
        <v>66</v>
      </c>
      <c r="AO76">
        <v>3615.806</v>
      </c>
      <c r="AP76" t="s">
        <v>448</v>
      </c>
      <c r="AQ76" t="s">
        <v>117</v>
      </c>
      <c r="AR76" t="s">
        <v>121</v>
      </c>
      <c r="AS76" t="s">
        <v>117</v>
      </c>
      <c r="AT76" t="s">
        <v>121</v>
      </c>
      <c r="AU76" t="s">
        <v>192</v>
      </c>
      <c r="AV76" t="s">
        <v>236</v>
      </c>
      <c r="AW76" t="s">
        <v>66</v>
      </c>
      <c r="AX76">
        <v>9917</v>
      </c>
      <c r="AY76" t="s">
        <v>544</v>
      </c>
      <c r="AZ76">
        <v>2</v>
      </c>
      <c r="BA76" t="s">
        <v>584</v>
      </c>
      <c r="BB76">
        <v>1</v>
      </c>
      <c r="BC76">
        <v>1</v>
      </c>
      <c r="BE76" t="s">
        <v>68</v>
      </c>
      <c r="BF76">
        <v>1</v>
      </c>
      <c r="BG76" t="s">
        <v>320</v>
      </c>
      <c r="BI76" t="s">
        <v>117</v>
      </c>
      <c r="BJ76" t="s">
        <v>236</v>
      </c>
      <c r="BK76" t="s">
        <v>66</v>
      </c>
      <c r="BL76">
        <v>0.95411764705882363</v>
      </c>
      <c r="BM76">
        <v>9917</v>
      </c>
      <c r="BN76" t="s">
        <v>121</v>
      </c>
      <c r="BO76" t="s">
        <v>192</v>
      </c>
      <c r="BP76">
        <v>1</v>
      </c>
      <c r="BQ76">
        <v>3615.806</v>
      </c>
      <c r="BR76">
        <v>9.3008605087753077E-3</v>
      </c>
      <c r="BS76">
        <v>0.25866760414724438</v>
      </c>
      <c r="BT76">
        <v>0.27296818468689971</v>
      </c>
      <c r="BU76">
        <v>9.9619999999999997</v>
      </c>
      <c r="BV76">
        <v>2.7656351032107365E-2</v>
      </c>
      <c r="BW76">
        <v>6.5545551946094456</v>
      </c>
      <c r="BX76">
        <v>7</v>
      </c>
      <c r="BY76">
        <v>1</v>
      </c>
      <c r="BZ76">
        <v>237</v>
      </c>
    </row>
    <row r="77" spans="1:78" ht="16.5" x14ac:dyDescent="0.25">
      <c r="A77" s="121" t="str">
        <f t="shared" si="19"/>
        <v>강화교통</v>
      </c>
      <c r="B77" s="122" t="str">
        <f t="shared" si="20"/>
        <v>이성훈</v>
      </c>
      <c r="C77" s="123" t="str">
        <f t="shared" si="21"/>
        <v>D</v>
      </c>
      <c r="D77" s="124">
        <f t="shared" si="22"/>
        <v>0.82717948717948719</v>
      </c>
      <c r="E77" s="125">
        <f t="shared" si="23"/>
        <v>335</v>
      </c>
      <c r="F77" s="316" t="str">
        <f t="shared" si="24"/>
        <v>60-5</v>
      </c>
      <c r="G77" s="126" t="str">
        <f t="shared" si="25"/>
        <v>78바3205</v>
      </c>
      <c r="H77" s="127">
        <f t="shared" si="26"/>
        <v>1</v>
      </c>
      <c r="I77" s="128">
        <f t="shared" si="27"/>
        <v>4432.59</v>
      </c>
      <c r="J77" s="129">
        <f t="shared" si="28"/>
        <v>3.2593198630766131E-2</v>
      </c>
      <c r="K77" s="129">
        <f t="shared" si="29"/>
        <v>0.22095408939244679</v>
      </c>
      <c r="L77" s="129">
        <f t="shared" si="30"/>
        <v>0.22808335532950261</v>
      </c>
      <c r="M77" s="130">
        <f t="shared" si="31"/>
        <v>12.986000000000001</v>
      </c>
      <c r="N77" s="131">
        <f t="shared" si="32"/>
        <v>0</v>
      </c>
      <c r="O77" s="131">
        <f t="shared" si="33"/>
        <v>15.318357890082321</v>
      </c>
      <c r="P77" s="222">
        <f t="shared" si="34"/>
        <v>21</v>
      </c>
      <c r="Q77" s="223">
        <f t="shared" si="35"/>
        <v>0</v>
      </c>
      <c r="R77" s="223">
        <f t="shared" si="36"/>
        <v>679</v>
      </c>
      <c r="T77">
        <v>503</v>
      </c>
      <c r="U77">
        <v>335</v>
      </c>
      <c r="V77" t="s">
        <v>237</v>
      </c>
      <c r="W77">
        <v>4432.59</v>
      </c>
      <c r="X77">
        <v>1374.0989999999999</v>
      </c>
      <c r="Y77">
        <v>3.226</v>
      </c>
      <c r="Z77">
        <v>12.986000000000001</v>
      </c>
      <c r="AA77">
        <v>146.45942099999999</v>
      </c>
      <c r="AB77">
        <v>4.7735810000000001</v>
      </c>
      <c r="AC77">
        <v>32.360807999999999</v>
      </c>
      <c r="AD77" s="1">
        <v>1011</v>
      </c>
      <c r="AE77">
        <v>0</v>
      </c>
      <c r="AF77">
        <v>679</v>
      </c>
      <c r="AG77">
        <v>85</v>
      </c>
      <c r="AH77">
        <v>30.264970000000002</v>
      </c>
      <c r="AI77">
        <v>31129</v>
      </c>
      <c r="AJ77">
        <v>298.5</v>
      </c>
      <c r="AK77">
        <v>21</v>
      </c>
      <c r="AL77">
        <v>4771</v>
      </c>
      <c r="AM77">
        <v>0.82717948717948719</v>
      </c>
      <c r="AN77" t="s">
        <v>67</v>
      </c>
      <c r="AO77">
        <v>4432.59</v>
      </c>
      <c r="AP77" t="s">
        <v>449</v>
      </c>
      <c r="AQ77" t="s">
        <v>117</v>
      </c>
      <c r="AR77" t="s">
        <v>119</v>
      </c>
      <c r="AS77" t="s">
        <v>117</v>
      </c>
      <c r="AT77" t="s">
        <v>119</v>
      </c>
      <c r="AU77" t="s">
        <v>175</v>
      </c>
      <c r="AV77" t="s">
        <v>237</v>
      </c>
      <c r="AW77" t="s">
        <v>67</v>
      </c>
      <c r="AX77">
        <v>335</v>
      </c>
      <c r="AY77" t="s">
        <v>548</v>
      </c>
      <c r="AZ77">
        <v>2</v>
      </c>
      <c r="BA77" t="s">
        <v>368</v>
      </c>
      <c r="BB77">
        <v>1</v>
      </c>
      <c r="BC77">
        <v>1</v>
      </c>
      <c r="BE77" t="s">
        <v>69</v>
      </c>
      <c r="BF77">
        <v>-1</v>
      </c>
      <c r="BG77" t="s">
        <v>333</v>
      </c>
      <c r="BI77" t="s">
        <v>117</v>
      </c>
      <c r="BJ77" t="s">
        <v>237</v>
      </c>
      <c r="BK77" t="s">
        <v>67</v>
      </c>
      <c r="BL77">
        <v>0.82717948717948719</v>
      </c>
      <c r="BM77">
        <v>335</v>
      </c>
      <c r="BN77" t="s">
        <v>119</v>
      </c>
      <c r="BO77" t="s">
        <v>175</v>
      </c>
      <c r="BP77">
        <v>1</v>
      </c>
      <c r="BQ77">
        <v>4432.59</v>
      </c>
      <c r="BR77">
        <v>3.2593198630766131E-2</v>
      </c>
      <c r="BS77">
        <v>0.22095408939244679</v>
      </c>
      <c r="BT77">
        <v>0.22808335532950261</v>
      </c>
      <c r="BU77">
        <v>12.986000000000001</v>
      </c>
      <c r="BV77">
        <v>0</v>
      </c>
      <c r="BW77">
        <v>15.318357890082321</v>
      </c>
      <c r="BX77">
        <v>21</v>
      </c>
      <c r="BY77">
        <v>0</v>
      </c>
      <c r="BZ77">
        <v>679</v>
      </c>
    </row>
    <row r="78" spans="1:78" ht="16.5" x14ac:dyDescent="0.25">
      <c r="A78" s="105" t="str">
        <f t="shared" si="19"/>
        <v>강화교통</v>
      </c>
      <c r="B78" s="106" t="str">
        <f t="shared" si="20"/>
        <v>이승호</v>
      </c>
      <c r="C78" s="107" t="str">
        <f t="shared" si="21"/>
        <v>B</v>
      </c>
      <c r="D78" s="108">
        <f t="shared" si="22"/>
        <v>0.91785816747878968</v>
      </c>
      <c r="E78" s="109">
        <f t="shared" si="23"/>
        <v>703</v>
      </c>
      <c r="F78" s="317" t="str">
        <f t="shared" si="24"/>
        <v>800</v>
      </c>
      <c r="G78" s="110" t="str">
        <f t="shared" si="25"/>
        <v>70바3711</v>
      </c>
      <c r="H78" s="111">
        <f t="shared" si="26"/>
        <v>2</v>
      </c>
      <c r="I78" s="112">
        <f t="shared" si="27"/>
        <v>3537.5040000000004</v>
      </c>
      <c r="J78" s="113">
        <f t="shared" si="28"/>
        <v>6.0553097831035083E-3</v>
      </c>
      <c r="K78" s="113">
        <f t="shared" si="29"/>
        <v>0.34597926636915516</v>
      </c>
      <c r="L78" s="113">
        <f t="shared" si="30"/>
        <v>0.24197852497127917</v>
      </c>
      <c r="M78" s="114">
        <f t="shared" si="31"/>
        <v>11.76</v>
      </c>
      <c r="N78" s="115">
        <f t="shared" si="32"/>
        <v>1.017666693804445</v>
      </c>
      <c r="O78" s="115">
        <f t="shared" si="33"/>
        <v>39.632464019828667</v>
      </c>
      <c r="P78" s="224">
        <f t="shared" si="34"/>
        <v>3</v>
      </c>
      <c r="Q78" s="225">
        <f t="shared" si="35"/>
        <v>36</v>
      </c>
      <c r="R78" s="225">
        <f t="shared" si="36"/>
        <v>1402</v>
      </c>
      <c r="T78">
        <v>503</v>
      </c>
      <c r="U78">
        <v>703</v>
      </c>
      <c r="V78" t="s">
        <v>272</v>
      </c>
      <c r="W78">
        <v>3537.5039999999999</v>
      </c>
      <c r="X78">
        <v>1427.5730000000001</v>
      </c>
      <c r="Y78">
        <v>2.4780000000000002</v>
      </c>
      <c r="Z78">
        <v>11.76</v>
      </c>
      <c r="AA78">
        <v>165.598299</v>
      </c>
      <c r="AB78">
        <v>1.0027489999999999</v>
      </c>
      <c r="AC78">
        <v>57.293577999999997</v>
      </c>
      <c r="AD78" s="1">
        <v>856</v>
      </c>
      <c r="AE78">
        <v>36</v>
      </c>
      <c r="AF78">
        <v>1402</v>
      </c>
      <c r="AG78">
        <v>103</v>
      </c>
      <c r="AH78">
        <v>21.361958000000001</v>
      </c>
      <c r="AI78">
        <v>15725.5</v>
      </c>
      <c r="AJ78">
        <v>1185.8</v>
      </c>
      <c r="AK78">
        <v>3</v>
      </c>
      <c r="AL78">
        <v>207</v>
      </c>
      <c r="AM78">
        <v>0.91785816747878968</v>
      </c>
      <c r="AN78" t="s">
        <v>68</v>
      </c>
      <c r="AO78">
        <v>3426.9830000000002</v>
      </c>
      <c r="AP78" t="s">
        <v>450</v>
      </c>
      <c r="AQ78" t="s">
        <v>117</v>
      </c>
      <c r="AR78" t="s">
        <v>122</v>
      </c>
      <c r="AS78" t="s">
        <v>117</v>
      </c>
      <c r="AT78" t="s">
        <v>122</v>
      </c>
      <c r="AU78" t="s">
        <v>251</v>
      </c>
      <c r="AV78" t="s">
        <v>272</v>
      </c>
      <c r="AW78" t="s">
        <v>68</v>
      </c>
      <c r="AX78">
        <v>703</v>
      </c>
      <c r="AY78" t="s">
        <v>547</v>
      </c>
      <c r="AZ78">
        <v>3</v>
      </c>
      <c r="BA78" t="s">
        <v>343</v>
      </c>
      <c r="BB78">
        <v>2</v>
      </c>
      <c r="BC78">
        <v>1</v>
      </c>
      <c r="BE78" t="s">
        <v>68</v>
      </c>
      <c r="BF78">
        <v>0</v>
      </c>
      <c r="BG78" t="s">
        <v>327</v>
      </c>
      <c r="BI78" t="s">
        <v>117</v>
      </c>
      <c r="BJ78" t="s">
        <v>272</v>
      </c>
      <c r="BK78" t="s">
        <v>68</v>
      </c>
      <c r="BL78">
        <v>0.91785816747878968</v>
      </c>
      <c r="BM78">
        <v>703</v>
      </c>
      <c r="BN78" t="s">
        <v>122</v>
      </c>
      <c r="BO78" t="s">
        <v>251</v>
      </c>
      <c r="BP78">
        <v>2</v>
      </c>
      <c r="BQ78">
        <v>3537.5040000000004</v>
      </c>
      <c r="BR78">
        <v>6.0553097831035083E-3</v>
      </c>
      <c r="BS78">
        <v>0.34597926636915516</v>
      </c>
      <c r="BT78">
        <v>0.2419785249712792</v>
      </c>
      <c r="BU78">
        <v>11.76</v>
      </c>
      <c r="BV78">
        <v>1.017666693804445</v>
      </c>
      <c r="BW78">
        <v>39.632464019828667</v>
      </c>
      <c r="BX78">
        <v>3</v>
      </c>
      <c r="BY78">
        <v>36</v>
      </c>
      <c r="BZ78">
        <v>1402</v>
      </c>
    </row>
    <row r="79" spans="1:78" ht="16.5" x14ac:dyDescent="0.25">
      <c r="A79" s="121" t="str">
        <f t="shared" si="19"/>
        <v>강화교통</v>
      </c>
      <c r="B79" s="122" t="str">
        <f t="shared" si="20"/>
        <v>이용희</v>
      </c>
      <c r="C79" s="123" t="str">
        <f t="shared" si="21"/>
        <v>C</v>
      </c>
      <c r="D79" s="124">
        <f t="shared" si="22"/>
        <v>0.87333333333333341</v>
      </c>
      <c r="E79" s="125">
        <f t="shared" si="23"/>
        <v>2964</v>
      </c>
      <c r="F79" s="316" t="str">
        <f t="shared" si="24"/>
        <v>60-5</v>
      </c>
      <c r="G79" s="126" t="str">
        <f t="shared" si="25"/>
        <v>78바3206</v>
      </c>
      <c r="H79" s="127">
        <f t="shared" si="26"/>
        <v>1</v>
      </c>
      <c r="I79" s="128">
        <f t="shared" si="27"/>
        <v>4622.4480000000003</v>
      </c>
      <c r="J79" s="129">
        <f t="shared" si="28"/>
        <v>1.5504984032326155E-2</v>
      </c>
      <c r="K79" s="129">
        <f t="shared" si="29"/>
        <v>0.22391958462510028</v>
      </c>
      <c r="L79" s="129">
        <f t="shared" si="30"/>
        <v>0.15965566297338551</v>
      </c>
      <c r="M79" s="130">
        <f t="shared" si="31"/>
        <v>12.042</v>
      </c>
      <c r="N79" s="131">
        <f t="shared" si="32"/>
        <v>2.1633558668480424E-2</v>
      </c>
      <c r="O79" s="131">
        <f t="shared" si="33"/>
        <v>32.731574265410877</v>
      </c>
      <c r="P79" s="222">
        <f t="shared" si="34"/>
        <v>2</v>
      </c>
      <c r="Q79" s="223">
        <f t="shared" si="35"/>
        <v>1</v>
      </c>
      <c r="R79" s="223">
        <f t="shared" si="36"/>
        <v>1513</v>
      </c>
      <c r="T79">
        <v>503</v>
      </c>
      <c r="U79">
        <v>2964</v>
      </c>
      <c r="V79" t="s">
        <v>238</v>
      </c>
      <c r="W79">
        <v>4622.4480000000003</v>
      </c>
      <c r="X79">
        <v>1356.9870000000001</v>
      </c>
      <c r="Y79">
        <v>3.4060000000000001</v>
      </c>
      <c r="Z79">
        <v>12.042</v>
      </c>
      <c r="AA79">
        <v>143.374672</v>
      </c>
      <c r="AB79">
        <v>2.2230219999999998</v>
      </c>
      <c r="AC79">
        <v>32.104396999999999</v>
      </c>
      <c r="AD79" s="1">
        <v>738</v>
      </c>
      <c r="AE79">
        <v>1</v>
      </c>
      <c r="AF79">
        <v>1513</v>
      </c>
      <c r="AG79">
        <v>84</v>
      </c>
      <c r="AH79">
        <v>32.240338000000001</v>
      </c>
      <c r="AI79">
        <v>24925.200000000001</v>
      </c>
      <c r="AJ79">
        <v>155.6</v>
      </c>
      <c r="AK79">
        <v>2</v>
      </c>
      <c r="AL79">
        <v>257</v>
      </c>
      <c r="AM79">
        <v>0.87333333333333341</v>
      </c>
      <c r="AN79" t="s">
        <v>69</v>
      </c>
      <c r="AO79">
        <v>4622.4480000000003</v>
      </c>
      <c r="AP79" t="s">
        <v>451</v>
      </c>
      <c r="AQ79" t="s">
        <v>117</v>
      </c>
      <c r="AR79" t="s">
        <v>119</v>
      </c>
      <c r="AS79" t="s">
        <v>117</v>
      </c>
      <c r="AT79" t="s">
        <v>119</v>
      </c>
      <c r="AU79" t="s">
        <v>176</v>
      </c>
      <c r="AV79" t="s">
        <v>238</v>
      </c>
      <c r="AW79" t="s">
        <v>69</v>
      </c>
      <c r="AX79">
        <v>2964</v>
      </c>
      <c r="AY79" t="s">
        <v>526</v>
      </c>
      <c r="AZ79">
        <v>1</v>
      </c>
      <c r="BA79" t="s">
        <v>585</v>
      </c>
      <c r="BB79">
        <v>1</v>
      </c>
      <c r="BC79">
        <v>1</v>
      </c>
      <c r="BE79" t="s">
        <v>69</v>
      </c>
      <c r="BF79">
        <v>0</v>
      </c>
      <c r="BG79" t="s">
        <v>327</v>
      </c>
      <c r="BI79" t="s">
        <v>117</v>
      </c>
      <c r="BJ79" t="s">
        <v>238</v>
      </c>
      <c r="BK79" t="s">
        <v>69</v>
      </c>
      <c r="BL79">
        <v>0.87333333333333341</v>
      </c>
      <c r="BM79">
        <v>2964</v>
      </c>
      <c r="BN79" t="s">
        <v>119</v>
      </c>
      <c r="BO79" t="s">
        <v>176</v>
      </c>
      <c r="BP79">
        <v>1</v>
      </c>
      <c r="BQ79">
        <v>4622.4480000000003</v>
      </c>
      <c r="BR79">
        <v>1.5504984032326155E-2</v>
      </c>
      <c r="BS79">
        <v>0.22391958462510028</v>
      </c>
      <c r="BT79">
        <v>0.15965566297338551</v>
      </c>
      <c r="BU79">
        <v>12.042</v>
      </c>
      <c r="BV79">
        <v>2.1633558668480424E-2</v>
      </c>
      <c r="BW79">
        <v>32.731574265410877</v>
      </c>
      <c r="BX79">
        <v>2</v>
      </c>
      <c r="BY79">
        <v>1</v>
      </c>
      <c r="BZ79">
        <v>1513</v>
      </c>
    </row>
    <row r="80" spans="1:78" ht="16.5" x14ac:dyDescent="0.25">
      <c r="A80" s="105" t="str">
        <f t="shared" si="19"/>
        <v>강화교통</v>
      </c>
      <c r="B80" s="106" t="str">
        <f t="shared" si="20"/>
        <v>이우철</v>
      </c>
      <c r="C80" s="107" t="str">
        <f t="shared" si="21"/>
        <v>D</v>
      </c>
      <c r="D80" s="108">
        <f t="shared" si="22"/>
        <v>0.80790001165676983</v>
      </c>
      <c r="E80" s="109">
        <f t="shared" si="23"/>
        <v>6571</v>
      </c>
      <c r="F80" s="317" t="str">
        <f t="shared" si="24"/>
        <v>71</v>
      </c>
      <c r="G80" s="110" t="str">
        <f t="shared" si="25"/>
        <v>78바3227</v>
      </c>
      <c r="H80" s="111">
        <f t="shared" si="26"/>
        <v>9</v>
      </c>
      <c r="I80" s="112">
        <f t="shared" si="27"/>
        <v>3231.4810000000002</v>
      </c>
      <c r="J80" s="113">
        <f t="shared" si="28"/>
        <v>2.1517859325135349E-2</v>
      </c>
      <c r="K80" s="113">
        <f t="shared" si="29"/>
        <v>0.31415802084857658</v>
      </c>
      <c r="L80" s="113">
        <f t="shared" si="30"/>
        <v>0.28253299338600474</v>
      </c>
      <c r="M80" s="114">
        <f t="shared" si="31"/>
        <v>16.007000000000001</v>
      </c>
      <c r="N80" s="115">
        <f t="shared" si="32"/>
        <v>1.0212035905518244</v>
      </c>
      <c r="O80" s="115">
        <f t="shared" si="33"/>
        <v>30.574216589854618</v>
      </c>
      <c r="P80" s="224">
        <f t="shared" si="34"/>
        <v>6</v>
      </c>
      <c r="Q80" s="225">
        <f t="shared" si="35"/>
        <v>33</v>
      </c>
      <c r="R80" s="225">
        <f t="shared" si="36"/>
        <v>988</v>
      </c>
      <c r="T80">
        <v>503</v>
      </c>
      <c r="U80">
        <v>6571</v>
      </c>
      <c r="V80" t="s">
        <v>285</v>
      </c>
      <c r="W80">
        <v>3231.4810000000002</v>
      </c>
      <c r="X80">
        <v>1337.067</v>
      </c>
      <c r="Y80">
        <v>2.4169999999999998</v>
      </c>
      <c r="Z80">
        <v>16.007000000000001</v>
      </c>
      <c r="AA80">
        <v>136.939133</v>
      </c>
      <c r="AB80">
        <v>2.946637</v>
      </c>
      <c r="AC80">
        <v>43.020527000000001</v>
      </c>
      <c r="AD80" s="1">
        <v>913</v>
      </c>
      <c r="AE80">
        <v>33</v>
      </c>
      <c r="AF80">
        <v>988</v>
      </c>
      <c r="AG80">
        <v>107</v>
      </c>
      <c r="AH80">
        <v>23.597936000000001</v>
      </c>
      <c r="AI80">
        <v>16333.1</v>
      </c>
      <c r="AJ80">
        <v>712</v>
      </c>
      <c r="AK80">
        <v>6</v>
      </c>
      <c r="AL80">
        <v>2909</v>
      </c>
      <c r="AM80">
        <v>0.80790001165676983</v>
      </c>
      <c r="AN80" t="s">
        <v>67</v>
      </c>
      <c r="AO80">
        <v>607.99400000000003</v>
      </c>
      <c r="AP80" t="s">
        <v>452</v>
      </c>
      <c r="AQ80" t="s">
        <v>117</v>
      </c>
      <c r="AR80" t="s">
        <v>121</v>
      </c>
      <c r="AS80" t="s">
        <v>117</v>
      </c>
      <c r="AT80" t="s">
        <v>121</v>
      </c>
      <c r="AU80" t="s">
        <v>342</v>
      </c>
      <c r="AV80" t="s">
        <v>285</v>
      </c>
      <c r="AW80" t="s">
        <v>67</v>
      </c>
      <c r="AX80">
        <v>6571</v>
      </c>
      <c r="AY80" t="s">
        <v>531</v>
      </c>
      <c r="AZ80">
        <v>6</v>
      </c>
      <c r="BA80" t="s">
        <v>586</v>
      </c>
      <c r="BB80">
        <v>9</v>
      </c>
      <c r="BC80">
        <v>1</v>
      </c>
      <c r="BE80" t="s">
        <v>67</v>
      </c>
      <c r="BF80">
        <v>0</v>
      </c>
      <c r="BG80" t="s">
        <v>327</v>
      </c>
      <c r="BI80" t="s">
        <v>117</v>
      </c>
      <c r="BJ80" t="s">
        <v>285</v>
      </c>
      <c r="BK80" t="s">
        <v>67</v>
      </c>
      <c r="BL80">
        <v>0.80790001165676983</v>
      </c>
      <c r="BM80">
        <v>6571</v>
      </c>
      <c r="BN80" t="s">
        <v>121</v>
      </c>
      <c r="BO80" t="s">
        <v>342</v>
      </c>
      <c r="BP80">
        <v>9</v>
      </c>
      <c r="BQ80">
        <v>3231.4810000000002</v>
      </c>
      <c r="BR80">
        <v>2.1517859325135349E-2</v>
      </c>
      <c r="BS80">
        <v>0.31415802084857658</v>
      </c>
      <c r="BT80">
        <v>0.28253299338600474</v>
      </c>
      <c r="BU80">
        <v>16.007000000000001</v>
      </c>
      <c r="BV80">
        <v>1.0212035905518244</v>
      </c>
      <c r="BW80">
        <v>30.574216589854618</v>
      </c>
      <c r="BX80">
        <v>6</v>
      </c>
      <c r="BY80">
        <v>33</v>
      </c>
      <c r="BZ80">
        <v>988</v>
      </c>
    </row>
    <row r="81" spans="1:78" ht="16.5" x14ac:dyDescent="0.25">
      <c r="A81" s="121" t="str">
        <f t="shared" si="19"/>
        <v>강화교통</v>
      </c>
      <c r="B81" s="122" t="str">
        <f t="shared" si="20"/>
        <v>이정세</v>
      </c>
      <c r="C81" s="123" t="str">
        <f t="shared" si="21"/>
        <v>B</v>
      </c>
      <c r="D81" s="124">
        <f t="shared" si="22"/>
        <v>0.91888888888888876</v>
      </c>
      <c r="E81" s="125">
        <f t="shared" si="23"/>
        <v>5786</v>
      </c>
      <c r="F81" s="316" t="str">
        <f t="shared" si="24"/>
        <v>800</v>
      </c>
      <c r="G81" s="126" t="str">
        <f t="shared" si="25"/>
        <v>78바3211</v>
      </c>
      <c r="H81" s="127">
        <f t="shared" si="26"/>
        <v>1</v>
      </c>
      <c r="I81" s="128">
        <f t="shared" si="27"/>
        <v>3223.5729999999999</v>
      </c>
      <c r="J81" s="129">
        <f t="shared" si="28"/>
        <v>5.7270526003412444E-3</v>
      </c>
      <c r="K81" s="129">
        <f t="shared" si="29"/>
        <v>0.34834688048918222</v>
      </c>
      <c r="L81" s="129">
        <f t="shared" si="30"/>
        <v>0.32417444866302081</v>
      </c>
      <c r="M81" s="130">
        <f t="shared" si="31"/>
        <v>12.016</v>
      </c>
      <c r="N81" s="131">
        <f t="shared" si="32"/>
        <v>1.6131168737298645</v>
      </c>
      <c r="O81" s="131">
        <f t="shared" si="33"/>
        <v>80.066435598015005</v>
      </c>
      <c r="P81" s="222">
        <f t="shared" si="34"/>
        <v>7</v>
      </c>
      <c r="Q81" s="223">
        <f t="shared" si="35"/>
        <v>52</v>
      </c>
      <c r="R81" s="223">
        <f t="shared" si="36"/>
        <v>2581</v>
      </c>
      <c r="T81">
        <v>503</v>
      </c>
      <c r="U81">
        <v>5786</v>
      </c>
      <c r="V81" t="s">
        <v>273</v>
      </c>
      <c r="W81">
        <v>3223.5729999999999</v>
      </c>
      <c r="X81">
        <v>1299.471</v>
      </c>
      <c r="Y81">
        <v>2.4809999999999999</v>
      </c>
      <c r="Z81">
        <v>12.016</v>
      </c>
      <c r="AA81">
        <v>149.141637</v>
      </c>
      <c r="AB81">
        <v>0.85414199999999996</v>
      </c>
      <c r="AC81">
        <v>51.953023999999999</v>
      </c>
      <c r="AD81" s="1">
        <v>1045</v>
      </c>
      <c r="AE81">
        <v>52</v>
      </c>
      <c r="AF81">
        <v>2581</v>
      </c>
      <c r="AG81">
        <v>102</v>
      </c>
      <c r="AH81">
        <v>21.614172</v>
      </c>
      <c r="AI81">
        <v>12629.3</v>
      </c>
      <c r="AJ81">
        <v>584.29999999999995</v>
      </c>
      <c r="AK81">
        <v>7</v>
      </c>
      <c r="AL81">
        <v>1170</v>
      </c>
      <c r="AM81">
        <v>0.91888888888888876</v>
      </c>
      <c r="AN81" t="s">
        <v>68</v>
      </c>
      <c r="AO81">
        <v>3223.5729999999999</v>
      </c>
      <c r="AP81" t="s">
        <v>453</v>
      </c>
      <c r="AQ81" t="s">
        <v>117</v>
      </c>
      <c r="AR81" t="s">
        <v>122</v>
      </c>
      <c r="AS81" t="s">
        <v>117</v>
      </c>
      <c r="AT81" t="s">
        <v>122</v>
      </c>
      <c r="AU81" t="s">
        <v>253</v>
      </c>
      <c r="AV81" t="s">
        <v>273</v>
      </c>
      <c r="AW81" t="s">
        <v>68</v>
      </c>
      <c r="AX81">
        <v>5786</v>
      </c>
      <c r="AY81" t="s">
        <v>547</v>
      </c>
      <c r="AZ81">
        <v>2</v>
      </c>
      <c r="BA81" t="s">
        <v>201</v>
      </c>
      <c r="BB81">
        <v>1</v>
      </c>
      <c r="BC81">
        <v>1</v>
      </c>
      <c r="BE81" t="s">
        <v>69</v>
      </c>
      <c r="BF81">
        <v>1</v>
      </c>
      <c r="BG81" t="s">
        <v>320</v>
      </c>
      <c r="BI81" t="s">
        <v>117</v>
      </c>
      <c r="BJ81" t="s">
        <v>273</v>
      </c>
      <c r="BK81" t="s">
        <v>68</v>
      </c>
      <c r="BL81">
        <v>0.91888888888888876</v>
      </c>
      <c r="BM81">
        <v>5786</v>
      </c>
      <c r="BN81" t="s">
        <v>122</v>
      </c>
      <c r="BO81" t="s">
        <v>253</v>
      </c>
      <c r="BP81">
        <v>1</v>
      </c>
      <c r="BQ81">
        <v>3223.5729999999999</v>
      </c>
      <c r="BR81">
        <v>5.7270526003412444E-3</v>
      </c>
      <c r="BS81">
        <v>0.34834688048918222</v>
      </c>
      <c r="BT81">
        <v>0.32417444866302081</v>
      </c>
      <c r="BU81">
        <v>12.016</v>
      </c>
      <c r="BV81">
        <v>1.6131168737298645</v>
      </c>
      <c r="BW81">
        <v>80.066435598015005</v>
      </c>
      <c r="BX81">
        <v>7</v>
      </c>
      <c r="BY81">
        <v>52</v>
      </c>
      <c r="BZ81">
        <v>2581</v>
      </c>
    </row>
    <row r="82" spans="1:78" ht="16.5" x14ac:dyDescent="0.25">
      <c r="A82" s="105" t="str">
        <f t="shared" si="19"/>
        <v>강화교통</v>
      </c>
      <c r="B82" s="106" t="str">
        <f t="shared" si="20"/>
        <v>이제강</v>
      </c>
      <c r="C82" s="107" t="str">
        <f t="shared" si="21"/>
        <v>F</v>
      </c>
      <c r="D82" s="108">
        <f t="shared" si="22"/>
        <v>0.79275862068965519</v>
      </c>
      <c r="E82" s="109">
        <f t="shared" si="23"/>
        <v>6014</v>
      </c>
      <c r="F82" s="317" t="str">
        <f t="shared" si="24"/>
        <v>800</v>
      </c>
      <c r="G82" s="110" t="str">
        <f t="shared" si="25"/>
        <v>70바3704</v>
      </c>
      <c r="H82" s="111">
        <f t="shared" si="26"/>
        <v>1</v>
      </c>
      <c r="I82" s="112">
        <f t="shared" si="27"/>
        <v>3767.8890000000001</v>
      </c>
      <c r="J82" s="113">
        <f t="shared" si="28"/>
        <v>1.7267673862065982E-2</v>
      </c>
      <c r="K82" s="113">
        <f t="shared" si="29"/>
        <v>0.35029999157291342</v>
      </c>
      <c r="L82" s="113">
        <f t="shared" si="30"/>
        <v>0.29777947280294081</v>
      </c>
      <c r="M82" s="114">
        <f t="shared" si="31"/>
        <v>13.468</v>
      </c>
      <c r="N82" s="115">
        <f t="shared" si="32"/>
        <v>0.10616023985844593</v>
      </c>
      <c r="O82" s="115">
        <f t="shared" si="33"/>
        <v>21.072807611901517</v>
      </c>
      <c r="P82" s="224">
        <f t="shared" si="34"/>
        <v>16</v>
      </c>
      <c r="Q82" s="225">
        <f t="shared" si="35"/>
        <v>4</v>
      </c>
      <c r="R82" s="225">
        <f t="shared" si="36"/>
        <v>794</v>
      </c>
      <c r="T82">
        <v>503</v>
      </c>
      <c r="U82">
        <v>6014</v>
      </c>
      <c r="V82" t="s">
        <v>303</v>
      </c>
      <c r="W82">
        <v>3767.8890000000001</v>
      </c>
      <c r="X82">
        <v>1638.922</v>
      </c>
      <c r="Y82">
        <v>2.2989999999999999</v>
      </c>
      <c r="Z82">
        <v>13.468</v>
      </c>
      <c r="AA82">
        <v>174.69857400000001</v>
      </c>
      <c r="AB82">
        <v>3.0166379999999999</v>
      </c>
      <c r="AC82">
        <v>61.196908999999998</v>
      </c>
      <c r="AD82" s="1">
        <v>1122</v>
      </c>
      <c r="AE82">
        <v>4</v>
      </c>
      <c r="AF82">
        <v>794</v>
      </c>
      <c r="AG82">
        <v>96</v>
      </c>
      <c r="AH82">
        <v>21.567943</v>
      </c>
      <c r="AI82">
        <v>18197.099999999999</v>
      </c>
      <c r="AJ82">
        <v>235.1</v>
      </c>
      <c r="AK82">
        <v>16</v>
      </c>
      <c r="AL82">
        <v>2169</v>
      </c>
      <c r="AM82">
        <v>0.79275862068965519</v>
      </c>
      <c r="AN82" t="s">
        <v>70</v>
      </c>
      <c r="AO82">
        <v>3767.8890000000001</v>
      </c>
      <c r="AP82" t="s">
        <v>454</v>
      </c>
      <c r="AQ82" t="s">
        <v>117</v>
      </c>
      <c r="AR82" t="s">
        <v>122</v>
      </c>
      <c r="AS82" t="s">
        <v>117</v>
      </c>
      <c r="AT82" t="s">
        <v>122</v>
      </c>
      <c r="AU82" t="s">
        <v>300</v>
      </c>
      <c r="AV82" t="s">
        <v>303</v>
      </c>
      <c r="AW82" t="s">
        <v>70</v>
      </c>
      <c r="AX82">
        <v>6014</v>
      </c>
      <c r="AY82" t="s">
        <v>566</v>
      </c>
      <c r="AZ82">
        <v>1</v>
      </c>
      <c r="BA82" t="s">
        <v>282</v>
      </c>
      <c r="BB82">
        <v>1</v>
      </c>
      <c r="BC82">
        <v>1</v>
      </c>
      <c r="BE82" t="s">
        <v>70</v>
      </c>
      <c r="BF82">
        <v>0</v>
      </c>
      <c r="BG82" t="s">
        <v>327</v>
      </c>
      <c r="BI82" t="s">
        <v>117</v>
      </c>
      <c r="BJ82" t="s">
        <v>303</v>
      </c>
      <c r="BK82" t="s">
        <v>70</v>
      </c>
      <c r="BL82">
        <v>0.79275862068965519</v>
      </c>
      <c r="BM82">
        <v>6014</v>
      </c>
      <c r="BN82" t="s">
        <v>122</v>
      </c>
      <c r="BO82" t="s">
        <v>300</v>
      </c>
      <c r="BP82">
        <v>1</v>
      </c>
      <c r="BQ82">
        <v>3767.8890000000001</v>
      </c>
      <c r="BR82">
        <v>1.7267673862065982E-2</v>
      </c>
      <c r="BS82">
        <v>0.35029999157291342</v>
      </c>
      <c r="BT82">
        <v>0.29777947280294081</v>
      </c>
      <c r="BU82">
        <v>13.468</v>
      </c>
      <c r="BV82">
        <v>0.10616023985844593</v>
      </c>
      <c r="BW82">
        <v>21.072807611901517</v>
      </c>
      <c r="BX82">
        <v>16</v>
      </c>
      <c r="BY82">
        <v>4</v>
      </c>
      <c r="BZ82">
        <v>794</v>
      </c>
    </row>
    <row r="83" spans="1:78" ht="16.5" x14ac:dyDescent="0.25">
      <c r="A83" s="121" t="str">
        <f t="shared" si="19"/>
        <v>강화교통</v>
      </c>
      <c r="B83" s="122" t="str">
        <f t="shared" si="20"/>
        <v>이주영</v>
      </c>
      <c r="C83" s="123" t="str">
        <f t="shared" si="21"/>
        <v>C</v>
      </c>
      <c r="D83" s="124">
        <f t="shared" si="22"/>
        <v>0.88115384615384607</v>
      </c>
      <c r="E83" s="125">
        <f t="shared" si="23"/>
        <v>9128</v>
      </c>
      <c r="F83" s="316" t="str">
        <f t="shared" si="24"/>
        <v>17</v>
      </c>
      <c r="G83" s="126" t="str">
        <f t="shared" si="25"/>
        <v>70바2504</v>
      </c>
      <c r="H83" s="127">
        <f t="shared" si="26"/>
        <v>1</v>
      </c>
      <c r="I83" s="128">
        <f t="shared" si="27"/>
        <v>2657.402</v>
      </c>
      <c r="J83" s="129">
        <f t="shared" si="28"/>
        <v>1.4702101148084951E-2</v>
      </c>
      <c r="K83" s="129">
        <f t="shared" si="29"/>
        <v>0.36082268981056292</v>
      </c>
      <c r="L83" s="129">
        <f t="shared" si="30"/>
        <v>0.15353341346171936</v>
      </c>
      <c r="M83" s="130">
        <f t="shared" si="31"/>
        <v>11.068</v>
      </c>
      <c r="N83" s="131">
        <f t="shared" si="32"/>
        <v>3.7630738593558671E-2</v>
      </c>
      <c r="O83" s="131">
        <f t="shared" si="33"/>
        <v>20.320598840521683</v>
      </c>
      <c r="P83" s="222">
        <f t="shared" si="34"/>
        <v>1</v>
      </c>
      <c r="Q83" s="223">
        <f t="shared" si="35"/>
        <v>1</v>
      </c>
      <c r="R83" s="223">
        <f t="shared" si="36"/>
        <v>542</v>
      </c>
      <c r="T83">
        <v>503</v>
      </c>
      <c r="U83">
        <v>9128</v>
      </c>
      <c r="V83" t="s">
        <v>355</v>
      </c>
      <c r="W83">
        <v>2665.5149999999999</v>
      </c>
      <c r="X83">
        <v>1164.625</v>
      </c>
      <c r="Y83">
        <v>2.2890000000000001</v>
      </c>
      <c r="Z83">
        <v>11.068</v>
      </c>
      <c r="AA83">
        <v>173.36521999999999</v>
      </c>
      <c r="AB83">
        <v>2.5488330000000001</v>
      </c>
      <c r="AC83">
        <v>62.554105</v>
      </c>
      <c r="AD83" s="1">
        <v>408</v>
      </c>
      <c r="AE83">
        <v>1</v>
      </c>
      <c r="AF83">
        <v>542</v>
      </c>
      <c r="AG83">
        <v>72</v>
      </c>
      <c r="AH83">
        <v>15.375142</v>
      </c>
      <c r="AI83">
        <v>149.9</v>
      </c>
      <c r="AJ83">
        <v>0</v>
      </c>
      <c r="AK83">
        <v>1</v>
      </c>
      <c r="AL83">
        <v>353</v>
      </c>
      <c r="AM83">
        <v>0.88115384615384607</v>
      </c>
      <c r="AN83" t="s">
        <v>69</v>
      </c>
      <c r="AO83">
        <v>2657.402</v>
      </c>
      <c r="AP83" t="s">
        <v>455</v>
      </c>
      <c r="AQ83" t="s">
        <v>117</v>
      </c>
      <c r="AR83" t="s">
        <v>118</v>
      </c>
      <c r="AS83" t="s">
        <v>117</v>
      </c>
      <c r="AT83" t="s">
        <v>118</v>
      </c>
      <c r="AU83" t="s">
        <v>172</v>
      </c>
      <c r="AV83" t="s">
        <v>355</v>
      </c>
      <c r="AW83" t="s">
        <v>69</v>
      </c>
      <c r="AX83">
        <v>9128</v>
      </c>
      <c r="AY83" t="s">
        <v>520</v>
      </c>
      <c r="AZ83">
        <v>5</v>
      </c>
      <c r="BA83" t="s">
        <v>364</v>
      </c>
      <c r="BB83">
        <v>1</v>
      </c>
      <c r="BC83">
        <v>1</v>
      </c>
      <c r="BE83" t="s">
        <v>69</v>
      </c>
      <c r="BF83">
        <v>0</v>
      </c>
      <c r="BG83" t="s">
        <v>327</v>
      </c>
      <c r="BI83" t="s">
        <v>117</v>
      </c>
      <c r="BJ83" t="s">
        <v>355</v>
      </c>
      <c r="BK83" t="s">
        <v>69</v>
      </c>
      <c r="BL83">
        <v>0.88115384615384607</v>
      </c>
      <c r="BM83">
        <v>9128</v>
      </c>
      <c r="BN83" t="s">
        <v>118</v>
      </c>
      <c r="BO83" t="s">
        <v>172</v>
      </c>
      <c r="BP83">
        <v>1</v>
      </c>
      <c r="BQ83">
        <v>2657.402</v>
      </c>
      <c r="BR83">
        <v>1.4702101148084951E-2</v>
      </c>
      <c r="BS83">
        <v>0.36082268981056292</v>
      </c>
      <c r="BT83">
        <v>0.15306610542428012</v>
      </c>
      <c r="BU83">
        <v>11.068</v>
      </c>
      <c r="BV83">
        <v>3.7630738593558671E-2</v>
      </c>
      <c r="BW83">
        <v>20.320598840521683</v>
      </c>
      <c r="BX83">
        <v>1</v>
      </c>
      <c r="BY83">
        <v>1</v>
      </c>
      <c r="BZ83">
        <v>542</v>
      </c>
    </row>
    <row r="84" spans="1:78" ht="16.5" x14ac:dyDescent="0.25">
      <c r="A84" s="105" t="str">
        <f t="shared" si="19"/>
        <v>강화교통</v>
      </c>
      <c r="B84" s="106" t="str">
        <f t="shared" si="20"/>
        <v>이희동</v>
      </c>
      <c r="C84" s="107" t="str">
        <f t="shared" si="21"/>
        <v>C</v>
      </c>
      <c r="D84" s="108">
        <f t="shared" si="22"/>
        <v>0.8649802711705491</v>
      </c>
      <c r="E84" s="109">
        <f t="shared" si="23"/>
        <v>8899</v>
      </c>
      <c r="F84" s="317" t="str">
        <f t="shared" si="24"/>
        <v>17</v>
      </c>
      <c r="G84" s="110" t="str">
        <f t="shared" si="25"/>
        <v>70바2504</v>
      </c>
      <c r="H84" s="111">
        <f t="shared" si="26"/>
        <v>8</v>
      </c>
      <c r="I84" s="112">
        <f t="shared" si="27"/>
        <v>2183.5610000000001</v>
      </c>
      <c r="J84" s="113">
        <f t="shared" si="28"/>
        <v>1.3213282734121982E-2</v>
      </c>
      <c r="K84" s="113">
        <f t="shared" si="29"/>
        <v>0.38236196619333102</v>
      </c>
      <c r="L84" s="113">
        <f t="shared" si="30"/>
        <v>0.16532627208491082</v>
      </c>
      <c r="M84" s="114">
        <f t="shared" si="31"/>
        <v>11.94</v>
      </c>
      <c r="N84" s="115">
        <f t="shared" si="32"/>
        <v>0.36637401016046722</v>
      </c>
      <c r="O84" s="115">
        <f t="shared" si="33"/>
        <v>16.532627208491082</v>
      </c>
      <c r="P84" s="224">
        <f t="shared" si="34"/>
        <v>23</v>
      </c>
      <c r="Q84" s="225">
        <f t="shared" si="35"/>
        <v>8</v>
      </c>
      <c r="R84" s="225">
        <f t="shared" si="36"/>
        <v>361</v>
      </c>
      <c r="T84">
        <v>503</v>
      </c>
      <c r="U84">
        <v>8899</v>
      </c>
      <c r="V84" t="s">
        <v>356</v>
      </c>
      <c r="W84">
        <v>2183.5610000000001</v>
      </c>
      <c r="X84">
        <v>996.15099999999995</v>
      </c>
      <c r="Y84">
        <v>2.1920000000000002</v>
      </c>
      <c r="Z84">
        <v>11.94</v>
      </c>
      <c r="AA84">
        <v>142.131069</v>
      </c>
      <c r="AB84">
        <v>1.878018</v>
      </c>
      <c r="AC84">
        <v>54.345514999999999</v>
      </c>
      <c r="AD84" s="1">
        <v>361</v>
      </c>
      <c r="AE84">
        <v>8</v>
      </c>
      <c r="AF84">
        <v>361</v>
      </c>
      <c r="AG84">
        <v>85</v>
      </c>
      <c r="AH84">
        <v>15.363009</v>
      </c>
      <c r="AI84">
        <v>925.9</v>
      </c>
      <c r="AJ84">
        <v>1.7</v>
      </c>
      <c r="AK84">
        <v>23</v>
      </c>
      <c r="AL84">
        <v>8206</v>
      </c>
      <c r="AM84">
        <v>0.8649802711705491</v>
      </c>
      <c r="AN84" t="s">
        <v>69</v>
      </c>
      <c r="AO84">
        <v>510.83699999999999</v>
      </c>
      <c r="AP84" t="s">
        <v>456</v>
      </c>
      <c r="AQ84" t="s">
        <v>117</v>
      </c>
      <c r="AR84" t="s">
        <v>118</v>
      </c>
      <c r="AS84" t="s">
        <v>117</v>
      </c>
      <c r="AT84" t="s">
        <v>118</v>
      </c>
      <c r="AU84" t="s">
        <v>172</v>
      </c>
      <c r="AV84" t="s">
        <v>356</v>
      </c>
      <c r="AW84" t="s">
        <v>69</v>
      </c>
      <c r="AX84">
        <v>8899</v>
      </c>
      <c r="AY84" t="s">
        <v>520</v>
      </c>
      <c r="AZ84">
        <v>7</v>
      </c>
      <c r="BA84" t="s">
        <v>587</v>
      </c>
      <c r="BB84">
        <v>8</v>
      </c>
      <c r="BC84">
        <v>1</v>
      </c>
      <c r="BE84" t="s">
        <v>68</v>
      </c>
      <c r="BF84">
        <v>-1</v>
      </c>
      <c r="BG84" t="s">
        <v>333</v>
      </c>
      <c r="BI84" t="s">
        <v>117</v>
      </c>
      <c r="BJ84" t="s">
        <v>356</v>
      </c>
      <c r="BK84" t="s">
        <v>69</v>
      </c>
      <c r="BL84">
        <v>0.8649802711705491</v>
      </c>
      <c r="BM84">
        <v>8899</v>
      </c>
      <c r="BN84" t="s">
        <v>118</v>
      </c>
      <c r="BO84" t="s">
        <v>172</v>
      </c>
      <c r="BP84">
        <v>8</v>
      </c>
      <c r="BQ84">
        <v>2183.5610000000001</v>
      </c>
      <c r="BR84">
        <v>1.3213282734121982E-2</v>
      </c>
      <c r="BS84">
        <v>0.38236196619333102</v>
      </c>
      <c r="BT84">
        <v>0.16532627208491082</v>
      </c>
      <c r="BU84">
        <v>11.94</v>
      </c>
      <c r="BV84">
        <v>0.36637401016046722</v>
      </c>
      <c r="BW84">
        <v>16.532627208491082</v>
      </c>
      <c r="BX84">
        <v>23</v>
      </c>
      <c r="BY84">
        <v>8</v>
      </c>
      <c r="BZ84">
        <v>361</v>
      </c>
    </row>
    <row r="85" spans="1:78" ht="16.5" x14ac:dyDescent="0.25">
      <c r="A85" s="121" t="str">
        <f t="shared" si="19"/>
        <v>강화교통</v>
      </c>
      <c r="B85" s="122" t="str">
        <f t="shared" si="20"/>
        <v>임성주</v>
      </c>
      <c r="C85" s="123" t="str">
        <f t="shared" si="21"/>
        <v>C</v>
      </c>
      <c r="D85" s="124">
        <f t="shared" si="22"/>
        <v>0.89517241379310353</v>
      </c>
      <c r="E85" s="125">
        <f t="shared" si="23"/>
        <v>9882</v>
      </c>
      <c r="F85" s="316" t="str">
        <f t="shared" si="24"/>
        <v>70</v>
      </c>
      <c r="G85" s="126" t="str">
        <f t="shared" si="25"/>
        <v>78바3214</v>
      </c>
      <c r="H85" s="127">
        <f t="shared" si="26"/>
        <v>1</v>
      </c>
      <c r="I85" s="128">
        <f t="shared" si="27"/>
        <v>3441.24</v>
      </c>
      <c r="J85" s="129">
        <f t="shared" si="28"/>
        <v>1.175297981124686E-2</v>
      </c>
      <c r="K85" s="129">
        <f t="shared" si="29"/>
        <v>0.30026423050498807</v>
      </c>
      <c r="L85" s="129">
        <f t="shared" si="30"/>
        <v>0.24584161523171882</v>
      </c>
      <c r="M85" s="130">
        <f t="shared" si="31"/>
        <v>13.157999999999999</v>
      </c>
      <c r="N85" s="131">
        <f t="shared" si="32"/>
        <v>5.811858516116284E-2</v>
      </c>
      <c r="O85" s="131">
        <f t="shared" si="33"/>
        <v>9.3570922109472168</v>
      </c>
      <c r="P85" s="222">
        <f t="shared" si="34"/>
        <v>19</v>
      </c>
      <c r="Q85" s="223">
        <f t="shared" si="35"/>
        <v>2</v>
      </c>
      <c r="R85" s="223">
        <f t="shared" si="36"/>
        <v>322</v>
      </c>
      <c r="T85">
        <v>503</v>
      </c>
      <c r="U85">
        <v>9882</v>
      </c>
      <c r="V85" t="s">
        <v>239</v>
      </c>
      <c r="W85">
        <v>3441.24</v>
      </c>
      <c r="X85">
        <v>1325.5889999999999</v>
      </c>
      <c r="Y85">
        <v>2.5960000000000001</v>
      </c>
      <c r="Z85">
        <v>13.157999999999999</v>
      </c>
      <c r="AA85">
        <v>157.71191899999999</v>
      </c>
      <c r="AB85">
        <v>1.853585</v>
      </c>
      <c r="AC85">
        <v>47.355248000000003</v>
      </c>
      <c r="AD85" s="1">
        <v>846</v>
      </c>
      <c r="AE85">
        <v>2</v>
      </c>
      <c r="AF85">
        <v>322</v>
      </c>
      <c r="AG85">
        <v>75</v>
      </c>
      <c r="AH85">
        <v>21.819783000000001</v>
      </c>
      <c r="AI85">
        <v>7026.4</v>
      </c>
      <c r="AJ85">
        <v>0</v>
      </c>
      <c r="AK85">
        <v>19</v>
      </c>
      <c r="AL85">
        <v>2447</v>
      </c>
      <c r="AM85">
        <v>0.89517241379310353</v>
      </c>
      <c r="AN85" t="s">
        <v>69</v>
      </c>
      <c r="AO85">
        <v>3441.24</v>
      </c>
      <c r="AP85" t="s">
        <v>457</v>
      </c>
      <c r="AQ85" t="s">
        <v>117</v>
      </c>
      <c r="AR85" t="s">
        <v>120</v>
      </c>
      <c r="AS85" t="s">
        <v>117</v>
      </c>
      <c r="AT85" t="s">
        <v>120</v>
      </c>
      <c r="AU85" t="s">
        <v>184</v>
      </c>
      <c r="AV85" t="s">
        <v>239</v>
      </c>
      <c r="AW85" t="s">
        <v>69</v>
      </c>
      <c r="AX85">
        <v>9882</v>
      </c>
      <c r="AY85" t="s">
        <v>532</v>
      </c>
      <c r="AZ85">
        <v>2</v>
      </c>
      <c r="BA85" t="s">
        <v>337</v>
      </c>
      <c r="BB85">
        <v>1</v>
      </c>
      <c r="BC85">
        <v>1</v>
      </c>
      <c r="BE85" t="s">
        <v>69</v>
      </c>
      <c r="BF85">
        <v>0</v>
      </c>
      <c r="BG85" t="s">
        <v>327</v>
      </c>
      <c r="BI85" t="s">
        <v>117</v>
      </c>
      <c r="BJ85" t="s">
        <v>239</v>
      </c>
      <c r="BK85" t="s">
        <v>69</v>
      </c>
      <c r="BL85">
        <v>0.89517241379310353</v>
      </c>
      <c r="BM85">
        <v>9882</v>
      </c>
      <c r="BN85" t="s">
        <v>120</v>
      </c>
      <c r="BO85" t="s">
        <v>184</v>
      </c>
      <c r="BP85">
        <v>1</v>
      </c>
      <c r="BQ85">
        <v>3441.24</v>
      </c>
      <c r="BR85">
        <v>1.175297981124686E-2</v>
      </c>
      <c r="BS85">
        <v>0.30026423050498807</v>
      </c>
      <c r="BT85">
        <v>0.24584161523171882</v>
      </c>
      <c r="BU85">
        <v>13.157999999999999</v>
      </c>
      <c r="BV85">
        <v>5.811858516116284E-2</v>
      </c>
      <c r="BW85">
        <v>9.3570922109472168</v>
      </c>
      <c r="BX85">
        <v>19</v>
      </c>
      <c r="BY85">
        <v>2</v>
      </c>
      <c r="BZ85">
        <v>322</v>
      </c>
    </row>
    <row r="86" spans="1:78" ht="16.5" x14ac:dyDescent="0.25">
      <c r="A86" s="105" t="str">
        <f t="shared" si="19"/>
        <v>강화교통</v>
      </c>
      <c r="B86" s="106" t="str">
        <f t="shared" si="20"/>
        <v>임승준</v>
      </c>
      <c r="C86" s="107" t="str">
        <f t="shared" si="21"/>
        <v>C</v>
      </c>
      <c r="D86" s="108">
        <f t="shared" si="22"/>
        <v>0.85090909090909095</v>
      </c>
      <c r="E86" s="109">
        <f t="shared" si="23"/>
        <v>7449</v>
      </c>
      <c r="F86" s="317" t="str">
        <f t="shared" si="24"/>
        <v>71</v>
      </c>
      <c r="G86" s="110" t="str">
        <f t="shared" si="25"/>
        <v>78바3237</v>
      </c>
      <c r="H86" s="111">
        <f t="shared" si="26"/>
        <v>1</v>
      </c>
      <c r="I86" s="112">
        <f t="shared" si="27"/>
        <v>3124.87</v>
      </c>
      <c r="J86" s="113">
        <f t="shared" si="28"/>
        <v>1.5060178044295942E-2</v>
      </c>
      <c r="K86" s="113">
        <f t="shared" si="29"/>
        <v>0.2698932116186879</v>
      </c>
      <c r="L86" s="113">
        <f t="shared" si="30"/>
        <v>0.22336929216255397</v>
      </c>
      <c r="M86" s="114">
        <f t="shared" si="31"/>
        <v>13.013</v>
      </c>
      <c r="N86" s="115">
        <f t="shared" si="32"/>
        <v>0.99204126891678701</v>
      </c>
      <c r="O86" s="115">
        <f t="shared" si="33"/>
        <v>6.1122542697776225</v>
      </c>
      <c r="P86" s="224">
        <f t="shared" si="34"/>
        <v>3</v>
      </c>
      <c r="Q86" s="225">
        <f t="shared" si="35"/>
        <v>31</v>
      </c>
      <c r="R86" s="225">
        <f t="shared" si="36"/>
        <v>191</v>
      </c>
      <c r="T86">
        <v>503</v>
      </c>
      <c r="U86">
        <v>7449</v>
      </c>
      <c r="V86" t="s">
        <v>240</v>
      </c>
      <c r="W86">
        <v>3124.87</v>
      </c>
      <c r="X86">
        <v>1112.8810000000001</v>
      </c>
      <c r="Y86">
        <v>2.8079999999999998</v>
      </c>
      <c r="Z86">
        <v>13.013</v>
      </c>
      <c r="AA86">
        <v>130.641085</v>
      </c>
      <c r="AB86">
        <v>1.9674780000000001</v>
      </c>
      <c r="AC86">
        <v>35.259141999999997</v>
      </c>
      <c r="AD86" s="1">
        <v>698</v>
      </c>
      <c r="AE86">
        <v>31</v>
      </c>
      <c r="AF86">
        <v>191</v>
      </c>
      <c r="AG86">
        <v>76</v>
      </c>
      <c r="AH86">
        <v>23.919504</v>
      </c>
      <c r="AI86">
        <v>2980.5</v>
      </c>
      <c r="AJ86">
        <v>0</v>
      </c>
      <c r="AK86">
        <v>3</v>
      </c>
      <c r="AL86">
        <v>693</v>
      </c>
      <c r="AM86">
        <v>0.85090909090909095</v>
      </c>
      <c r="AN86" t="s">
        <v>69</v>
      </c>
      <c r="AO86">
        <v>3124.87</v>
      </c>
      <c r="AP86" t="s">
        <v>458</v>
      </c>
      <c r="AQ86" t="s">
        <v>117</v>
      </c>
      <c r="AR86" t="s">
        <v>121</v>
      </c>
      <c r="AS86" t="s">
        <v>117</v>
      </c>
      <c r="AT86" t="s">
        <v>121</v>
      </c>
      <c r="AU86" t="s">
        <v>196</v>
      </c>
      <c r="AV86" t="s">
        <v>240</v>
      </c>
      <c r="AW86" t="s">
        <v>69</v>
      </c>
      <c r="AX86">
        <v>7449</v>
      </c>
      <c r="AY86" t="s">
        <v>559</v>
      </c>
      <c r="AZ86">
        <v>6</v>
      </c>
      <c r="BA86" t="s">
        <v>588</v>
      </c>
      <c r="BB86">
        <v>1</v>
      </c>
      <c r="BC86">
        <v>1</v>
      </c>
      <c r="BE86" t="s">
        <v>70</v>
      </c>
      <c r="BF86">
        <v>2</v>
      </c>
      <c r="BG86" t="s">
        <v>320</v>
      </c>
      <c r="BI86" t="s">
        <v>117</v>
      </c>
      <c r="BJ86" t="s">
        <v>240</v>
      </c>
      <c r="BK86" t="s">
        <v>69</v>
      </c>
      <c r="BL86">
        <v>0.85090909090909095</v>
      </c>
      <c r="BM86">
        <v>7449</v>
      </c>
      <c r="BN86" t="s">
        <v>121</v>
      </c>
      <c r="BO86" t="s">
        <v>196</v>
      </c>
      <c r="BP86">
        <v>1</v>
      </c>
      <c r="BQ86">
        <v>3124.87</v>
      </c>
      <c r="BR86">
        <v>1.5060178044295942E-2</v>
      </c>
      <c r="BS86">
        <v>0.2698932116186879</v>
      </c>
      <c r="BT86">
        <v>0.22336929216255397</v>
      </c>
      <c r="BU86">
        <v>13.013</v>
      </c>
      <c r="BV86">
        <v>0.99204126891678701</v>
      </c>
      <c r="BW86">
        <v>6.1122542697776225</v>
      </c>
      <c r="BX86">
        <v>3</v>
      </c>
      <c r="BY86">
        <v>31</v>
      </c>
      <c r="BZ86">
        <v>191</v>
      </c>
    </row>
    <row r="87" spans="1:78" ht="16.5" x14ac:dyDescent="0.25">
      <c r="A87" s="121" t="str">
        <f t="shared" si="19"/>
        <v>강화교통</v>
      </c>
      <c r="B87" s="122" t="str">
        <f t="shared" si="20"/>
        <v>전덕기</v>
      </c>
      <c r="C87" s="123" t="str">
        <f t="shared" si="21"/>
        <v>F</v>
      </c>
      <c r="D87" s="124">
        <f t="shared" si="22"/>
        <v>0.76999743230047235</v>
      </c>
      <c r="E87" s="125">
        <f t="shared" si="23"/>
        <v>9498</v>
      </c>
      <c r="F87" s="316" t="str">
        <f t="shared" si="24"/>
        <v>70</v>
      </c>
      <c r="G87" s="126" t="str">
        <f t="shared" si="25"/>
        <v>78바3203</v>
      </c>
      <c r="H87" s="127">
        <f t="shared" si="26"/>
        <v>3</v>
      </c>
      <c r="I87" s="128">
        <f t="shared" si="27"/>
        <v>2982.0919999999996</v>
      </c>
      <c r="J87" s="129">
        <f t="shared" si="28"/>
        <v>1.594813711061472E-2</v>
      </c>
      <c r="K87" s="129">
        <f t="shared" si="29"/>
        <v>0.30181959717512646</v>
      </c>
      <c r="L87" s="129">
        <f t="shared" si="30"/>
        <v>0.28000477517125566</v>
      </c>
      <c r="M87" s="130">
        <f t="shared" si="31"/>
        <v>16.367999999999999</v>
      </c>
      <c r="N87" s="131">
        <f t="shared" si="32"/>
        <v>0.10060051802560083</v>
      </c>
      <c r="O87" s="131">
        <f t="shared" si="33"/>
        <v>43.727691835127828</v>
      </c>
      <c r="P87" s="222">
        <f t="shared" si="34"/>
        <v>14</v>
      </c>
      <c r="Q87" s="223">
        <f t="shared" si="35"/>
        <v>3</v>
      </c>
      <c r="R87" s="223">
        <f t="shared" si="36"/>
        <v>1304</v>
      </c>
      <c r="T87">
        <v>503</v>
      </c>
      <c r="U87">
        <v>9498</v>
      </c>
      <c r="V87" t="s">
        <v>357</v>
      </c>
      <c r="W87">
        <v>2982.0920000000001</v>
      </c>
      <c r="X87">
        <v>1367.787</v>
      </c>
      <c r="Y87">
        <v>2.1800000000000002</v>
      </c>
      <c r="Z87">
        <v>16.367999999999999</v>
      </c>
      <c r="AA87">
        <v>131.53636599999999</v>
      </c>
      <c r="AB87">
        <v>2.0977600000000001</v>
      </c>
      <c r="AC87">
        <v>39.700252999999996</v>
      </c>
      <c r="AD87" s="1">
        <v>835</v>
      </c>
      <c r="AE87">
        <v>3</v>
      </c>
      <c r="AF87">
        <v>1304</v>
      </c>
      <c r="AG87">
        <v>81</v>
      </c>
      <c r="AH87">
        <v>22.671236</v>
      </c>
      <c r="AI87">
        <v>11744.7</v>
      </c>
      <c r="AJ87">
        <v>0</v>
      </c>
      <c r="AK87">
        <v>14</v>
      </c>
      <c r="AL87">
        <v>2235</v>
      </c>
      <c r="AM87">
        <v>0.76999743230047235</v>
      </c>
      <c r="AN87" t="s">
        <v>70</v>
      </c>
      <c r="AO87">
        <v>1512.684</v>
      </c>
      <c r="AP87" t="s">
        <v>459</v>
      </c>
      <c r="AQ87" t="s">
        <v>117</v>
      </c>
      <c r="AR87" t="s">
        <v>120</v>
      </c>
      <c r="AS87" t="s">
        <v>117</v>
      </c>
      <c r="AT87" t="s">
        <v>120</v>
      </c>
      <c r="AU87" t="s">
        <v>181</v>
      </c>
      <c r="AV87" t="s">
        <v>357</v>
      </c>
      <c r="AW87" t="s">
        <v>70</v>
      </c>
      <c r="AX87">
        <v>9498</v>
      </c>
      <c r="AY87" t="s">
        <v>540</v>
      </c>
      <c r="AZ87">
        <v>4</v>
      </c>
      <c r="BA87" t="s">
        <v>589</v>
      </c>
      <c r="BB87">
        <v>3</v>
      </c>
      <c r="BC87">
        <v>1</v>
      </c>
      <c r="BE87" t="s">
        <v>70</v>
      </c>
      <c r="BF87">
        <v>0</v>
      </c>
      <c r="BG87" t="s">
        <v>327</v>
      </c>
      <c r="BI87" t="s">
        <v>117</v>
      </c>
      <c r="BJ87" t="s">
        <v>357</v>
      </c>
      <c r="BK87" t="s">
        <v>70</v>
      </c>
      <c r="BL87">
        <v>0.76999743230047235</v>
      </c>
      <c r="BM87">
        <v>9498</v>
      </c>
      <c r="BN87" t="s">
        <v>120</v>
      </c>
      <c r="BO87" t="s">
        <v>181</v>
      </c>
      <c r="BP87">
        <v>3</v>
      </c>
      <c r="BQ87">
        <v>2982.0919999999996</v>
      </c>
      <c r="BR87">
        <v>1.594813711061472E-2</v>
      </c>
      <c r="BS87">
        <v>0.30181959717512646</v>
      </c>
      <c r="BT87">
        <v>0.2800047751712556</v>
      </c>
      <c r="BU87">
        <v>16.367999999999999</v>
      </c>
      <c r="BV87">
        <v>0.10060051802560083</v>
      </c>
      <c r="BW87">
        <v>43.727691835127828</v>
      </c>
      <c r="BX87">
        <v>14</v>
      </c>
      <c r="BY87">
        <v>3</v>
      </c>
      <c r="BZ87">
        <v>1304</v>
      </c>
    </row>
    <row r="88" spans="1:78" ht="16.5" x14ac:dyDescent="0.25">
      <c r="A88" s="105" t="str">
        <f t="shared" si="19"/>
        <v>강화교통</v>
      </c>
      <c r="B88" s="106" t="str">
        <f t="shared" si="20"/>
        <v>전종한</v>
      </c>
      <c r="C88" s="107" t="str">
        <f t="shared" si="21"/>
        <v>C</v>
      </c>
      <c r="D88" s="108">
        <f t="shared" si="22"/>
        <v>0.85411764705882354</v>
      </c>
      <c r="E88" s="109">
        <f t="shared" si="23"/>
        <v>6810</v>
      </c>
      <c r="F88" s="317" t="str">
        <f t="shared" si="24"/>
        <v>71</v>
      </c>
      <c r="G88" s="110" t="str">
        <f t="shared" si="25"/>
        <v>78바3225</v>
      </c>
      <c r="H88" s="111">
        <f t="shared" si="26"/>
        <v>1</v>
      </c>
      <c r="I88" s="112">
        <f t="shared" si="27"/>
        <v>3247.0940000000001</v>
      </c>
      <c r="J88" s="113">
        <f t="shared" si="28"/>
        <v>5.6429571056461738E-3</v>
      </c>
      <c r="K88" s="113">
        <f t="shared" si="29"/>
        <v>0.27910937768161009</v>
      </c>
      <c r="L88" s="113">
        <f t="shared" si="30"/>
        <v>0.29195335891107554</v>
      </c>
      <c r="M88" s="114">
        <f t="shared" si="31"/>
        <v>12.737</v>
      </c>
      <c r="N88" s="115">
        <f t="shared" si="32"/>
        <v>6.1593535635248012E-2</v>
      </c>
      <c r="O88" s="115">
        <f t="shared" si="33"/>
        <v>31.043141960164995</v>
      </c>
      <c r="P88" s="224">
        <f t="shared" si="34"/>
        <v>4</v>
      </c>
      <c r="Q88" s="225">
        <f t="shared" si="35"/>
        <v>2</v>
      </c>
      <c r="R88" s="225">
        <f t="shared" si="36"/>
        <v>1008</v>
      </c>
      <c r="T88">
        <v>503</v>
      </c>
      <c r="U88">
        <v>6810</v>
      </c>
      <c r="V88" t="s">
        <v>241</v>
      </c>
      <c r="W88">
        <v>3247.0940000000001</v>
      </c>
      <c r="X88">
        <v>1118.3</v>
      </c>
      <c r="Y88">
        <v>2.9039999999999999</v>
      </c>
      <c r="Z88">
        <v>12.737</v>
      </c>
      <c r="AA88">
        <v>128.327752</v>
      </c>
      <c r="AB88">
        <v>0.72414800000000001</v>
      </c>
      <c r="AC88">
        <v>35.817478999999999</v>
      </c>
      <c r="AD88" s="1">
        <v>948</v>
      </c>
      <c r="AE88">
        <v>2</v>
      </c>
      <c r="AF88">
        <v>1008</v>
      </c>
      <c r="AG88">
        <v>83</v>
      </c>
      <c r="AH88">
        <v>25.303131</v>
      </c>
      <c r="AI88">
        <v>8719.7999999999993</v>
      </c>
      <c r="AJ88">
        <v>0</v>
      </c>
      <c r="AK88">
        <v>4</v>
      </c>
      <c r="AL88">
        <v>276</v>
      </c>
      <c r="AM88">
        <v>0.85411764705882354</v>
      </c>
      <c r="AN88" t="s">
        <v>69</v>
      </c>
      <c r="AO88">
        <v>3247.0940000000001</v>
      </c>
      <c r="AP88" t="s">
        <v>460</v>
      </c>
      <c r="AQ88" t="s">
        <v>117</v>
      </c>
      <c r="AR88" t="s">
        <v>121</v>
      </c>
      <c r="AS88" t="s">
        <v>117</v>
      </c>
      <c r="AT88" t="s">
        <v>121</v>
      </c>
      <c r="AU88" t="s">
        <v>192</v>
      </c>
      <c r="AV88" t="s">
        <v>241</v>
      </c>
      <c r="AW88" t="s">
        <v>69</v>
      </c>
      <c r="AX88">
        <v>6810</v>
      </c>
      <c r="AY88" t="s">
        <v>559</v>
      </c>
      <c r="AZ88">
        <v>4</v>
      </c>
      <c r="BA88" t="s">
        <v>590</v>
      </c>
      <c r="BB88">
        <v>1</v>
      </c>
      <c r="BC88">
        <v>1</v>
      </c>
      <c r="BE88" t="s">
        <v>67</v>
      </c>
      <c r="BF88">
        <v>1</v>
      </c>
      <c r="BG88" t="s">
        <v>320</v>
      </c>
      <c r="BI88" t="s">
        <v>117</v>
      </c>
      <c r="BJ88" t="s">
        <v>241</v>
      </c>
      <c r="BK88" t="s">
        <v>69</v>
      </c>
      <c r="BL88">
        <v>0.85411764705882354</v>
      </c>
      <c r="BM88">
        <v>6810</v>
      </c>
      <c r="BN88" t="s">
        <v>121</v>
      </c>
      <c r="BO88" t="s">
        <v>192</v>
      </c>
      <c r="BP88">
        <v>1</v>
      </c>
      <c r="BQ88">
        <v>3247.0940000000001</v>
      </c>
      <c r="BR88">
        <v>5.6429571056461738E-3</v>
      </c>
      <c r="BS88">
        <v>0.27910937768161009</v>
      </c>
      <c r="BT88">
        <v>0.29195335891107554</v>
      </c>
      <c r="BU88">
        <v>12.737</v>
      </c>
      <c r="BV88">
        <v>6.1593535635248012E-2</v>
      </c>
      <c r="BW88">
        <v>31.043141960164995</v>
      </c>
      <c r="BX88">
        <v>4</v>
      </c>
      <c r="BY88">
        <v>2</v>
      </c>
      <c r="BZ88">
        <v>1008</v>
      </c>
    </row>
    <row r="89" spans="1:78" ht="16.5" x14ac:dyDescent="0.25">
      <c r="A89" s="121" t="str">
        <f t="shared" si="19"/>
        <v>강화교통</v>
      </c>
      <c r="B89" s="122" t="str">
        <f t="shared" si="20"/>
        <v>전판남</v>
      </c>
      <c r="C89" s="123" t="str">
        <f t="shared" si="21"/>
        <v>F</v>
      </c>
      <c r="D89" s="124">
        <f t="shared" si="22"/>
        <v>0.77798136155145192</v>
      </c>
      <c r="E89" s="125">
        <f t="shared" si="23"/>
        <v>29</v>
      </c>
      <c r="F89" s="316" t="str">
        <f t="shared" si="24"/>
        <v>17</v>
      </c>
      <c r="G89" s="126" t="str">
        <f t="shared" si="25"/>
        <v>78바3238</v>
      </c>
      <c r="H89" s="127">
        <f t="shared" si="26"/>
        <v>2</v>
      </c>
      <c r="I89" s="128">
        <f t="shared" si="27"/>
        <v>2252.5479999999998</v>
      </c>
      <c r="J89" s="129">
        <f t="shared" si="28"/>
        <v>1.1265155139896565E-2</v>
      </c>
      <c r="K89" s="129">
        <f t="shared" si="29"/>
        <v>0.39286254059623649</v>
      </c>
      <c r="L89" s="129">
        <f t="shared" si="30"/>
        <v>0.23040574496081773</v>
      </c>
      <c r="M89" s="130">
        <f t="shared" si="31"/>
        <v>13.661</v>
      </c>
      <c r="N89" s="131">
        <f t="shared" si="32"/>
        <v>0.35515336410145315</v>
      </c>
      <c r="O89" s="131">
        <f t="shared" si="33"/>
        <v>10.787783434581639</v>
      </c>
      <c r="P89" s="222">
        <f t="shared" si="34"/>
        <v>6</v>
      </c>
      <c r="Q89" s="223">
        <f t="shared" si="35"/>
        <v>8</v>
      </c>
      <c r="R89" s="223">
        <f t="shared" si="36"/>
        <v>245</v>
      </c>
      <c r="T89">
        <v>503</v>
      </c>
      <c r="U89">
        <v>29</v>
      </c>
      <c r="V89" t="s">
        <v>358</v>
      </c>
      <c r="W89">
        <v>2300.8589999999999</v>
      </c>
      <c r="X89">
        <v>1179.4390000000001</v>
      </c>
      <c r="Y89">
        <v>1.9510000000000001</v>
      </c>
      <c r="Z89">
        <v>13.661</v>
      </c>
      <c r="AA89">
        <v>155.17078799999999</v>
      </c>
      <c r="AB89">
        <v>1.7480230000000001</v>
      </c>
      <c r="AC89">
        <v>60.960790000000003</v>
      </c>
      <c r="AD89" s="1">
        <v>519</v>
      </c>
      <c r="AE89">
        <v>8</v>
      </c>
      <c r="AF89">
        <v>245</v>
      </c>
      <c r="AG89">
        <v>70</v>
      </c>
      <c r="AH89">
        <v>14.827913000000001</v>
      </c>
      <c r="AI89">
        <v>286.5</v>
      </c>
      <c r="AJ89">
        <v>0</v>
      </c>
      <c r="AK89">
        <v>6</v>
      </c>
      <c r="AL89">
        <v>450</v>
      </c>
      <c r="AM89">
        <v>0.77798136155145192</v>
      </c>
      <c r="AN89" t="s">
        <v>70</v>
      </c>
      <c r="AO89">
        <v>2078.7939999999999</v>
      </c>
      <c r="AP89" t="s">
        <v>461</v>
      </c>
      <c r="AQ89" t="s">
        <v>117</v>
      </c>
      <c r="AR89" t="s">
        <v>118</v>
      </c>
      <c r="AS89" t="s">
        <v>117</v>
      </c>
      <c r="AT89" t="s">
        <v>118</v>
      </c>
      <c r="AU89" t="s">
        <v>331</v>
      </c>
      <c r="AV89" t="s">
        <v>358</v>
      </c>
      <c r="AW89" t="s">
        <v>70</v>
      </c>
      <c r="AX89">
        <v>29</v>
      </c>
      <c r="AY89" t="s">
        <v>561</v>
      </c>
      <c r="AZ89">
        <v>4</v>
      </c>
      <c r="BA89" t="s">
        <v>591</v>
      </c>
      <c r="BB89">
        <v>2</v>
      </c>
      <c r="BC89">
        <v>1</v>
      </c>
      <c r="BE89" t="s">
        <v>70</v>
      </c>
      <c r="BF89">
        <v>0</v>
      </c>
      <c r="BG89" t="s">
        <v>327</v>
      </c>
      <c r="BI89" t="s">
        <v>117</v>
      </c>
      <c r="BJ89" t="s">
        <v>358</v>
      </c>
      <c r="BK89" t="s">
        <v>70</v>
      </c>
      <c r="BL89">
        <v>0.77798136155145192</v>
      </c>
      <c r="BM89">
        <v>29</v>
      </c>
      <c r="BN89" t="s">
        <v>118</v>
      </c>
      <c r="BO89" t="s">
        <v>331</v>
      </c>
      <c r="BP89">
        <v>2</v>
      </c>
      <c r="BQ89">
        <v>2252.5479999999998</v>
      </c>
      <c r="BR89">
        <v>1.1265155139896565E-2</v>
      </c>
      <c r="BS89">
        <v>0.39286254059623649</v>
      </c>
      <c r="BT89">
        <v>0.22556792919513974</v>
      </c>
      <c r="BU89">
        <v>13.661</v>
      </c>
      <c r="BV89">
        <v>0.35515336410145315</v>
      </c>
      <c r="BW89">
        <v>10.787783434581639</v>
      </c>
      <c r="BX89">
        <v>6</v>
      </c>
      <c r="BY89">
        <v>8</v>
      </c>
      <c r="BZ89">
        <v>245</v>
      </c>
    </row>
    <row r="90" spans="1:78" ht="16.5" x14ac:dyDescent="0.25">
      <c r="A90" s="105" t="str">
        <f t="shared" si="19"/>
        <v>강화교통</v>
      </c>
      <c r="B90" s="106" t="str">
        <f t="shared" si="20"/>
        <v>정봉진</v>
      </c>
      <c r="C90" s="107" t="str">
        <f t="shared" si="21"/>
        <v>S</v>
      </c>
      <c r="D90" s="108">
        <f t="shared" si="22"/>
        <v>1.0581481481481481</v>
      </c>
      <c r="E90" s="109">
        <f t="shared" si="23"/>
        <v>8578</v>
      </c>
      <c r="F90" s="317" t="str">
        <f t="shared" si="24"/>
        <v>800</v>
      </c>
      <c r="G90" s="110" t="str">
        <f t="shared" si="25"/>
        <v>78바3241</v>
      </c>
      <c r="H90" s="111">
        <f t="shared" si="26"/>
        <v>1</v>
      </c>
      <c r="I90" s="112">
        <f t="shared" si="27"/>
        <v>3378.6990000000001</v>
      </c>
      <c r="J90" s="113">
        <f t="shared" si="28"/>
        <v>7.9756849332443657E-3</v>
      </c>
      <c r="K90" s="113">
        <f t="shared" si="29"/>
        <v>0.35124035023201666</v>
      </c>
      <c r="L90" s="113">
        <f t="shared" si="30"/>
        <v>0.29034844477119742</v>
      </c>
      <c r="M90" s="114">
        <f t="shared" si="31"/>
        <v>10.035</v>
      </c>
      <c r="N90" s="115">
        <f t="shared" si="32"/>
        <v>0.11838876443270027</v>
      </c>
      <c r="O90" s="115">
        <f t="shared" si="33"/>
        <v>18.439050060393068</v>
      </c>
      <c r="P90" s="224">
        <f t="shared" si="34"/>
        <v>1</v>
      </c>
      <c r="Q90" s="225">
        <f t="shared" si="35"/>
        <v>4</v>
      </c>
      <c r="R90" s="225">
        <f t="shared" si="36"/>
        <v>623</v>
      </c>
      <c r="T90">
        <v>503</v>
      </c>
      <c r="U90">
        <v>8578</v>
      </c>
      <c r="V90" t="s">
        <v>289</v>
      </c>
      <c r="W90">
        <v>3378.6990000000001</v>
      </c>
      <c r="X90">
        <v>1182.559</v>
      </c>
      <c r="Y90">
        <v>2.8570000000000002</v>
      </c>
      <c r="Z90">
        <v>10.035</v>
      </c>
      <c r="AA90">
        <v>152.75302500000001</v>
      </c>
      <c r="AB90">
        <v>1.21831</v>
      </c>
      <c r="AC90">
        <v>53.653025999999997</v>
      </c>
      <c r="AD90" s="1">
        <v>981</v>
      </c>
      <c r="AE90">
        <v>4</v>
      </c>
      <c r="AF90">
        <v>623</v>
      </c>
      <c r="AG90">
        <v>90</v>
      </c>
      <c r="AH90">
        <v>22.118704000000001</v>
      </c>
      <c r="AI90">
        <v>12367.6</v>
      </c>
      <c r="AJ90">
        <v>75.7</v>
      </c>
      <c r="AK90">
        <v>1</v>
      </c>
      <c r="AL90">
        <v>446</v>
      </c>
      <c r="AM90">
        <v>1.0581481481481481</v>
      </c>
      <c r="AN90" t="s">
        <v>71</v>
      </c>
      <c r="AO90">
        <v>3378.6990000000001</v>
      </c>
      <c r="AP90" t="s">
        <v>462</v>
      </c>
      <c r="AQ90" t="s">
        <v>117</v>
      </c>
      <c r="AR90" t="s">
        <v>122</v>
      </c>
      <c r="AS90" t="s">
        <v>117</v>
      </c>
      <c r="AT90" t="s">
        <v>122</v>
      </c>
      <c r="AU90" t="s">
        <v>288</v>
      </c>
      <c r="AV90" t="s">
        <v>289</v>
      </c>
      <c r="AW90" t="s">
        <v>71</v>
      </c>
      <c r="AX90">
        <v>8578</v>
      </c>
      <c r="AY90" t="s">
        <v>536</v>
      </c>
      <c r="AZ90">
        <v>1</v>
      </c>
      <c r="BA90" t="s">
        <v>345</v>
      </c>
      <c r="BB90">
        <v>1</v>
      </c>
      <c r="BC90">
        <v>1</v>
      </c>
      <c r="BE90" t="s">
        <v>71</v>
      </c>
      <c r="BF90">
        <v>0</v>
      </c>
      <c r="BG90" t="s">
        <v>327</v>
      </c>
      <c r="BI90" t="s">
        <v>117</v>
      </c>
      <c r="BJ90" t="s">
        <v>289</v>
      </c>
      <c r="BK90" t="s">
        <v>71</v>
      </c>
      <c r="BL90">
        <v>1.0581481481481481</v>
      </c>
      <c r="BM90">
        <v>8578</v>
      </c>
      <c r="BN90" t="s">
        <v>122</v>
      </c>
      <c r="BO90" t="s">
        <v>288</v>
      </c>
      <c r="BP90">
        <v>1</v>
      </c>
      <c r="BQ90">
        <v>3378.6990000000001</v>
      </c>
      <c r="BR90">
        <v>7.9756849332443657E-3</v>
      </c>
      <c r="BS90">
        <v>0.35124035023201666</v>
      </c>
      <c r="BT90">
        <v>0.29034844477119742</v>
      </c>
      <c r="BU90">
        <v>10.035</v>
      </c>
      <c r="BV90">
        <v>0.11838876443270027</v>
      </c>
      <c r="BW90">
        <v>18.439050060393068</v>
      </c>
      <c r="BX90">
        <v>1</v>
      </c>
      <c r="BY90">
        <v>4</v>
      </c>
      <c r="BZ90">
        <v>623</v>
      </c>
    </row>
    <row r="91" spans="1:78" ht="16.5" x14ac:dyDescent="0.25">
      <c r="A91" s="121" t="str">
        <f t="shared" si="19"/>
        <v>강화교통</v>
      </c>
      <c r="B91" s="122" t="str">
        <f t="shared" si="20"/>
        <v>정상복</v>
      </c>
      <c r="C91" s="123" t="str">
        <f t="shared" si="21"/>
        <v>B</v>
      </c>
      <c r="D91" s="124">
        <f t="shared" si="22"/>
        <v>0.90071428571428569</v>
      </c>
      <c r="E91" s="125">
        <f t="shared" si="23"/>
        <v>4337</v>
      </c>
      <c r="F91" s="316" t="str">
        <f t="shared" si="24"/>
        <v>800</v>
      </c>
      <c r="G91" s="126" t="str">
        <f t="shared" si="25"/>
        <v>78바3210</v>
      </c>
      <c r="H91" s="127">
        <f t="shared" si="26"/>
        <v>1</v>
      </c>
      <c r="I91" s="128">
        <f t="shared" si="27"/>
        <v>3009.223</v>
      </c>
      <c r="J91" s="129">
        <f t="shared" si="28"/>
        <v>9.3780416829481027E-3</v>
      </c>
      <c r="K91" s="129">
        <f t="shared" si="29"/>
        <v>0.32456570670188178</v>
      </c>
      <c r="L91" s="129">
        <f t="shared" si="30"/>
        <v>9.1053404815794645E-2</v>
      </c>
      <c r="M91" s="130">
        <f t="shared" si="31"/>
        <v>11.657</v>
      </c>
      <c r="N91" s="131">
        <f t="shared" si="32"/>
        <v>0.23261818748560675</v>
      </c>
      <c r="O91" s="131">
        <f t="shared" si="33"/>
        <v>24.1258291592215</v>
      </c>
      <c r="P91" s="222">
        <f t="shared" si="34"/>
        <v>11</v>
      </c>
      <c r="Q91" s="223">
        <f t="shared" si="35"/>
        <v>7</v>
      </c>
      <c r="R91" s="223">
        <f t="shared" si="36"/>
        <v>726</v>
      </c>
      <c r="T91">
        <v>503</v>
      </c>
      <c r="U91">
        <v>4337</v>
      </c>
      <c r="V91" t="s">
        <v>274</v>
      </c>
      <c r="W91">
        <v>3009.223</v>
      </c>
      <c r="X91">
        <v>1193.1400000000001</v>
      </c>
      <c r="Y91">
        <v>2.5219999999999998</v>
      </c>
      <c r="Z91">
        <v>11.657</v>
      </c>
      <c r="AA91">
        <v>138.26330100000001</v>
      </c>
      <c r="AB91">
        <v>1.2966390000000001</v>
      </c>
      <c r="AC91">
        <v>44.875526000000001</v>
      </c>
      <c r="AD91" s="1">
        <v>274</v>
      </c>
      <c r="AE91">
        <v>7</v>
      </c>
      <c r="AF91">
        <v>726</v>
      </c>
      <c r="AG91">
        <v>91</v>
      </c>
      <c r="AH91">
        <v>21.764437000000001</v>
      </c>
      <c r="AI91">
        <v>14955.2</v>
      </c>
      <c r="AJ91">
        <v>214</v>
      </c>
      <c r="AK91">
        <v>11</v>
      </c>
      <c r="AL91">
        <v>1471</v>
      </c>
      <c r="AM91">
        <v>0.90071428571428569</v>
      </c>
      <c r="AN91" t="s">
        <v>68</v>
      </c>
      <c r="AO91">
        <v>3009.223</v>
      </c>
      <c r="AP91" t="s">
        <v>463</v>
      </c>
      <c r="AQ91" t="s">
        <v>117</v>
      </c>
      <c r="AR91" t="s">
        <v>122</v>
      </c>
      <c r="AS91" t="s">
        <v>117</v>
      </c>
      <c r="AT91" t="s">
        <v>122</v>
      </c>
      <c r="AU91" t="s">
        <v>200</v>
      </c>
      <c r="AV91" t="s">
        <v>274</v>
      </c>
      <c r="AW91" t="s">
        <v>68</v>
      </c>
      <c r="AX91">
        <v>4337</v>
      </c>
      <c r="AY91" t="s">
        <v>547</v>
      </c>
      <c r="AZ91">
        <v>10</v>
      </c>
      <c r="BA91" t="s">
        <v>592</v>
      </c>
      <c r="BB91">
        <v>1</v>
      </c>
      <c r="BC91">
        <v>1</v>
      </c>
      <c r="BE91" t="s">
        <v>69</v>
      </c>
      <c r="BF91">
        <v>1</v>
      </c>
      <c r="BG91" t="s">
        <v>320</v>
      </c>
      <c r="BI91" t="s">
        <v>117</v>
      </c>
      <c r="BJ91" t="s">
        <v>274</v>
      </c>
      <c r="BK91" t="s">
        <v>68</v>
      </c>
      <c r="BL91">
        <v>0.90071428571428569</v>
      </c>
      <c r="BM91">
        <v>4337</v>
      </c>
      <c r="BN91" t="s">
        <v>122</v>
      </c>
      <c r="BO91" t="s">
        <v>200</v>
      </c>
      <c r="BP91">
        <v>1</v>
      </c>
      <c r="BQ91">
        <v>3009.223</v>
      </c>
      <c r="BR91">
        <v>9.3780416829481027E-3</v>
      </c>
      <c r="BS91">
        <v>0.32456570670188178</v>
      </c>
      <c r="BT91">
        <v>9.1053404815794645E-2</v>
      </c>
      <c r="BU91">
        <v>11.657</v>
      </c>
      <c r="BV91">
        <v>0.23261818748560675</v>
      </c>
      <c r="BW91">
        <v>24.1258291592215</v>
      </c>
      <c r="BX91">
        <v>11</v>
      </c>
      <c r="BY91">
        <v>7</v>
      </c>
      <c r="BZ91">
        <v>726</v>
      </c>
    </row>
    <row r="92" spans="1:78" ht="16.5" x14ac:dyDescent="0.25">
      <c r="A92" s="105" t="str">
        <f t="shared" si="19"/>
        <v>강화교통</v>
      </c>
      <c r="B92" s="106" t="str">
        <f t="shared" si="20"/>
        <v>정연복</v>
      </c>
      <c r="C92" s="107" t="str">
        <f t="shared" si="21"/>
        <v>C</v>
      </c>
      <c r="D92" s="108">
        <f t="shared" si="22"/>
        <v>0.87333333333333341</v>
      </c>
      <c r="E92" s="109">
        <f t="shared" si="23"/>
        <v>9106</v>
      </c>
      <c r="F92" s="317" t="str">
        <f t="shared" si="24"/>
        <v>70</v>
      </c>
      <c r="G92" s="110" t="str">
        <f t="shared" si="25"/>
        <v>78바3201</v>
      </c>
      <c r="H92" s="111">
        <f t="shared" si="26"/>
        <v>1</v>
      </c>
      <c r="I92" s="112">
        <f t="shared" si="27"/>
        <v>1772.4269999999999</v>
      </c>
      <c r="J92" s="113">
        <f t="shared" si="28"/>
        <v>1.2323232589393586E-2</v>
      </c>
      <c r="K92" s="113">
        <f t="shared" si="29"/>
        <v>0.30641316598301593</v>
      </c>
      <c r="L92" s="113">
        <f t="shared" si="30"/>
        <v>0.20480392140268683</v>
      </c>
      <c r="M92" s="114">
        <f t="shared" si="31"/>
        <v>11.867000000000001</v>
      </c>
      <c r="N92" s="115">
        <f t="shared" si="32"/>
        <v>0</v>
      </c>
      <c r="O92" s="115">
        <f t="shared" si="33"/>
        <v>49.9315345568534</v>
      </c>
      <c r="P92" s="224">
        <f t="shared" si="34"/>
        <v>0</v>
      </c>
      <c r="Q92" s="225">
        <f t="shared" si="35"/>
        <v>0</v>
      </c>
      <c r="R92" s="225">
        <f t="shared" si="36"/>
        <v>885</v>
      </c>
      <c r="T92">
        <v>503</v>
      </c>
      <c r="U92">
        <v>9106</v>
      </c>
      <c r="V92" t="s">
        <v>359</v>
      </c>
      <c r="W92">
        <v>1772.4269999999999</v>
      </c>
      <c r="X92">
        <v>676.39599999999996</v>
      </c>
      <c r="Y92">
        <v>2.62</v>
      </c>
      <c r="Z92">
        <v>11.867000000000001</v>
      </c>
      <c r="AA92">
        <v>78.937486000000007</v>
      </c>
      <c r="AB92">
        <v>0.97276499999999999</v>
      </c>
      <c r="AC92">
        <v>24.187484999999999</v>
      </c>
      <c r="AD92" s="1">
        <v>363</v>
      </c>
      <c r="AE92">
        <v>0</v>
      </c>
      <c r="AF92">
        <v>885</v>
      </c>
      <c r="AG92">
        <v>72</v>
      </c>
      <c r="AH92">
        <v>22.453551999999998</v>
      </c>
      <c r="AI92">
        <v>1207.8</v>
      </c>
      <c r="AJ92">
        <v>0</v>
      </c>
      <c r="AK92">
        <v>0</v>
      </c>
      <c r="AL92">
        <v>0</v>
      </c>
      <c r="AM92">
        <v>0.87333333333333341</v>
      </c>
      <c r="AN92" t="s">
        <v>69</v>
      </c>
      <c r="AO92">
        <v>1772.4269999999999</v>
      </c>
      <c r="AP92" t="s">
        <v>464</v>
      </c>
      <c r="AQ92" t="s">
        <v>117</v>
      </c>
      <c r="AR92" t="s">
        <v>120</v>
      </c>
      <c r="AS92" t="s">
        <v>117</v>
      </c>
      <c r="AT92" t="s">
        <v>120</v>
      </c>
      <c r="AU92" t="s">
        <v>335</v>
      </c>
      <c r="AV92" t="s">
        <v>359</v>
      </c>
      <c r="AW92" t="s">
        <v>69</v>
      </c>
      <c r="AX92">
        <v>9106</v>
      </c>
      <c r="AY92" t="s">
        <v>532</v>
      </c>
      <c r="AZ92">
        <v>6</v>
      </c>
      <c r="BA92" t="s">
        <v>593</v>
      </c>
      <c r="BB92">
        <v>1</v>
      </c>
      <c r="BC92">
        <v>1</v>
      </c>
      <c r="BE92" t="s">
        <v>69</v>
      </c>
      <c r="BF92">
        <v>0</v>
      </c>
      <c r="BG92" t="s">
        <v>327</v>
      </c>
      <c r="BI92" t="s">
        <v>117</v>
      </c>
      <c r="BJ92" t="s">
        <v>359</v>
      </c>
      <c r="BK92" t="s">
        <v>69</v>
      </c>
      <c r="BL92">
        <v>0.87333333333333341</v>
      </c>
      <c r="BM92">
        <v>9106</v>
      </c>
      <c r="BN92" t="s">
        <v>120</v>
      </c>
      <c r="BO92" t="s">
        <v>335</v>
      </c>
      <c r="BP92">
        <v>1</v>
      </c>
      <c r="BQ92">
        <v>1772.4269999999999</v>
      </c>
      <c r="BR92">
        <v>1.2323232589393586E-2</v>
      </c>
      <c r="BS92">
        <v>0.30641316598301593</v>
      </c>
      <c r="BT92">
        <v>0.20480392140268683</v>
      </c>
      <c r="BU92">
        <v>11.867000000000001</v>
      </c>
      <c r="BV92">
        <v>0</v>
      </c>
      <c r="BW92">
        <v>49.9315345568534</v>
      </c>
      <c r="BX92">
        <v>0</v>
      </c>
      <c r="BY92">
        <v>0</v>
      </c>
      <c r="BZ92">
        <v>885</v>
      </c>
    </row>
    <row r="93" spans="1:78" ht="16.5" x14ac:dyDescent="0.25">
      <c r="A93" s="121" t="str">
        <f t="shared" si="19"/>
        <v>강화교통</v>
      </c>
      <c r="B93" s="122" t="str">
        <f t="shared" si="20"/>
        <v>정찬희</v>
      </c>
      <c r="C93" s="123" t="str">
        <f t="shared" si="21"/>
        <v>C</v>
      </c>
      <c r="D93" s="124">
        <f t="shared" si="22"/>
        <v>0.89700058882867073</v>
      </c>
      <c r="E93" s="125">
        <f t="shared" si="23"/>
        <v>1002</v>
      </c>
      <c r="F93" s="316" t="str">
        <f t="shared" si="24"/>
        <v>71</v>
      </c>
      <c r="G93" s="126" t="str">
        <f t="shared" si="25"/>
        <v>78바3208</v>
      </c>
      <c r="H93" s="127">
        <f t="shared" si="26"/>
        <v>3</v>
      </c>
      <c r="I93" s="128">
        <f t="shared" si="27"/>
        <v>4473.826</v>
      </c>
      <c r="J93" s="129">
        <f t="shared" si="28"/>
        <v>1.9152532771421767E-2</v>
      </c>
      <c r="K93" s="129">
        <f t="shared" si="29"/>
        <v>0.25995434230462033</v>
      </c>
      <c r="L93" s="129">
        <f t="shared" si="30"/>
        <v>0.24900387274784491</v>
      </c>
      <c r="M93" s="130">
        <f t="shared" si="31"/>
        <v>12.37</v>
      </c>
      <c r="N93" s="131">
        <f t="shared" si="32"/>
        <v>0.20117009467958744</v>
      </c>
      <c r="O93" s="131">
        <f t="shared" si="33"/>
        <v>16.227720970820055</v>
      </c>
      <c r="P93" s="222">
        <f t="shared" si="34"/>
        <v>15</v>
      </c>
      <c r="Q93" s="223">
        <f t="shared" si="35"/>
        <v>9</v>
      </c>
      <c r="R93" s="223">
        <f t="shared" si="36"/>
        <v>726</v>
      </c>
      <c r="T93">
        <v>503</v>
      </c>
      <c r="U93">
        <v>1002</v>
      </c>
      <c r="V93" t="s">
        <v>242</v>
      </c>
      <c r="W93">
        <v>4473.826</v>
      </c>
      <c r="X93">
        <v>1552.172</v>
      </c>
      <c r="Y93">
        <v>2.8820000000000001</v>
      </c>
      <c r="Z93">
        <v>12.37</v>
      </c>
      <c r="AA93">
        <v>175.026355</v>
      </c>
      <c r="AB93">
        <v>3.352198</v>
      </c>
      <c r="AC93">
        <v>45.498860999999998</v>
      </c>
      <c r="AD93" s="1">
        <v>1114</v>
      </c>
      <c r="AE93">
        <v>9</v>
      </c>
      <c r="AF93">
        <v>726</v>
      </c>
      <c r="AG93">
        <v>96</v>
      </c>
      <c r="AH93">
        <v>25.560870000000001</v>
      </c>
      <c r="AI93">
        <v>12198</v>
      </c>
      <c r="AJ93">
        <v>67.8</v>
      </c>
      <c r="AK93">
        <v>15</v>
      </c>
      <c r="AL93">
        <v>4920</v>
      </c>
      <c r="AM93">
        <v>0.89700058882867073</v>
      </c>
      <c r="AN93" t="s">
        <v>69</v>
      </c>
      <c r="AO93">
        <v>3555.377</v>
      </c>
      <c r="AP93" t="s">
        <v>465</v>
      </c>
      <c r="AQ93" t="s">
        <v>117</v>
      </c>
      <c r="AR93" t="s">
        <v>121</v>
      </c>
      <c r="AS93" t="s">
        <v>117</v>
      </c>
      <c r="AT93" t="s">
        <v>121</v>
      </c>
      <c r="AU93" t="s">
        <v>188</v>
      </c>
      <c r="AV93" t="s">
        <v>242</v>
      </c>
      <c r="AW93" t="s">
        <v>69</v>
      </c>
      <c r="AX93">
        <v>1002</v>
      </c>
      <c r="AY93" t="s">
        <v>559</v>
      </c>
      <c r="AZ93">
        <v>1</v>
      </c>
      <c r="BA93" t="s">
        <v>341</v>
      </c>
      <c r="BB93">
        <v>3</v>
      </c>
      <c r="BC93">
        <v>1</v>
      </c>
      <c r="BE93" t="s">
        <v>69</v>
      </c>
      <c r="BF93">
        <v>0</v>
      </c>
      <c r="BG93" t="s">
        <v>327</v>
      </c>
      <c r="BI93" t="s">
        <v>117</v>
      </c>
      <c r="BJ93" t="s">
        <v>242</v>
      </c>
      <c r="BK93" t="s">
        <v>69</v>
      </c>
      <c r="BL93">
        <v>0.89700058882867073</v>
      </c>
      <c r="BM93">
        <v>1002</v>
      </c>
      <c r="BN93" t="s">
        <v>121</v>
      </c>
      <c r="BO93" t="s">
        <v>188</v>
      </c>
      <c r="BP93">
        <v>3</v>
      </c>
      <c r="BQ93">
        <v>4473.826</v>
      </c>
      <c r="BR93">
        <v>1.9152532771421767E-2</v>
      </c>
      <c r="BS93">
        <v>0.25995434230462033</v>
      </c>
      <c r="BT93">
        <v>0.24900387274784491</v>
      </c>
      <c r="BU93">
        <v>12.37</v>
      </c>
      <c r="BV93">
        <v>0.20117009467958744</v>
      </c>
      <c r="BW93">
        <v>16.227720970820055</v>
      </c>
      <c r="BX93">
        <v>15</v>
      </c>
      <c r="BY93">
        <v>9</v>
      </c>
      <c r="BZ93">
        <v>726</v>
      </c>
    </row>
    <row r="94" spans="1:78" ht="16.5" x14ac:dyDescent="0.25">
      <c r="A94" s="105" t="str">
        <f t="shared" si="19"/>
        <v>강화교통</v>
      </c>
      <c r="B94" s="106" t="str">
        <f t="shared" si="20"/>
        <v>정해현</v>
      </c>
      <c r="C94" s="107" t="str">
        <f t="shared" si="21"/>
        <v>D</v>
      </c>
      <c r="D94" s="108">
        <f t="shared" si="22"/>
        <v>0.80757674465165019</v>
      </c>
      <c r="E94" s="109">
        <f t="shared" si="23"/>
        <v>6163</v>
      </c>
      <c r="F94" s="317" t="str">
        <f t="shared" si="24"/>
        <v>71</v>
      </c>
      <c r="G94" s="110" t="str">
        <f t="shared" si="25"/>
        <v>78바3219</v>
      </c>
      <c r="H94" s="111">
        <f t="shared" si="26"/>
        <v>3</v>
      </c>
      <c r="I94" s="112">
        <f t="shared" si="27"/>
        <v>4070.9960000000001</v>
      </c>
      <c r="J94" s="113">
        <f t="shared" si="28"/>
        <v>1.4462332835571639E-2</v>
      </c>
      <c r="K94" s="113">
        <f t="shared" si="29"/>
        <v>0.27906923833946506</v>
      </c>
      <c r="L94" s="113">
        <f t="shared" si="30"/>
        <v>0.21419819621537334</v>
      </c>
      <c r="M94" s="114">
        <f t="shared" si="31"/>
        <v>14.178000000000001</v>
      </c>
      <c r="N94" s="115">
        <f t="shared" si="32"/>
        <v>0.12282006663725535</v>
      </c>
      <c r="O94" s="115">
        <f t="shared" si="33"/>
        <v>23.335812661078517</v>
      </c>
      <c r="P94" s="224">
        <f t="shared" si="34"/>
        <v>13</v>
      </c>
      <c r="Q94" s="225">
        <f t="shared" si="35"/>
        <v>5</v>
      </c>
      <c r="R94" s="225">
        <f t="shared" si="36"/>
        <v>950</v>
      </c>
      <c r="T94">
        <v>503</v>
      </c>
      <c r="U94">
        <v>6163</v>
      </c>
      <c r="V94" t="s">
        <v>243</v>
      </c>
      <c r="W94">
        <v>4070.9960000000001</v>
      </c>
      <c r="X94">
        <v>1545.8430000000001</v>
      </c>
      <c r="Y94">
        <v>2.6339999999999999</v>
      </c>
      <c r="Z94">
        <v>14.178000000000001</v>
      </c>
      <c r="AA94">
        <v>164.42941999999999</v>
      </c>
      <c r="AB94">
        <v>2.3780329999999998</v>
      </c>
      <c r="AC94">
        <v>45.887193000000003</v>
      </c>
      <c r="AD94" s="1">
        <v>872</v>
      </c>
      <c r="AE94">
        <v>5</v>
      </c>
      <c r="AF94">
        <v>950</v>
      </c>
      <c r="AG94">
        <v>83</v>
      </c>
      <c r="AH94">
        <v>24.758317999999999</v>
      </c>
      <c r="AI94">
        <v>9356.9</v>
      </c>
      <c r="AJ94">
        <v>0</v>
      </c>
      <c r="AK94">
        <v>13</v>
      </c>
      <c r="AL94">
        <v>3616</v>
      </c>
      <c r="AM94">
        <v>0.80757674465165019</v>
      </c>
      <c r="AN94" t="s">
        <v>67</v>
      </c>
      <c r="AO94">
        <v>3645.547</v>
      </c>
      <c r="AP94" t="s">
        <v>466</v>
      </c>
      <c r="AQ94" t="s">
        <v>117</v>
      </c>
      <c r="AR94" t="s">
        <v>121</v>
      </c>
      <c r="AS94" t="s">
        <v>117</v>
      </c>
      <c r="AT94" t="s">
        <v>121</v>
      </c>
      <c r="AU94" t="s">
        <v>190</v>
      </c>
      <c r="AV94" t="s">
        <v>243</v>
      </c>
      <c r="AW94" t="s">
        <v>67</v>
      </c>
      <c r="AX94">
        <v>6163</v>
      </c>
      <c r="AY94" t="s">
        <v>531</v>
      </c>
      <c r="AZ94">
        <v>7</v>
      </c>
      <c r="BA94" t="s">
        <v>594</v>
      </c>
      <c r="BB94">
        <v>3</v>
      </c>
      <c r="BC94">
        <v>1</v>
      </c>
      <c r="BE94" t="s">
        <v>70</v>
      </c>
      <c r="BF94">
        <v>1</v>
      </c>
      <c r="BG94" t="s">
        <v>320</v>
      </c>
      <c r="BI94" t="s">
        <v>117</v>
      </c>
      <c r="BJ94" t="s">
        <v>243</v>
      </c>
      <c r="BK94" t="s">
        <v>67</v>
      </c>
      <c r="BL94">
        <v>0.80757674465165019</v>
      </c>
      <c r="BM94">
        <v>6163</v>
      </c>
      <c r="BN94" t="s">
        <v>121</v>
      </c>
      <c r="BO94" t="s">
        <v>190</v>
      </c>
      <c r="BP94">
        <v>3</v>
      </c>
      <c r="BQ94">
        <v>4070.9960000000001</v>
      </c>
      <c r="BR94">
        <v>1.4462332835571639E-2</v>
      </c>
      <c r="BS94">
        <v>0.27906923833946506</v>
      </c>
      <c r="BT94">
        <v>0.21419819621537334</v>
      </c>
      <c r="BU94">
        <v>14.178000000000001</v>
      </c>
      <c r="BV94">
        <v>0.12282006663725535</v>
      </c>
      <c r="BW94">
        <v>23.335812661078517</v>
      </c>
      <c r="BX94">
        <v>13</v>
      </c>
      <c r="BY94">
        <v>5</v>
      </c>
      <c r="BZ94">
        <v>950</v>
      </c>
    </row>
    <row r="95" spans="1:78" ht="16.5" x14ac:dyDescent="0.25">
      <c r="A95" s="121" t="str">
        <f t="shared" si="19"/>
        <v>강화교통</v>
      </c>
      <c r="B95" s="122" t="str">
        <f t="shared" si="20"/>
        <v>정희경</v>
      </c>
      <c r="C95" s="123" t="str">
        <f t="shared" si="21"/>
        <v>B</v>
      </c>
      <c r="D95" s="124">
        <f t="shared" si="22"/>
        <v>0.90999999999999992</v>
      </c>
      <c r="E95" s="125">
        <f t="shared" si="23"/>
        <v>1536</v>
      </c>
      <c r="F95" s="316" t="str">
        <f t="shared" si="24"/>
        <v>800</v>
      </c>
      <c r="G95" s="126" t="str">
        <f t="shared" si="25"/>
        <v>78바3212</v>
      </c>
      <c r="H95" s="127">
        <f t="shared" si="26"/>
        <v>1</v>
      </c>
      <c r="I95" s="128">
        <f t="shared" si="27"/>
        <v>2897.8620000000001</v>
      </c>
      <c r="J95" s="129">
        <f t="shared" si="28"/>
        <v>9.1400343619583938E-3</v>
      </c>
      <c r="K95" s="129">
        <f t="shared" si="29"/>
        <v>0.34668208394273681</v>
      </c>
      <c r="L95" s="129">
        <f t="shared" si="30"/>
        <v>0.17150575148160954</v>
      </c>
      <c r="M95" s="130">
        <f t="shared" si="31"/>
        <v>11.351000000000001</v>
      </c>
      <c r="N95" s="131">
        <f t="shared" si="32"/>
        <v>1.3458197802379823</v>
      </c>
      <c r="O95" s="131">
        <f t="shared" si="33"/>
        <v>10.525000845450887</v>
      </c>
      <c r="P95" s="222">
        <f t="shared" si="34"/>
        <v>1</v>
      </c>
      <c r="Q95" s="223">
        <f t="shared" si="35"/>
        <v>39</v>
      </c>
      <c r="R95" s="223">
        <f t="shared" si="36"/>
        <v>305</v>
      </c>
      <c r="T95">
        <v>503</v>
      </c>
      <c r="U95">
        <v>1536</v>
      </c>
      <c r="V95" t="s">
        <v>275</v>
      </c>
      <c r="W95">
        <v>2897.8620000000001</v>
      </c>
      <c r="X95">
        <v>1179.2260000000001</v>
      </c>
      <c r="Y95">
        <v>2.4569999999999999</v>
      </c>
      <c r="Z95">
        <v>11.351000000000001</v>
      </c>
      <c r="AA95">
        <v>140.64914300000001</v>
      </c>
      <c r="AB95">
        <v>1.2855380000000001</v>
      </c>
      <c r="AC95">
        <v>48.760537999999997</v>
      </c>
      <c r="AD95" s="1">
        <v>497</v>
      </c>
      <c r="AE95">
        <v>39</v>
      </c>
      <c r="AF95">
        <v>305</v>
      </c>
      <c r="AG95">
        <v>86</v>
      </c>
      <c r="AH95">
        <v>20.603480999999999</v>
      </c>
      <c r="AI95">
        <v>11492.3</v>
      </c>
      <c r="AJ95">
        <v>8.9</v>
      </c>
      <c r="AK95">
        <v>1</v>
      </c>
      <c r="AL95">
        <v>134</v>
      </c>
      <c r="AM95">
        <v>0.90999999999999992</v>
      </c>
      <c r="AN95" t="s">
        <v>68</v>
      </c>
      <c r="AO95">
        <v>2897.8620000000001</v>
      </c>
      <c r="AP95" t="s">
        <v>467</v>
      </c>
      <c r="AQ95" t="s">
        <v>117</v>
      </c>
      <c r="AR95" t="s">
        <v>122</v>
      </c>
      <c r="AS95" t="s">
        <v>117</v>
      </c>
      <c r="AT95" t="s">
        <v>122</v>
      </c>
      <c r="AU95" t="s">
        <v>254</v>
      </c>
      <c r="AV95" t="s">
        <v>275</v>
      </c>
      <c r="AW95" t="s">
        <v>68</v>
      </c>
      <c r="AX95">
        <v>1536</v>
      </c>
      <c r="AY95" t="s">
        <v>547</v>
      </c>
      <c r="AZ95">
        <v>7</v>
      </c>
      <c r="BA95" t="s">
        <v>595</v>
      </c>
      <c r="BB95">
        <v>1</v>
      </c>
      <c r="BC95">
        <v>1</v>
      </c>
      <c r="BE95" t="s">
        <v>68</v>
      </c>
      <c r="BF95">
        <v>0</v>
      </c>
      <c r="BG95" t="s">
        <v>327</v>
      </c>
      <c r="BI95" t="s">
        <v>117</v>
      </c>
      <c r="BJ95" t="s">
        <v>275</v>
      </c>
      <c r="BK95" t="s">
        <v>68</v>
      </c>
      <c r="BL95">
        <v>0.90999999999999992</v>
      </c>
      <c r="BM95">
        <v>1536</v>
      </c>
      <c r="BN95" t="s">
        <v>122</v>
      </c>
      <c r="BO95" t="s">
        <v>254</v>
      </c>
      <c r="BP95">
        <v>1</v>
      </c>
      <c r="BQ95">
        <v>2897.8620000000001</v>
      </c>
      <c r="BR95">
        <v>9.1400343619583938E-3</v>
      </c>
      <c r="BS95">
        <v>0.34668208394273681</v>
      </c>
      <c r="BT95">
        <v>0.17150575148160954</v>
      </c>
      <c r="BU95">
        <v>11.351000000000001</v>
      </c>
      <c r="BV95">
        <v>1.3458197802379823</v>
      </c>
      <c r="BW95">
        <v>10.525000845450887</v>
      </c>
      <c r="BX95">
        <v>1</v>
      </c>
      <c r="BY95">
        <v>39</v>
      </c>
      <c r="BZ95">
        <v>305</v>
      </c>
    </row>
    <row r="96" spans="1:78" ht="16.5" x14ac:dyDescent="0.25">
      <c r="A96" s="105" t="str">
        <f t="shared" si="19"/>
        <v>강화교통</v>
      </c>
      <c r="B96" s="106" t="str">
        <f t="shared" si="20"/>
        <v>조규봉</v>
      </c>
      <c r="C96" s="107" t="str">
        <f t="shared" si="21"/>
        <v>B</v>
      </c>
      <c r="D96" s="108">
        <f t="shared" si="22"/>
        <v>0.9</v>
      </c>
      <c r="E96" s="109">
        <f t="shared" si="23"/>
        <v>6048</v>
      </c>
      <c r="F96" s="317" t="str">
        <f t="shared" si="24"/>
        <v>800</v>
      </c>
      <c r="G96" s="110" t="str">
        <f t="shared" si="25"/>
        <v>70바3720</v>
      </c>
      <c r="H96" s="111">
        <f t="shared" si="26"/>
        <v>1</v>
      </c>
      <c r="I96" s="112">
        <f t="shared" si="27"/>
        <v>3174.3270000000002</v>
      </c>
      <c r="J96" s="113">
        <f t="shared" si="28"/>
        <v>1.1524299227666816E-2</v>
      </c>
      <c r="K96" s="113">
        <f t="shared" si="29"/>
        <v>0.36468357206272045</v>
      </c>
      <c r="L96" s="113">
        <f t="shared" si="30"/>
        <v>0.25265197945895301</v>
      </c>
      <c r="M96" s="114">
        <f t="shared" si="31"/>
        <v>12.276</v>
      </c>
      <c r="N96" s="115">
        <f t="shared" si="32"/>
        <v>2.0161753971786776</v>
      </c>
      <c r="O96" s="115">
        <f t="shared" si="33"/>
        <v>57.681518003658724</v>
      </c>
      <c r="P96" s="224">
        <f t="shared" si="34"/>
        <v>1</v>
      </c>
      <c r="Q96" s="225">
        <f t="shared" si="35"/>
        <v>64</v>
      </c>
      <c r="R96" s="225">
        <f t="shared" si="36"/>
        <v>1831</v>
      </c>
      <c r="T96">
        <v>503</v>
      </c>
      <c r="U96">
        <v>6048</v>
      </c>
      <c r="V96" t="s">
        <v>276</v>
      </c>
      <c r="W96">
        <v>3174.3270000000002</v>
      </c>
      <c r="X96">
        <v>1306.345</v>
      </c>
      <c r="Y96">
        <v>2.4300000000000002</v>
      </c>
      <c r="Z96">
        <v>12.276</v>
      </c>
      <c r="AA96">
        <v>153.19968399999999</v>
      </c>
      <c r="AB96">
        <v>1.7655190000000001</v>
      </c>
      <c r="AC96">
        <v>55.869408</v>
      </c>
      <c r="AD96" s="1">
        <v>802</v>
      </c>
      <c r="AE96">
        <v>64</v>
      </c>
      <c r="AF96">
        <v>1831</v>
      </c>
      <c r="AG96">
        <v>94</v>
      </c>
      <c r="AH96">
        <v>20.720192000000001</v>
      </c>
      <c r="AI96">
        <v>9357.1</v>
      </c>
      <c r="AJ96">
        <v>101.9</v>
      </c>
      <c r="AK96">
        <v>1</v>
      </c>
      <c r="AL96">
        <v>346</v>
      </c>
      <c r="AM96">
        <v>0.9</v>
      </c>
      <c r="AN96" t="s">
        <v>68</v>
      </c>
      <c r="AO96">
        <v>3174.3270000000002</v>
      </c>
      <c r="AP96" t="s">
        <v>468</v>
      </c>
      <c r="AQ96" t="s">
        <v>117</v>
      </c>
      <c r="AR96" t="s">
        <v>122</v>
      </c>
      <c r="AS96" t="s">
        <v>117</v>
      </c>
      <c r="AT96" t="s">
        <v>122</v>
      </c>
      <c r="AU96" t="s">
        <v>252</v>
      </c>
      <c r="AV96" t="s">
        <v>276</v>
      </c>
      <c r="AW96" t="s">
        <v>68</v>
      </c>
      <c r="AX96">
        <v>6048</v>
      </c>
      <c r="AY96" t="s">
        <v>547</v>
      </c>
      <c r="AZ96">
        <v>11</v>
      </c>
      <c r="BA96" t="s">
        <v>596</v>
      </c>
      <c r="BB96">
        <v>1</v>
      </c>
      <c r="BC96">
        <v>1</v>
      </c>
      <c r="BE96" t="s">
        <v>69</v>
      </c>
      <c r="BF96">
        <v>1</v>
      </c>
      <c r="BG96" t="s">
        <v>320</v>
      </c>
      <c r="BI96" t="s">
        <v>117</v>
      </c>
      <c r="BJ96" t="s">
        <v>276</v>
      </c>
      <c r="BK96" t="s">
        <v>68</v>
      </c>
      <c r="BL96">
        <v>0.9</v>
      </c>
      <c r="BM96">
        <v>6048</v>
      </c>
      <c r="BN96" t="s">
        <v>122</v>
      </c>
      <c r="BO96" t="s">
        <v>252</v>
      </c>
      <c r="BP96">
        <v>1</v>
      </c>
      <c r="BQ96">
        <v>3174.3270000000002</v>
      </c>
      <c r="BR96">
        <v>1.1524299227666816E-2</v>
      </c>
      <c r="BS96">
        <v>0.36468357206272045</v>
      </c>
      <c r="BT96">
        <v>0.25265197945895301</v>
      </c>
      <c r="BU96">
        <v>12.276</v>
      </c>
      <c r="BV96">
        <v>2.0161753971786776</v>
      </c>
      <c r="BW96">
        <v>57.681518003658724</v>
      </c>
      <c r="BX96">
        <v>1</v>
      </c>
      <c r="BY96">
        <v>64</v>
      </c>
      <c r="BZ96">
        <v>1831</v>
      </c>
    </row>
    <row r="97" spans="1:78" ht="16.5" x14ac:dyDescent="0.25">
      <c r="A97" s="121" t="str">
        <f t="shared" si="19"/>
        <v>강화교통</v>
      </c>
      <c r="B97" s="122" t="str">
        <f t="shared" si="20"/>
        <v>조성만</v>
      </c>
      <c r="C97" s="123" t="str">
        <f t="shared" si="21"/>
        <v>D</v>
      </c>
      <c r="D97" s="124">
        <f t="shared" si="22"/>
        <v>0.80191635093529368</v>
      </c>
      <c r="E97" s="125">
        <f t="shared" si="23"/>
        <v>6538</v>
      </c>
      <c r="F97" s="316" t="str">
        <f t="shared" si="24"/>
        <v>71</v>
      </c>
      <c r="G97" s="126" t="str">
        <f t="shared" si="25"/>
        <v>78바3237</v>
      </c>
      <c r="H97" s="127">
        <f t="shared" si="26"/>
        <v>3</v>
      </c>
      <c r="I97" s="128">
        <f t="shared" si="27"/>
        <v>3447.4070000000002</v>
      </c>
      <c r="J97" s="129">
        <f t="shared" si="28"/>
        <v>2.4401341415130794E-2</v>
      </c>
      <c r="K97" s="129">
        <f t="shared" si="29"/>
        <v>0.27618839586425986</v>
      </c>
      <c r="L97" s="129">
        <f t="shared" si="30"/>
        <v>0.18622692359793896</v>
      </c>
      <c r="M97" s="130">
        <f t="shared" si="31"/>
        <v>14.986000000000001</v>
      </c>
      <c r="N97" s="131">
        <f t="shared" si="32"/>
        <v>0.31908039868805743</v>
      </c>
      <c r="O97" s="131">
        <f t="shared" si="33"/>
        <v>22.857759469653569</v>
      </c>
      <c r="P97" s="222">
        <f t="shared" si="34"/>
        <v>3</v>
      </c>
      <c r="Q97" s="223">
        <f t="shared" si="35"/>
        <v>11</v>
      </c>
      <c r="R97" s="223">
        <f t="shared" si="36"/>
        <v>788</v>
      </c>
      <c r="T97">
        <v>503</v>
      </c>
      <c r="U97">
        <v>6538</v>
      </c>
      <c r="V97" t="s">
        <v>244</v>
      </c>
      <c r="W97">
        <v>3447.4070000000002</v>
      </c>
      <c r="X97">
        <v>1305.134</v>
      </c>
      <c r="Y97">
        <v>2.641</v>
      </c>
      <c r="Z97">
        <v>14.986000000000001</v>
      </c>
      <c r="AA97">
        <v>142.03358499999999</v>
      </c>
      <c r="AB97">
        <v>3.4658099999999998</v>
      </c>
      <c r="AC97">
        <v>39.228028000000002</v>
      </c>
      <c r="AD97" s="1">
        <v>642</v>
      </c>
      <c r="AE97">
        <v>11</v>
      </c>
      <c r="AF97">
        <v>788</v>
      </c>
      <c r="AG97">
        <v>81</v>
      </c>
      <c r="AH97">
        <v>24.271773</v>
      </c>
      <c r="AI97">
        <v>7839.4</v>
      </c>
      <c r="AJ97">
        <v>0</v>
      </c>
      <c r="AK97">
        <v>3</v>
      </c>
      <c r="AL97">
        <v>328</v>
      </c>
      <c r="AM97">
        <v>0.80191635093529368</v>
      </c>
      <c r="AN97" t="s">
        <v>67</v>
      </c>
      <c r="AO97">
        <v>3198.8440000000001</v>
      </c>
      <c r="AP97" t="s">
        <v>469</v>
      </c>
      <c r="AQ97" t="s">
        <v>117</v>
      </c>
      <c r="AR97" t="s">
        <v>121</v>
      </c>
      <c r="AS97" t="s">
        <v>117</v>
      </c>
      <c r="AT97" t="s">
        <v>121</v>
      </c>
      <c r="AU97" t="s">
        <v>196</v>
      </c>
      <c r="AV97" t="s">
        <v>244</v>
      </c>
      <c r="AW97" t="s">
        <v>67</v>
      </c>
      <c r="AX97">
        <v>6538</v>
      </c>
      <c r="AY97" t="s">
        <v>531</v>
      </c>
      <c r="AZ97">
        <v>10</v>
      </c>
      <c r="BA97" t="s">
        <v>597</v>
      </c>
      <c r="BB97">
        <v>3</v>
      </c>
      <c r="BC97">
        <v>1</v>
      </c>
      <c r="BE97" t="s">
        <v>70</v>
      </c>
      <c r="BF97">
        <v>1</v>
      </c>
      <c r="BG97" t="s">
        <v>320</v>
      </c>
      <c r="BI97" t="s">
        <v>117</v>
      </c>
      <c r="BJ97" t="s">
        <v>244</v>
      </c>
      <c r="BK97" t="s">
        <v>67</v>
      </c>
      <c r="BL97">
        <v>0.80191635093529368</v>
      </c>
      <c r="BM97">
        <v>6538</v>
      </c>
      <c r="BN97" t="s">
        <v>121</v>
      </c>
      <c r="BO97" t="s">
        <v>196</v>
      </c>
      <c r="BP97">
        <v>3</v>
      </c>
      <c r="BQ97">
        <v>3447.4070000000002</v>
      </c>
      <c r="BR97">
        <v>2.4401341415130794E-2</v>
      </c>
      <c r="BS97">
        <v>0.27618839586425986</v>
      </c>
      <c r="BT97">
        <v>0.18622692359793896</v>
      </c>
      <c r="BU97">
        <v>14.986000000000001</v>
      </c>
      <c r="BV97">
        <v>0.31908039868805743</v>
      </c>
      <c r="BW97">
        <v>22.857759469653569</v>
      </c>
      <c r="BX97">
        <v>3</v>
      </c>
      <c r="BY97">
        <v>11</v>
      </c>
      <c r="BZ97">
        <v>788</v>
      </c>
    </row>
    <row r="98" spans="1:78" ht="16.5" x14ac:dyDescent="0.25">
      <c r="A98" s="105" t="str">
        <f t="shared" si="19"/>
        <v>강화교통</v>
      </c>
      <c r="B98" s="106" t="str">
        <f t="shared" si="20"/>
        <v>조영주</v>
      </c>
      <c r="C98" s="107" t="str">
        <f t="shared" si="21"/>
        <v>D</v>
      </c>
      <c r="D98" s="108">
        <f t="shared" si="22"/>
        <v>0.8096969696969698</v>
      </c>
      <c r="E98" s="109">
        <f t="shared" si="23"/>
        <v>1362</v>
      </c>
      <c r="F98" s="317" t="str">
        <f t="shared" si="24"/>
        <v>71</v>
      </c>
      <c r="G98" s="110" t="str">
        <f t="shared" si="25"/>
        <v>78바3227</v>
      </c>
      <c r="H98" s="111">
        <f t="shared" si="26"/>
        <v>1</v>
      </c>
      <c r="I98" s="112">
        <f t="shared" si="27"/>
        <v>3156.2139999999999</v>
      </c>
      <c r="J98" s="113">
        <f t="shared" si="28"/>
        <v>1.8781512504951949E-2</v>
      </c>
      <c r="K98" s="113">
        <f t="shared" si="29"/>
        <v>0.24865523839745113</v>
      </c>
      <c r="L98" s="113">
        <f t="shared" si="30"/>
        <v>0.25093355520253063</v>
      </c>
      <c r="M98" s="114">
        <f t="shared" si="31"/>
        <v>16.672000000000001</v>
      </c>
      <c r="N98" s="115">
        <f t="shared" si="32"/>
        <v>0.76040471273494126</v>
      </c>
      <c r="O98" s="115">
        <f t="shared" si="33"/>
        <v>29.085480262111506</v>
      </c>
      <c r="P98" s="224">
        <f t="shared" si="34"/>
        <v>15</v>
      </c>
      <c r="Q98" s="225">
        <f t="shared" si="35"/>
        <v>24</v>
      </c>
      <c r="R98" s="225">
        <f t="shared" si="36"/>
        <v>918</v>
      </c>
      <c r="T98">
        <v>503</v>
      </c>
      <c r="U98">
        <v>1362</v>
      </c>
      <c r="V98" t="s">
        <v>360</v>
      </c>
      <c r="W98">
        <v>3156.2139999999999</v>
      </c>
      <c r="X98">
        <v>1181.4280000000001</v>
      </c>
      <c r="Y98">
        <v>2.6720000000000002</v>
      </c>
      <c r="Z98">
        <v>16.672000000000001</v>
      </c>
      <c r="AA98">
        <v>108.305814</v>
      </c>
      <c r="AB98">
        <v>2.0341469999999999</v>
      </c>
      <c r="AC98">
        <v>26.930807999999999</v>
      </c>
      <c r="AD98" s="1">
        <v>792</v>
      </c>
      <c r="AE98">
        <v>24</v>
      </c>
      <c r="AF98">
        <v>918</v>
      </c>
      <c r="AG98">
        <v>84</v>
      </c>
      <c r="AH98">
        <v>29.141684999999999</v>
      </c>
      <c r="AI98">
        <v>19564.099999999999</v>
      </c>
      <c r="AJ98">
        <v>16.399999999999999</v>
      </c>
      <c r="AK98">
        <v>15</v>
      </c>
      <c r="AL98">
        <v>8808</v>
      </c>
      <c r="AM98">
        <v>0.8096969696969698</v>
      </c>
      <c r="AN98" t="s">
        <v>67</v>
      </c>
      <c r="AO98">
        <v>3156.2139999999999</v>
      </c>
      <c r="AP98" t="s">
        <v>470</v>
      </c>
      <c r="AQ98" t="s">
        <v>117</v>
      </c>
      <c r="AR98" t="s">
        <v>121</v>
      </c>
      <c r="AS98" t="s">
        <v>117</v>
      </c>
      <c r="AT98" t="s">
        <v>121</v>
      </c>
      <c r="AU98" t="s">
        <v>342</v>
      </c>
      <c r="AV98" t="s">
        <v>360</v>
      </c>
      <c r="AW98" t="s">
        <v>67</v>
      </c>
      <c r="AX98">
        <v>1362</v>
      </c>
      <c r="AY98" t="s">
        <v>531</v>
      </c>
      <c r="AZ98">
        <v>5</v>
      </c>
      <c r="BA98" t="s">
        <v>598</v>
      </c>
      <c r="BB98">
        <v>1</v>
      </c>
      <c r="BC98">
        <v>1</v>
      </c>
      <c r="BE98" t="s">
        <v>70</v>
      </c>
      <c r="BF98">
        <v>1</v>
      </c>
      <c r="BG98" t="s">
        <v>320</v>
      </c>
      <c r="BI98" t="s">
        <v>117</v>
      </c>
      <c r="BJ98" t="s">
        <v>360</v>
      </c>
      <c r="BK98" t="s">
        <v>67</v>
      </c>
      <c r="BL98">
        <v>0.8096969696969698</v>
      </c>
      <c r="BM98">
        <v>1362</v>
      </c>
      <c r="BN98" t="s">
        <v>121</v>
      </c>
      <c r="BO98" t="s">
        <v>342</v>
      </c>
      <c r="BP98">
        <v>1</v>
      </c>
      <c r="BQ98">
        <v>3156.2139999999999</v>
      </c>
      <c r="BR98">
        <v>1.8781512504951949E-2</v>
      </c>
      <c r="BS98">
        <v>0.24865523839745113</v>
      </c>
      <c r="BT98">
        <v>0.25093355520253063</v>
      </c>
      <c r="BU98">
        <v>16.672000000000001</v>
      </c>
      <c r="BV98">
        <v>0.76040471273494126</v>
      </c>
      <c r="BW98">
        <v>29.085480262111506</v>
      </c>
      <c r="BX98">
        <v>15</v>
      </c>
      <c r="BY98">
        <v>24</v>
      </c>
      <c r="BZ98">
        <v>918</v>
      </c>
    </row>
    <row r="99" spans="1:78" ht="16.5" x14ac:dyDescent="0.25">
      <c r="A99" s="121" t="str">
        <f t="shared" si="19"/>
        <v>강화교통</v>
      </c>
      <c r="B99" s="122" t="str">
        <f t="shared" si="20"/>
        <v>조정진</v>
      </c>
      <c r="C99" s="123" t="str">
        <f t="shared" si="21"/>
        <v>D</v>
      </c>
      <c r="D99" s="124">
        <f t="shared" si="22"/>
        <v>0.83416858848215825</v>
      </c>
      <c r="E99" s="125">
        <f t="shared" si="23"/>
        <v>819</v>
      </c>
      <c r="F99" s="316" t="str">
        <f t="shared" si="24"/>
        <v>71</v>
      </c>
      <c r="G99" s="126" t="str">
        <f t="shared" si="25"/>
        <v>78바3226</v>
      </c>
      <c r="H99" s="127">
        <f t="shared" si="26"/>
        <v>8</v>
      </c>
      <c r="I99" s="128">
        <f t="shared" si="27"/>
        <v>3242.7670000000003</v>
      </c>
      <c r="J99" s="129">
        <f t="shared" si="28"/>
        <v>2.252340944109376E-2</v>
      </c>
      <c r="K99" s="129">
        <f t="shared" si="29"/>
        <v>0.32038705190959293</v>
      </c>
      <c r="L99" s="129">
        <f t="shared" si="30"/>
        <v>0.30251942245619245</v>
      </c>
      <c r="M99" s="130">
        <f t="shared" si="31"/>
        <v>15.394</v>
      </c>
      <c r="N99" s="131">
        <f t="shared" si="32"/>
        <v>0.93901285404262413</v>
      </c>
      <c r="O99" s="131">
        <f t="shared" si="33"/>
        <v>58.044905681375546</v>
      </c>
      <c r="P99" s="222">
        <f t="shared" si="34"/>
        <v>25</v>
      </c>
      <c r="Q99" s="223">
        <f t="shared" si="35"/>
        <v>32</v>
      </c>
      <c r="R99" s="223">
        <f t="shared" si="36"/>
        <v>2031</v>
      </c>
      <c r="T99">
        <v>503</v>
      </c>
      <c r="U99">
        <v>819</v>
      </c>
      <c r="V99" t="s">
        <v>245</v>
      </c>
      <c r="W99">
        <v>3242.7669999999998</v>
      </c>
      <c r="X99">
        <v>1302.4670000000001</v>
      </c>
      <c r="Y99">
        <v>2.4900000000000002</v>
      </c>
      <c r="Z99">
        <v>15.394</v>
      </c>
      <c r="AA99">
        <v>134.62442300000001</v>
      </c>
      <c r="AB99">
        <v>3.0322010000000001</v>
      </c>
      <c r="AC99">
        <v>43.131922000000003</v>
      </c>
      <c r="AD99" s="1">
        <v>981</v>
      </c>
      <c r="AE99">
        <v>32</v>
      </c>
      <c r="AF99">
        <v>2031</v>
      </c>
      <c r="AG99">
        <v>108</v>
      </c>
      <c r="AH99">
        <v>24.087508</v>
      </c>
      <c r="AI99">
        <v>23453.200000000001</v>
      </c>
      <c r="AJ99">
        <v>3247.5</v>
      </c>
      <c r="AK99">
        <v>25</v>
      </c>
      <c r="AL99">
        <v>2903</v>
      </c>
      <c r="AM99">
        <v>0.83416858848215825</v>
      </c>
      <c r="AN99" t="s">
        <v>67</v>
      </c>
      <c r="AO99">
        <v>728.18399999999997</v>
      </c>
      <c r="AP99" t="s">
        <v>471</v>
      </c>
      <c r="AQ99" t="s">
        <v>117</v>
      </c>
      <c r="AR99" t="s">
        <v>121</v>
      </c>
      <c r="AS99" t="s">
        <v>117</v>
      </c>
      <c r="AT99" t="s">
        <v>121</v>
      </c>
      <c r="AU99" t="s">
        <v>193</v>
      </c>
      <c r="AV99" t="s">
        <v>245</v>
      </c>
      <c r="AW99" t="s">
        <v>67</v>
      </c>
      <c r="AX99">
        <v>819</v>
      </c>
      <c r="AY99" t="s">
        <v>531</v>
      </c>
      <c r="AZ99">
        <v>1</v>
      </c>
      <c r="BA99" t="s">
        <v>194</v>
      </c>
      <c r="BB99">
        <v>8</v>
      </c>
      <c r="BC99">
        <v>1</v>
      </c>
      <c r="BE99" t="s">
        <v>69</v>
      </c>
      <c r="BF99">
        <v>-1</v>
      </c>
      <c r="BG99" t="s">
        <v>333</v>
      </c>
      <c r="BI99" t="s">
        <v>117</v>
      </c>
      <c r="BJ99" t="s">
        <v>245</v>
      </c>
      <c r="BK99" t="s">
        <v>67</v>
      </c>
      <c r="BL99">
        <v>0.83416858848215825</v>
      </c>
      <c r="BM99">
        <v>819</v>
      </c>
      <c r="BN99" t="s">
        <v>121</v>
      </c>
      <c r="BO99" t="s">
        <v>193</v>
      </c>
      <c r="BP99">
        <v>8</v>
      </c>
      <c r="BQ99">
        <v>3242.7670000000003</v>
      </c>
      <c r="BR99">
        <v>2.252340944109376E-2</v>
      </c>
      <c r="BS99">
        <v>0.32038705190959293</v>
      </c>
      <c r="BT99">
        <v>0.30251942245619251</v>
      </c>
      <c r="BU99">
        <v>15.394</v>
      </c>
      <c r="BV99">
        <v>0.93901285404262413</v>
      </c>
      <c r="BW99">
        <v>58.044905681375546</v>
      </c>
      <c r="BX99">
        <v>25</v>
      </c>
      <c r="BY99">
        <v>32</v>
      </c>
      <c r="BZ99">
        <v>2031</v>
      </c>
    </row>
    <row r="100" spans="1:78" ht="16.5" x14ac:dyDescent="0.25">
      <c r="A100" s="105" t="str">
        <f t="shared" si="19"/>
        <v>강화교통</v>
      </c>
      <c r="B100" s="106" t="str">
        <f t="shared" si="20"/>
        <v>최재영</v>
      </c>
      <c r="C100" s="107" t="str">
        <f t="shared" si="21"/>
        <v>D</v>
      </c>
      <c r="D100" s="108">
        <f t="shared" si="22"/>
        <v>0.84000000000000008</v>
      </c>
      <c r="E100" s="109">
        <f t="shared" si="23"/>
        <v>1198</v>
      </c>
      <c r="F100" s="317" t="str">
        <f t="shared" si="24"/>
        <v>17</v>
      </c>
      <c r="G100" s="110" t="str">
        <f t="shared" si="25"/>
        <v>70바2541</v>
      </c>
      <c r="H100" s="111">
        <f t="shared" si="26"/>
        <v>1</v>
      </c>
      <c r="I100" s="112">
        <f t="shared" si="27"/>
        <v>1634.6590000000001</v>
      </c>
      <c r="J100" s="113">
        <f t="shared" si="28"/>
        <v>1.5545856251379704E-2</v>
      </c>
      <c r="K100" s="113">
        <f t="shared" si="29"/>
        <v>0.37821488399434078</v>
      </c>
      <c r="L100" s="113">
        <f t="shared" si="30"/>
        <v>0.25020508864539942</v>
      </c>
      <c r="M100" s="114">
        <f t="shared" si="31"/>
        <v>12.045999999999999</v>
      </c>
      <c r="N100" s="115">
        <f t="shared" si="32"/>
        <v>0.67292322129569526</v>
      </c>
      <c r="O100" s="115">
        <f t="shared" si="33"/>
        <v>14.314912162108426</v>
      </c>
      <c r="P100" s="224">
        <f t="shared" si="34"/>
        <v>3</v>
      </c>
      <c r="Q100" s="225">
        <f t="shared" si="35"/>
        <v>11</v>
      </c>
      <c r="R100" s="225">
        <f t="shared" si="36"/>
        <v>234</v>
      </c>
      <c r="T100">
        <v>503</v>
      </c>
      <c r="U100">
        <v>1198</v>
      </c>
      <c r="V100" t="s">
        <v>472</v>
      </c>
      <c r="W100">
        <v>1634.6590000000001</v>
      </c>
      <c r="X100">
        <v>748.53700000000003</v>
      </c>
      <c r="Y100">
        <v>2.1840000000000002</v>
      </c>
      <c r="Z100">
        <v>12.045999999999999</v>
      </c>
      <c r="AA100">
        <v>106.993013</v>
      </c>
      <c r="AB100">
        <v>1.6632979999999999</v>
      </c>
      <c r="AC100">
        <v>40.466349999999998</v>
      </c>
      <c r="AD100" s="1">
        <v>409</v>
      </c>
      <c r="AE100">
        <v>11</v>
      </c>
      <c r="AF100">
        <v>234</v>
      </c>
      <c r="AG100">
        <v>67</v>
      </c>
      <c r="AH100">
        <v>15.278184</v>
      </c>
      <c r="AI100">
        <v>491.2</v>
      </c>
      <c r="AJ100">
        <v>0</v>
      </c>
      <c r="AK100">
        <v>3</v>
      </c>
      <c r="AL100">
        <v>503</v>
      </c>
      <c r="AM100">
        <v>0.84000000000000008</v>
      </c>
      <c r="AN100" t="s">
        <v>67</v>
      </c>
      <c r="AO100">
        <v>1634.6590000000001</v>
      </c>
      <c r="AP100" t="s">
        <v>473</v>
      </c>
      <c r="AQ100" t="s">
        <v>117</v>
      </c>
      <c r="AR100" t="s">
        <v>118</v>
      </c>
      <c r="AS100" t="s">
        <v>117</v>
      </c>
      <c r="AT100" t="s">
        <v>118</v>
      </c>
      <c r="AU100" t="s">
        <v>363</v>
      </c>
      <c r="AV100" t="s">
        <v>472</v>
      </c>
      <c r="AW100" t="s">
        <v>67</v>
      </c>
      <c r="AX100">
        <v>1198</v>
      </c>
      <c r="AY100" t="s">
        <v>535</v>
      </c>
      <c r="AZ100">
        <v>2</v>
      </c>
      <c r="BA100" t="s">
        <v>329</v>
      </c>
      <c r="BB100">
        <v>1</v>
      </c>
      <c r="BC100">
        <v>1</v>
      </c>
      <c r="BE100" t="s">
        <v>311</v>
      </c>
      <c r="BF100" t="s">
        <v>312</v>
      </c>
      <c r="BG100" t="s">
        <v>311</v>
      </c>
      <c r="BI100" t="s">
        <v>117</v>
      </c>
      <c r="BJ100" t="s">
        <v>472</v>
      </c>
      <c r="BK100" t="s">
        <v>67</v>
      </c>
      <c r="BL100">
        <v>0.84000000000000008</v>
      </c>
      <c r="BM100">
        <v>1198</v>
      </c>
      <c r="BN100" t="s">
        <v>118</v>
      </c>
      <c r="BO100" t="s">
        <v>363</v>
      </c>
      <c r="BP100">
        <v>1</v>
      </c>
      <c r="BQ100">
        <v>1634.6590000000001</v>
      </c>
      <c r="BR100">
        <v>1.5545856251379704E-2</v>
      </c>
      <c r="BS100">
        <v>0.37821488399434078</v>
      </c>
      <c r="BT100">
        <v>0.25020508864539942</v>
      </c>
      <c r="BU100">
        <v>12.045999999999999</v>
      </c>
      <c r="BV100">
        <v>0.67292322129569526</v>
      </c>
      <c r="BW100">
        <v>14.314912162108426</v>
      </c>
      <c r="BX100">
        <v>3</v>
      </c>
      <c r="BY100">
        <v>11</v>
      </c>
      <c r="BZ100">
        <v>234</v>
      </c>
    </row>
    <row r="101" spans="1:78" ht="16.5" x14ac:dyDescent="0.25">
      <c r="A101" s="121" t="str">
        <f t="shared" si="19"/>
        <v>강화교통</v>
      </c>
      <c r="B101" s="122" t="str">
        <f t="shared" si="20"/>
        <v>최종수</v>
      </c>
      <c r="C101" s="123" t="str">
        <f t="shared" si="21"/>
        <v>C</v>
      </c>
      <c r="D101" s="124">
        <f t="shared" si="22"/>
        <v>0.85337576798986159</v>
      </c>
      <c r="E101" s="125">
        <f t="shared" si="23"/>
        <v>1710</v>
      </c>
      <c r="F101" s="316" t="str">
        <f t="shared" si="24"/>
        <v>71</v>
      </c>
      <c r="G101" s="126" t="str">
        <f t="shared" si="25"/>
        <v>78바3219</v>
      </c>
      <c r="H101" s="127">
        <f t="shared" si="26"/>
        <v>6</v>
      </c>
      <c r="I101" s="128">
        <f t="shared" si="27"/>
        <v>3583.4070000000002</v>
      </c>
      <c r="J101" s="129">
        <f t="shared" si="28"/>
        <v>1.1022112974761333E-2</v>
      </c>
      <c r="K101" s="129">
        <f t="shared" si="29"/>
        <v>0.29715994565701803</v>
      </c>
      <c r="L101" s="129">
        <f t="shared" si="30"/>
        <v>0.25534358782019456</v>
      </c>
      <c r="M101" s="130">
        <f t="shared" si="31"/>
        <v>11.917999999999999</v>
      </c>
      <c r="N101" s="131">
        <f t="shared" si="32"/>
        <v>0.1116256121618337</v>
      </c>
      <c r="O101" s="131">
        <f t="shared" si="33"/>
        <v>22.827437687094989</v>
      </c>
      <c r="P101" s="222">
        <f t="shared" si="34"/>
        <v>0</v>
      </c>
      <c r="Q101" s="223">
        <f t="shared" si="35"/>
        <v>4</v>
      </c>
      <c r="R101" s="223">
        <f t="shared" si="36"/>
        <v>818</v>
      </c>
      <c r="T101">
        <v>503</v>
      </c>
      <c r="U101">
        <v>1710</v>
      </c>
      <c r="V101" t="s">
        <v>246</v>
      </c>
      <c r="W101">
        <v>3583.4070000000002</v>
      </c>
      <c r="X101">
        <v>1403.943</v>
      </c>
      <c r="Y101">
        <v>2.552</v>
      </c>
      <c r="Z101">
        <v>11.917999999999999</v>
      </c>
      <c r="AA101">
        <v>161.99552700000001</v>
      </c>
      <c r="AB101">
        <v>1.785533</v>
      </c>
      <c r="AC101">
        <v>48.138582</v>
      </c>
      <c r="AD101" s="1">
        <v>915</v>
      </c>
      <c r="AE101">
        <v>4</v>
      </c>
      <c r="AF101">
        <v>818</v>
      </c>
      <c r="AG101">
        <v>82</v>
      </c>
      <c r="AH101">
        <v>22.120407</v>
      </c>
      <c r="AI101">
        <v>6167.6</v>
      </c>
      <c r="AJ101">
        <v>9.1</v>
      </c>
      <c r="AK101">
        <v>0</v>
      </c>
      <c r="AL101">
        <v>0</v>
      </c>
      <c r="AM101">
        <v>0.85337576798986159</v>
      </c>
      <c r="AN101" t="s">
        <v>69</v>
      </c>
      <c r="AO101">
        <v>1440.798</v>
      </c>
      <c r="AP101" t="s">
        <v>474</v>
      </c>
      <c r="AQ101" t="s">
        <v>117</v>
      </c>
      <c r="AR101" t="s">
        <v>121</v>
      </c>
      <c r="AS101" t="s">
        <v>117</v>
      </c>
      <c r="AT101" t="s">
        <v>121</v>
      </c>
      <c r="AU101" t="s">
        <v>190</v>
      </c>
      <c r="AV101" t="s">
        <v>246</v>
      </c>
      <c r="AW101" t="s">
        <v>69</v>
      </c>
      <c r="AX101">
        <v>1710</v>
      </c>
      <c r="AY101" t="s">
        <v>559</v>
      </c>
      <c r="AZ101">
        <v>5</v>
      </c>
      <c r="BA101" t="s">
        <v>599</v>
      </c>
      <c r="BB101">
        <v>6</v>
      </c>
      <c r="BC101">
        <v>1</v>
      </c>
      <c r="BE101" t="s">
        <v>67</v>
      </c>
      <c r="BF101">
        <v>1</v>
      </c>
      <c r="BG101" t="s">
        <v>320</v>
      </c>
      <c r="BI101" t="s">
        <v>117</v>
      </c>
      <c r="BJ101" t="s">
        <v>246</v>
      </c>
      <c r="BK101" t="s">
        <v>69</v>
      </c>
      <c r="BL101">
        <v>0.85337576798986159</v>
      </c>
      <c r="BM101">
        <v>1710</v>
      </c>
      <c r="BN101" t="s">
        <v>121</v>
      </c>
      <c r="BO101" t="s">
        <v>190</v>
      </c>
      <c r="BP101">
        <v>6</v>
      </c>
      <c r="BQ101">
        <v>3583.4070000000002</v>
      </c>
      <c r="BR101">
        <v>1.1022112974761333E-2</v>
      </c>
      <c r="BS101">
        <v>0.29715994565701803</v>
      </c>
      <c r="BT101">
        <v>0.25534358782019456</v>
      </c>
      <c r="BU101">
        <v>11.917999999999999</v>
      </c>
      <c r="BV101">
        <v>0.1116256121618337</v>
      </c>
      <c r="BW101">
        <v>22.827437687094989</v>
      </c>
      <c r="BX101">
        <v>0</v>
      </c>
      <c r="BY101">
        <v>4</v>
      </c>
      <c r="BZ101">
        <v>818</v>
      </c>
    </row>
    <row r="102" spans="1:78" ht="16.5" x14ac:dyDescent="0.25">
      <c r="A102" s="105" t="str">
        <f t="shared" si="19"/>
        <v>강화교통</v>
      </c>
      <c r="B102" s="106" t="str">
        <f t="shared" si="20"/>
        <v>태승환</v>
      </c>
      <c r="C102" s="107" t="str">
        <f t="shared" si="21"/>
        <v>D</v>
      </c>
      <c r="D102" s="108">
        <f t="shared" si="22"/>
        <v>0.80242424242424248</v>
      </c>
      <c r="E102" s="109">
        <f t="shared" si="23"/>
        <v>3150</v>
      </c>
      <c r="F102" s="317" t="str">
        <f t="shared" si="24"/>
        <v>71</v>
      </c>
      <c r="G102" s="110" t="str">
        <f t="shared" si="25"/>
        <v>78바3223</v>
      </c>
      <c r="H102" s="111">
        <f t="shared" si="26"/>
        <v>1</v>
      </c>
      <c r="I102" s="112">
        <f t="shared" si="27"/>
        <v>2770.0279999999998</v>
      </c>
      <c r="J102" s="113">
        <f t="shared" si="28"/>
        <v>1.2702475253885142E-2</v>
      </c>
      <c r="K102" s="113">
        <f t="shared" si="29"/>
        <v>0.29752039635373445</v>
      </c>
      <c r="L102" s="113">
        <f t="shared" si="30"/>
        <v>0.33645869283631791</v>
      </c>
      <c r="M102" s="114">
        <f t="shared" si="31"/>
        <v>14.109</v>
      </c>
      <c r="N102" s="115">
        <f t="shared" si="32"/>
        <v>2.4187481137374784</v>
      </c>
      <c r="O102" s="115">
        <f t="shared" si="33"/>
        <v>13.104560675920967</v>
      </c>
      <c r="P102" s="224">
        <f t="shared" si="34"/>
        <v>18</v>
      </c>
      <c r="Q102" s="225">
        <f t="shared" si="35"/>
        <v>67</v>
      </c>
      <c r="R102" s="225">
        <f t="shared" si="36"/>
        <v>363</v>
      </c>
      <c r="T102">
        <v>503</v>
      </c>
      <c r="U102">
        <v>3150</v>
      </c>
      <c r="V102" t="s">
        <v>247</v>
      </c>
      <c r="W102">
        <v>2770.0279999999998</v>
      </c>
      <c r="X102">
        <v>1046.1559999999999</v>
      </c>
      <c r="Y102">
        <v>2.6480000000000001</v>
      </c>
      <c r="Z102">
        <v>14.109</v>
      </c>
      <c r="AA102">
        <v>114.259148</v>
      </c>
      <c r="AB102">
        <v>1.4513739999999999</v>
      </c>
      <c r="AC102">
        <v>33.994427000000002</v>
      </c>
      <c r="AD102" s="1">
        <v>932</v>
      </c>
      <c r="AE102">
        <v>67</v>
      </c>
      <c r="AF102">
        <v>363</v>
      </c>
      <c r="AG102">
        <v>81</v>
      </c>
      <c r="AH102">
        <v>24.243379999999998</v>
      </c>
      <c r="AI102">
        <v>10013.1</v>
      </c>
      <c r="AJ102">
        <v>0</v>
      </c>
      <c r="AK102">
        <v>18</v>
      </c>
      <c r="AL102">
        <v>8490</v>
      </c>
      <c r="AM102">
        <v>0.80242424242424248</v>
      </c>
      <c r="AN102" t="s">
        <v>67</v>
      </c>
      <c r="AO102">
        <v>2770.0279999999998</v>
      </c>
      <c r="AP102" t="s">
        <v>475</v>
      </c>
      <c r="AQ102" t="s">
        <v>117</v>
      </c>
      <c r="AR102" t="s">
        <v>121</v>
      </c>
      <c r="AS102" t="s">
        <v>117</v>
      </c>
      <c r="AT102" t="s">
        <v>121</v>
      </c>
      <c r="AU102" t="s">
        <v>191</v>
      </c>
      <c r="AV102" t="s">
        <v>247</v>
      </c>
      <c r="AW102" t="s">
        <v>67</v>
      </c>
      <c r="AX102">
        <v>3150</v>
      </c>
      <c r="AY102" t="s">
        <v>531</v>
      </c>
      <c r="AZ102">
        <v>9</v>
      </c>
      <c r="BA102" t="s">
        <v>600</v>
      </c>
      <c r="BB102">
        <v>1</v>
      </c>
      <c r="BC102">
        <v>1</v>
      </c>
      <c r="BE102" t="s">
        <v>70</v>
      </c>
      <c r="BF102">
        <v>1</v>
      </c>
      <c r="BG102" t="s">
        <v>320</v>
      </c>
      <c r="BI102" t="s">
        <v>117</v>
      </c>
      <c r="BJ102" t="s">
        <v>247</v>
      </c>
      <c r="BK102" t="s">
        <v>67</v>
      </c>
      <c r="BL102">
        <v>0.80242424242424248</v>
      </c>
      <c r="BM102">
        <v>3150</v>
      </c>
      <c r="BN102" t="s">
        <v>121</v>
      </c>
      <c r="BO102" t="s">
        <v>191</v>
      </c>
      <c r="BP102">
        <v>1</v>
      </c>
      <c r="BQ102">
        <v>2770.0279999999998</v>
      </c>
      <c r="BR102">
        <v>1.2702475253885142E-2</v>
      </c>
      <c r="BS102">
        <v>0.29752039635373445</v>
      </c>
      <c r="BT102">
        <v>0.33645869283631791</v>
      </c>
      <c r="BU102">
        <v>14.109</v>
      </c>
      <c r="BV102">
        <v>2.4187481137374784</v>
      </c>
      <c r="BW102">
        <v>13.104560675920967</v>
      </c>
      <c r="BX102">
        <v>18</v>
      </c>
      <c r="BY102">
        <v>67</v>
      </c>
      <c r="BZ102">
        <v>363</v>
      </c>
    </row>
    <row r="103" spans="1:78" ht="16.5" x14ac:dyDescent="0.25">
      <c r="A103" s="121" t="str">
        <f t="shared" si="19"/>
        <v>강화교통</v>
      </c>
      <c r="B103" s="122" t="str">
        <f t="shared" si="20"/>
        <v>한금섭</v>
      </c>
      <c r="C103" s="123" t="str">
        <f t="shared" si="21"/>
        <v>B</v>
      </c>
      <c r="D103" s="124">
        <f t="shared" si="22"/>
        <v>0.93629629629629629</v>
      </c>
      <c r="E103" s="125">
        <f t="shared" si="23"/>
        <v>4880</v>
      </c>
      <c r="F103" s="316" t="str">
        <f t="shared" si="24"/>
        <v>70</v>
      </c>
      <c r="G103" s="126" t="str">
        <f t="shared" si="25"/>
        <v>78바3221</v>
      </c>
      <c r="H103" s="127">
        <f t="shared" si="26"/>
        <v>1</v>
      </c>
      <c r="I103" s="128">
        <f t="shared" si="27"/>
        <v>3441.4569999999999</v>
      </c>
      <c r="J103" s="129">
        <f t="shared" si="28"/>
        <v>7.7238881237221132E-3</v>
      </c>
      <c r="K103" s="129">
        <f t="shared" si="29"/>
        <v>0.31387327247540486</v>
      </c>
      <c r="L103" s="129">
        <f t="shared" si="30"/>
        <v>0.28272908829022125</v>
      </c>
      <c r="M103" s="130">
        <f t="shared" si="31"/>
        <v>14.201000000000001</v>
      </c>
      <c r="N103" s="131">
        <f t="shared" si="32"/>
        <v>0.61020666537457824</v>
      </c>
      <c r="O103" s="131">
        <f t="shared" si="33"/>
        <v>27.343070100832293</v>
      </c>
      <c r="P103" s="222">
        <f t="shared" si="34"/>
        <v>11</v>
      </c>
      <c r="Q103" s="223">
        <f t="shared" si="35"/>
        <v>21</v>
      </c>
      <c r="R103" s="223">
        <f t="shared" si="36"/>
        <v>941</v>
      </c>
      <c r="T103">
        <v>503</v>
      </c>
      <c r="U103">
        <v>4880</v>
      </c>
      <c r="V103" t="s">
        <v>248</v>
      </c>
      <c r="W103">
        <v>3441.4569999999999</v>
      </c>
      <c r="X103">
        <v>1361.184</v>
      </c>
      <c r="Y103">
        <v>2.528</v>
      </c>
      <c r="Z103">
        <v>14.201000000000001</v>
      </c>
      <c r="AA103">
        <v>150.503863</v>
      </c>
      <c r="AB103">
        <v>1.1624749999999999</v>
      </c>
      <c r="AC103">
        <v>47.239139999999999</v>
      </c>
      <c r="AD103" s="1">
        <v>973</v>
      </c>
      <c r="AE103">
        <v>21</v>
      </c>
      <c r="AF103">
        <v>941</v>
      </c>
      <c r="AG103">
        <v>115</v>
      </c>
      <c r="AH103">
        <v>22.866236000000001</v>
      </c>
      <c r="AI103">
        <v>11548.9</v>
      </c>
      <c r="AJ103">
        <v>1127.4000000000001</v>
      </c>
      <c r="AK103">
        <v>11</v>
      </c>
      <c r="AL103">
        <v>2393</v>
      </c>
      <c r="AM103">
        <v>0.93629629629629629</v>
      </c>
      <c r="AN103" t="s">
        <v>68</v>
      </c>
      <c r="AO103">
        <v>3441.4569999999999</v>
      </c>
      <c r="AP103" t="s">
        <v>476</v>
      </c>
      <c r="AQ103" t="s">
        <v>117</v>
      </c>
      <c r="AR103" t="s">
        <v>120</v>
      </c>
      <c r="AS103" t="s">
        <v>117</v>
      </c>
      <c r="AT103" t="s">
        <v>120</v>
      </c>
      <c r="AU103" t="s">
        <v>186</v>
      </c>
      <c r="AV103" t="s">
        <v>248</v>
      </c>
      <c r="AW103" t="s">
        <v>68</v>
      </c>
      <c r="AX103">
        <v>4880</v>
      </c>
      <c r="AY103" t="s">
        <v>538</v>
      </c>
      <c r="AZ103">
        <v>2</v>
      </c>
      <c r="BA103" t="s">
        <v>371</v>
      </c>
      <c r="BB103">
        <v>1</v>
      </c>
      <c r="BC103">
        <v>1</v>
      </c>
      <c r="BE103" t="s">
        <v>68</v>
      </c>
      <c r="BF103">
        <v>0</v>
      </c>
      <c r="BG103" t="s">
        <v>327</v>
      </c>
      <c r="BI103" t="s">
        <v>117</v>
      </c>
      <c r="BJ103" t="s">
        <v>248</v>
      </c>
      <c r="BK103" t="s">
        <v>68</v>
      </c>
      <c r="BL103">
        <v>0.93629629629629629</v>
      </c>
      <c r="BM103">
        <v>4880</v>
      </c>
      <c r="BN103" t="s">
        <v>120</v>
      </c>
      <c r="BO103" t="s">
        <v>186</v>
      </c>
      <c r="BP103">
        <v>1</v>
      </c>
      <c r="BQ103">
        <v>3441.4569999999999</v>
      </c>
      <c r="BR103">
        <v>7.7238881237221132E-3</v>
      </c>
      <c r="BS103">
        <v>0.31387327247540486</v>
      </c>
      <c r="BT103">
        <v>0.28272908829022125</v>
      </c>
      <c r="BU103">
        <v>14.201000000000001</v>
      </c>
      <c r="BV103">
        <v>0.61020666537457824</v>
      </c>
      <c r="BW103">
        <v>27.343070100832293</v>
      </c>
      <c r="BX103">
        <v>11</v>
      </c>
      <c r="BY103">
        <v>21</v>
      </c>
      <c r="BZ103">
        <v>941</v>
      </c>
    </row>
    <row r="104" spans="1:78" ht="16.5" x14ac:dyDescent="0.25">
      <c r="A104" s="105" t="str">
        <f t="shared" si="19"/>
        <v>강화교통</v>
      </c>
      <c r="B104" s="106" t="str">
        <f t="shared" si="20"/>
        <v>한재만</v>
      </c>
      <c r="C104" s="107" t="str">
        <f t="shared" si="21"/>
        <v>C</v>
      </c>
      <c r="D104" s="108">
        <f t="shared" si="22"/>
        <v>0.86433333333333329</v>
      </c>
      <c r="E104" s="109">
        <f t="shared" si="23"/>
        <v>2844</v>
      </c>
      <c r="F104" s="317" t="str">
        <f t="shared" si="24"/>
        <v>70</v>
      </c>
      <c r="G104" s="110" t="str">
        <f t="shared" si="25"/>
        <v>78바3222</v>
      </c>
      <c r="H104" s="111">
        <f t="shared" si="26"/>
        <v>1</v>
      </c>
      <c r="I104" s="112">
        <f t="shared" si="27"/>
        <v>3130.8449999999998</v>
      </c>
      <c r="J104" s="113">
        <f t="shared" si="28"/>
        <v>1.1275825099567214E-2</v>
      </c>
      <c r="K104" s="113">
        <f t="shared" si="29"/>
        <v>0.32229409263094549</v>
      </c>
      <c r="L104" s="113">
        <f t="shared" si="30"/>
        <v>0.18908633292290103</v>
      </c>
      <c r="M104" s="114">
        <f t="shared" si="31"/>
        <v>12.209</v>
      </c>
      <c r="N104" s="115">
        <f t="shared" si="32"/>
        <v>0</v>
      </c>
      <c r="O104" s="115">
        <f t="shared" si="33"/>
        <v>17.886545006220366</v>
      </c>
      <c r="P104" s="224">
        <f t="shared" si="34"/>
        <v>24</v>
      </c>
      <c r="Q104" s="225">
        <f t="shared" si="35"/>
        <v>0</v>
      </c>
      <c r="R104" s="225">
        <f t="shared" si="36"/>
        <v>560</v>
      </c>
      <c r="T104">
        <v>503</v>
      </c>
      <c r="U104">
        <v>2844</v>
      </c>
      <c r="V104" t="s">
        <v>249</v>
      </c>
      <c r="W104">
        <v>3130.8449999999998</v>
      </c>
      <c r="X104">
        <v>1207.5909999999999</v>
      </c>
      <c r="Y104">
        <v>2.593</v>
      </c>
      <c r="Z104">
        <v>12.209</v>
      </c>
      <c r="AA104">
        <v>141.52525299999999</v>
      </c>
      <c r="AB104">
        <v>1.5958140000000001</v>
      </c>
      <c r="AC104">
        <v>45.612752999999998</v>
      </c>
      <c r="AD104" s="1">
        <v>592</v>
      </c>
      <c r="AE104">
        <v>0</v>
      </c>
      <c r="AF104">
        <v>560</v>
      </c>
      <c r="AG104">
        <v>83</v>
      </c>
      <c r="AH104">
        <v>22.122164999999999</v>
      </c>
      <c r="AI104">
        <v>7675.1</v>
      </c>
      <c r="AJ104">
        <v>0</v>
      </c>
      <c r="AK104">
        <v>24</v>
      </c>
      <c r="AL104">
        <v>7310</v>
      </c>
      <c r="AM104">
        <v>0.86433333333333329</v>
      </c>
      <c r="AN104" t="s">
        <v>69</v>
      </c>
      <c r="AO104">
        <v>3130.8449999999998</v>
      </c>
      <c r="AP104" t="s">
        <v>477</v>
      </c>
      <c r="AQ104" t="s">
        <v>117</v>
      </c>
      <c r="AR104" t="s">
        <v>120</v>
      </c>
      <c r="AS104" t="s">
        <v>117</v>
      </c>
      <c r="AT104" t="s">
        <v>120</v>
      </c>
      <c r="AU104" t="s">
        <v>187</v>
      </c>
      <c r="AV104" t="s">
        <v>249</v>
      </c>
      <c r="AW104" t="s">
        <v>69</v>
      </c>
      <c r="AX104">
        <v>2844</v>
      </c>
      <c r="AY104" t="s">
        <v>532</v>
      </c>
      <c r="AZ104">
        <v>8</v>
      </c>
      <c r="BA104" t="s">
        <v>601</v>
      </c>
      <c r="BB104">
        <v>1</v>
      </c>
      <c r="BC104">
        <v>1</v>
      </c>
      <c r="BE104" t="s">
        <v>67</v>
      </c>
      <c r="BF104">
        <v>1</v>
      </c>
      <c r="BG104" t="s">
        <v>320</v>
      </c>
      <c r="BI104" t="s">
        <v>117</v>
      </c>
      <c r="BJ104" t="s">
        <v>249</v>
      </c>
      <c r="BK104" t="s">
        <v>69</v>
      </c>
      <c r="BL104">
        <v>0.86433333333333329</v>
      </c>
      <c r="BM104">
        <v>2844</v>
      </c>
      <c r="BN104" t="s">
        <v>120</v>
      </c>
      <c r="BO104" t="s">
        <v>187</v>
      </c>
      <c r="BP104">
        <v>1</v>
      </c>
      <c r="BQ104">
        <v>3130.8449999999998</v>
      </c>
      <c r="BR104">
        <v>1.1275825099567214E-2</v>
      </c>
      <c r="BS104">
        <v>0.32229409263094549</v>
      </c>
      <c r="BT104">
        <v>0.18908633292290103</v>
      </c>
      <c r="BU104">
        <v>12.209</v>
      </c>
      <c r="BV104">
        <v>0</v>
      </c>
      <c r="BW104">
        <v>17.886545006220366</v>
      </c>
      <c r="BX104">
        <v>24</v>
      </c>
      <c r="BY104">
        <v>0</v>
      </c>
      <c r="BZ104">
        <v>560</v>
      </c>
    </row>
    <row r="105" spans="1:78" ht="16.5" x14ac:dyDescent="0.25">
      <c r="A105" s="121" t="str">
        <f t="shared" si="19"/>
        <v>강화교통</v>
      </c>
      <c r="B105" s="122" t="str">
        <f t="shared" si="20"/>
        <v>한재열</v>
      </c>
      <c r="C105" s="123" t="str">
        <f t="shared" si="21"/>
        <v>F</v>
      </c>
      <c r="D105" s="124">
        <f t="shared" si="22"/>
        <v>0.72484848484848485</v>
      </c>
      <c r="E105" s="125">
        <f t="shared" si="23"/>
        <v>4474</v>
      </c>
      <c r="F105" s="316" t="str">
        <f t="shared" si="24"/>
        <v>71</v>
      </c>
      <c r="G105" s="126" t="str">
        <f t="shared" si="25"/>
        <v>78바3223</v>
      </c>
      <c r="H105" s="127">
        <f t="shared" si="26"/>
        <v>1</v>
      </c>
      <c r="I105" s="128">
        <f t="shared" si="27"/>
        <v>2688.48</v>
      </c>
      <c r="J105" s="129">
        <f t="shared" si="28"/>
        <v>1.0118922784597546E-2</v>
      </c>
      <c r="K105" s="129">
        <f t="shared" si="29"/>
        <v>0.29126312089356732</v>
      </c>
      <c r="L105" s="129">
        <f t="shared" si="30"/>
        <v>0.29793786823781465</v>
      </c>
      <c r="M105" s="130">
        <f t="shared" si="31"/>
        <v>15.417999999999999</v>
      </c>
      <c r="N105" s="131">
        <f t="shared" si="32"/>
        <v>3.607986669047194</v>
      </c>
      <c r="O105" s="131">
        <f t="shared" si="33"/>
        <v>39.83663631494376</v>
      </c>
      <c r="P105" s="222">
        <f t="shared" si="34"/>
        <v>16</v>
      </c>
      <c r="Q105" s="223">
        <f t="shared" si="35"/>
        <v>97</v>
      </c>
      <c r="R105" s="223">
        <f t="shared" si="36"/>
        <v>1071</v>
      </c>
      <c r="T105">
        <v>503</v>
      </c>
      <c r="U105">
        <v>4474</v>
      </c>
      <c r="V105" t="s">
        <v>290</v>
      </c>
      <c r="W105">
        <v>2688.48</v>
      </c>
      <c r="X105">
        <v>1123.961</v>
      </c>
      <c r="Y105">
        <v>2.3919999999999999</v>
      </c>
      <c r="Z105">
        <v>15.417999999999999</v>
      </c>
      <c r="AA105">
        <v>114.11303599999999</v>
      </c>
      <c r="AB105">
        <v>1.154701</v>
      </c>
      <c r="AC105">
        <v>33.236919</v>
      </c>
      <c r="AD105" s="1">
        <v>801</v>
      </c>
      <c r="AE105">
        <v>97</v>
      </c>
      <c r="AF105">
        <v>1071</v>
      </c>
      <c r="AG105">
        <v>84</v>
      </c>
      <c r="AH105">
        <v>23.559797</v>
      </c>
      <c r="AI105">
        <v>7850.3</v>
      </c>
      <c r="AJ105">
        <v>0</v>
      </c>
      <c r="AK105">
        <v>16</v>
      </c>
      <c r="AL105">
        <v>3112</v>
      </c>
      <c r="AM105">
        <v>0.72484848484848485</v>
      </c>
      <c r="AN105" t="s">
        <v>70</v>
      </c>
      <c r="AO105">
        <v>2688.48</v>
      </c>
      <c r="AP105" t="s">
        <v>478</v>
      </c>
      <c r="AQ105" t="s">
        <v>117</v>
      </c>
      <c r="AR105" t="s">
        <v>121</v>
      </c>
      <c r="AS105" t="s">
        <v>117</v>
      </c>
      <c r="AT105" t="s">
        <v>121</v>
      </c>
      <c r="AU105" t="s">
        <v>191</v>
      </c>
      <c r="AV105" t="s">
        <v>290</v>
      </c>
      <c r="AW105" t="s">
        <v>70</v>
      </c>
      <c r="AX105">
        <v>4474</v>
      </c>
      <c r="AY105" t="s">
        <v>551</v>
      </c>
      <c r="AZ105">
        <v>5</v>
      </c>
      <c r="BA105" t="s">
        <v>602</v>
      </c>
      <c r="BB105">
        <v>1</v>
      </c>
      <c r="BC105">
        <v>1</v>
      </c>
      <c r="BE105" t="s">
        <v>70</v>
      </c>
      <c r="BF105">
        <v>0</v>
      </c>
      <c r="BG105" t="s">
        <v>327</v>
      </c>
      <c r="BI105" t="s">
        <v>117</v>
      </c>
      <c r="BJ105" t="s">
        <v>290</v>
      </c>
      <c r="BK105" t="s">
        <v>70</v>
      </c>
      <c r="BL105">
        <v>0.72484848484848485</v>
      </c>
      <c r="BM105">
        <v>4474</v>
      </c>
      <c r="BN105" t="s">
        <v>121</v>
      </c>
      <c r="BO105" t="s">
        <v>191</v>
      </c>
      <c r="BP105">
        <v>1</v>
      </c>
      <c r="BQ105">
        <v>2688.48</v>
      </c>
      <c r="BR105">
        <v>1.0118922784597546E-2</v>
      </c>
      <c r="BS105">
        <v>0.29126312089356732</v>
      </c>
      <c r="BT105">
        <v>0.29793786823781465</v>
      </c>
      <c r="BU105">
        <v>15.417999999999999</v>
      </c>
      <c r="BV105">
        <v>3.607986669047194</v>
      </c>
      <c r="BW105">
        <v>39.83663631494376</v>
      </c>
      <c r="BX105">
        <v>16</v>
      </c>
      <c r="BY105">
        <v>97</v>
      </c>
      <c r="BZ105">
        <v>1071</v>
      </c>
    </row>
    <row r="106" spans="1:78" ht="16.5" x14ac:dyDescent="0.25">
      <c r="A106" s="105" t="str">
        <f t="shared" si="19"/>
        <v>강화교통</v>
      </c>
      <c r="B106" s="106" t="str">
        <f t="shared" si="20"/>
        <v>한정호</v>
      </c>
      <c r="C106" s="107" t="str">
        <f t="shared" si="21"/>
        <v>A</v>
      </c>
      <c r="D106" s="108">
        <f t="shared" si="22"/>
        <v>0.96976745709016965</v>
      </c>
      <c r="E106" s="109">
        <f t="shared" si="23"/>
        <v>5240</v>
      </c>
      <c r="F106" s="317" t="str">
        <f t="shared" si="24"/>
        <v>17</v>
      </c>
      <c r="G106" s="110" t="str">
        <f t="shared" si="25"/>
        <v>70바3702</v>
      </c>
      <c r="H106" s="111">
        <f t="shared" si="26"/>
        <v>2</v>
      </c>
      <c r="I106" s="112">
        <f t="shared" si="27"/>
        <v>2513.3070000000002</v>
      </c>
      <c r="J106" s="113">
        <f t="shared" si="28"/>
        <v>1.0921043815465796E-2</v>
      </c>
      <c r="K106" s="113">
        <f t="shared" si="29"/>
        <v>0.35854128263471008</v>
      </c>
      <c r="L106" s="113">
        <f t="shared" si="30"/>
        <v>0.10862182773533037</v>
      </c>
      <c r="M106" s="114">
        <f t="shared" si="31"/>
        <v>8.7989999999999995</v>
      </c>
      <c r="N106" s="115">
        <f t="shared" si="32"/>
        <v>0.15915286115066721</v>
      </c>
      <c r="O106" s="115">
        <f t="shared" si="33"/>
        <v>2.3872929172600084</v>
      </c>
      <c r="P106" s="224">
        <f t="shared" si="34"/>
        <v>5</v>
      </c>
      <c r="Q106" s="225">
        <f t="shared" si="35"/>
        <v>4</v>
      </c>
      <c r="R106" s="225">
        <f t="shared" si="36"/>
        <v>60</v>
      </c>
      <c r="T106">
        <v>503</v>
      </c>
      <c r="U106">
        <v>5240</v>
      </c>
      <c r="V106" t="s">
        <v>361</v>
      </c>
      <c r="W106">
        <v>2513.3069999999998</v>
      </c>
      <c r="X106">
        <v>1032.972</v>
      </c>
      <c r="Y106">
        <v>2.4329999999999998</v>
      </c>
      <c r="Z106">
        <v>8.7989999999999995</v>
      </c>
      <c r="AA106">
        <v>167.993832</v>
      </c>
      <c r="AB106">
        <v>1.834668</v>
      </c>
      <c r="AC106">
        <v>60.232723999999997</v>
      </c>
      <c r="AD106" s="1">
        <v>273</v>
      </c>
      <c r="AE106">
        <v>4</v>
      </c>
      <c r="AF106">
        <v>60</v>
      </c>
      <c r="AG106">
        <v>81</v>
      </c>
      <c r="AH106">
        <v>14.960709</v>
      </c>
      <c r="AI106">
        <v>164</v>
      </c>
      <c r="AJ106">
        <v>0</v>
      </c>
      <c r="AK106">
        <v>5</v>
      </c>
      <c r="AL106">
        <v>313</v>
      </c>
      <c r="AM106">
        <v>0.96976745709016965</v>
      </c>
      <c r="AN106" t="s">
        <v>66</v>
      </c>
      <c r="AO106">
        <v>2271.0070000000001</v>
      </c>
      <c r="AP106" t="s">
        <v>479</v>
      </c>
      <c r="AQ106" t="s">
        <v>117</v>
      </c>
      <c r="AR106" t="s">
        <v>118</v>
      </c>
      <c r="AS106" t="s">
        <v>117</v>
      </c>
      <c r="AT106" t="s">
        <v>118</v>
      </c>
      <c r="AU106" t="s">
        <v>321</v>
      </c>
      <c r="AV106" t="s">
        <v>361</v>
      </c>
      <c r="AW106" t="s">
        <v>66</v>
      </c>
      <c r="AX106">
        <v>5240</v>
      </c>
      <c r="AY106" t="s">
        <v>555</v>
      </c>
      <c r="AZ106">
        <v>1</v>
      </c>
      <c r="BA106" t="s">
        <v>603</v>
      </c>
      <c r="BB106">
        <v>2</v>
      </c>
      <c r="BC106">
        <v>1</v>
      </c>
      <c r="BE106" t="s">
        <v>68</v>
      </c>
      <c r="BF106">
        <v>1</v>
      </c>
      <c r="BG106" t="s">
        <v>320</v>
      </c>
      <c r="BI106" t="s">
        <v>117</v>
      </c>
      <c r="BJ106" t="s">
        <v>361</v>
      </c>
      <c r="BK106" t="s">
        <v>66</v>
      </c>
      <c r="BL106">
        <v>0.96976745709016965</v>
      </c>
      <c r="BM106">
        <v>5240</v>
      </c>
      <c r="BN106" t="s">
        <v>118</v>
      </c>
      <c r="BO106" t="s">
        <v>321</v>
      </c>
      <c r="BP106">
        <v>2</v>
      </c>
      <c r="BQ106">
        <v>2513.3070000000002</v>
      </c>
      <c r="BR106">
        <v>1.0921043815465796E-2</v>
      </c>
      <c r="BS106">
        <v>0.35854128263471008</v>
      </c>
      <c r="BT106">
        <v>0.1086218277353304</v>
      </c>
      <c r="BU106">
        <v>8.7989999999999995</v>
      </c>
      <c r="BV106">
        <v>0.15915286115066721</v>
      </c>
      <c r="BW106">
        <v>2.3872929172600084</v>
      </c>
      <c r="BX106">
        <v>5</v>
      </c>
      <c r="BY106">
        <v>4</v>
      </c>
      <c r="BZ106">
        <v>60</v>
      </c>
    </row>
    <row r="107" spans="1:78" ht="16.5" x14ac:dyDescent="0.25">
      <c r="A107" s="121" t="str">
        <f t="shared" si="19"/>
        <v>강화교통</v>
      </c>
      <c r="B107" s="122" t="str">
        <f t="shared" si="20"/>
        <v>홍성운</v>
      </c>
      <c r="C107" s="123" t="str">
        <f t="shared" si="21"/>
        <v>A</v>
      </c>
      <c r="D107" s="124">
        <f t="shared" si="22"/>
        <v>0.96185185185185174</v>
      </c>
      <c r="E107" s="125">
        <f t="shared" si="23"/>
        <v>2007</v>
      </c>
      <c r="F107" s="316" t="str">
        <f t="shared" si="24"/>
        <v>800</v>
      </c>
      <c r="G107" s="126" t="str">
        <f t="shared" si="25"/>
        <v>78바3228</v>
      </c>
      <c r="H107" s="127">
        <f t="shared" si="26"/>
        <v>1</v>
      </c>
      <c r="I107" s="128">
        <f t="shared" si="27"/>
        <v>3046.99</v>
      </c>
      <c r="J107" s="129">
        <f t="shared" si="28"/>
        <v>1.0029054203222297E-2</v>
      </c>
      <c r="K107" s="129">
        <f t="shared" si="29"/>
        <v>0.33714056751473698</v>
      </c>
      <c r="L107" s="129">
        <f t="shared" si="30"/>
        <v>0.26682069845979151</v>
      </c>
      <c r="M107" s="130">
        <f t="shared" si="31"/>
        <v>9.4570000000000007</v>
      </c>
      <c r="N107" s="131">
        <f t="shared" si="32"/>
        <v>1.0173974972021569</v>
      </c>
      <c r="O107" s="131">
        <f t="shared" si="33"/>
        <v>21.332528167142002</v>
      </c>
      <c r="P107" s="222">
        <f t="shared" si="34"/>
        <v>7</v>
      </c>
      <c r="Q107" s="223">
        <f t="shared" si="35"/>
        <v>31</v>
      </c>
      <c r="R107" s="223">
        <f t="shared" si="36"/>
        <v>650</v>
      </c>
      <c r="T107">
        <v>503</v>
      </c>
      <c r="U107">
        <v>2007</v>
      </c>
      <c r="V107" t="s">
        <v>277</v>
      </c>
      <c r="W107">
        <v>3046.99</v>
      </c>
      <c r="X107">
        <v>1173.2049999999999</v>
      </c>
      <c r="Y107">
        <v>2.597</v>
      </c>
      <c r="Z107">
        <v>9.4570000000000007</v>
      </c>
      <c r="AA107">
        <v>153.966363</v>
      </c>
      <c r="AB107">
        <v>1.5441370000000001</v>
      </c>
      <c r="AC107">
        <v>51.908307000000001</v>
      </c>
      <c r="AD107" s="1">
        <v>813</v>
      </c>
      <c r="AE107">
        <v>31</v>
      </c>
      <c r="AF107">
        <v>650</v>
      </c>
      <c r="AG107">
        <v>90</v>
      </c>
      <c r="AH107">
        <v>19.789971000000001</v>
      </c>
      <c r="AI107">
        <v>7445.6</v>
      </c>
      <c r="AJ107">
        <v>107.8</v>
      </c>
      <c r="AK107">
        <v>7</v>
      </c>
      <c r="AL107">
        <v>1003</v>
      </c>
      <c r="AM107">
        <v>0.96185185185185174</v>
      </c>
      <c r="AN107" t="s">
        <v>66</v>
      </c>
      <c r="AO107">
        <v>3046.99</v>
      </c>
      <c r="AP107" t="s">
        <v>480</v>
      </c>
      <c r="AQ107" t="s">
        <v>117</v>
      </c>
      <c r="AR107" t="s">
        <v>122</v>
      </c>
      <c r="AS107" t="s">
        <v>117</v>
      </c>
      <c r="AT107" t="s">
        <v>122</v>
      </c>
      <c r="AU107" t="s">
        <v>255</v>
      </c>
      <c r="AV107" t="s">
        <v>277</v>
      </c>
      <c r="AW107" t="s">
        <v>66</v>
      </c>
      <c r="AX107">
        <v>2007</v>
      </c>
      <c r="AY107" t="s">
        <v>533</v>
      </c>
      <c r="AZ107">
        <v>2</v>
      </c>
      <c r="BA107" t="s">
        <v>604</v>
      </c>
      <c r="BB107">
        <v>1</v>
      </c>
      <c r="BC107">
        <v>1</v>
      </c>
      <c r="BE107" t="s">
        <v>66</v>
      </c>
      <c r="BF107">
        <v>0</v>
      </c>
      <c r="BG107" t="s">
        <v>327</v>
      </c>
      <c r="BI107" t="s">
        <v>117</v>
      </c>
      <c r="BJ107" t="s">
        <v>277</v>
      </c>
      <c r="BK107" t="s">
        <v>66</v>
      </c>
      <c r="BL107">
        <v>0.96185185185185174</v>
      </c>
      <c r="BM107">
        <v>2007</v>
      </c>
      <c r="BN107" t="s">
        <v>122</v>
      </c>
      <c r="BO107" t="s">
        <v>255</v>
      </c>
      <c r="BP107">
        <v>1</v>
      </c>
      <c r="BQ107">
        <v>3046.99</v>
      </c>
      <c r="BR107">
        <v>1.0029054203222297E-2</v>
      </c>
      <c r="BS107">
        <v>0.33714056751473698</v>
      </c>
      <c r="BT107">
        <v>0.26682069845979151</v>
      </c>
      <c r="BU107">
        <v>9.4570000000000007</v>
      </c>
      <c r="BV107">
        <v>1.0173974972021569</v>
      </c>
      <c r="BW107">
        <v>21.332528167142002</v>
      </c>
      <c r="BX107">
        <v>7</v>
      </c>
      <c r="BY107">
        <v>31</v>
      </c>
      <c r="BZ107">
        <v>650</v>
      </c>
    </row>
    <row r="108" spans="1:78" ht="16.5" x14ac:dyDescent="0.25">
      <c r="A108" s="105" t="str">
        <f t="shared" si="19"/>
        <v>강화교통</v>
      </c>
      <c r="B108" s="106" t="str">
        <f t="shared" si="20"/>
        <v>황원구</v>
      </c>
      <c r="C108" s="107" t="str">
        <f t="shared" si="21"/>
        <v>B</v>
      </c>
      <c r="D108" s="108">
        <f t="shared" si="22"/>
        <v>0.9123294352425213</v>
      </c>
      <c r="E108" s="109">
        <f t="shared" si="23"/>
        <v>6980</v>
      </c>
      <c r="F108" s="317" t="str">
        <f t="shared" si="24"/>
        <v>800</v>
      </c>
      <c r="G108" s="110" t="str">
        <f t="shared" si="25"/>
        <v>78바3212</v>
      </c>
      <c r="H108" s="111">
        <f t="shared" si="26"/>
        <v>7</v>
      </c>
      <c r="I108" s="112">
        <f t="shared" si="27"/>
        <v>2732.3720000000003</v>
      </c>
      <c r="J108" s="113">
        <f t="shared" si="28"/>
        <v>1.9722593540775751E-2</v>
      </c>
      <c r="K108" s="113">
        <f t="shared" si="29"/>
        <v>0.35054181878071772</v>
      </c>
      <c r="L108" s="113">
        <f t="shared" si="30"/>
        <v>0.26533722348201488</v>
      </c>
      <c r="M108" s="114">
        <f t="shared" si="31"/>
        <v>14.952999999999999</v>
      </c>
      <c r="N108" s="115">
        <f t="shared" si="32"/>
        <v>1.97630483696949</v>
      </c>
      <c r="O108" s="115">
        <f t="shared" si="33"/>
        <v>64.48609486556002</v>
      </c>
      <c r="P108" s="224">
        <f t="shared" si="34"/>
        <v>14</v>
      </c>
      <c r="Q108" s="225">
        <f t="shared" si="35"/>
        <v>54</v>
      </c>
      <c r="R108" s="225">
        <f t="shared" si="36"/>
        <v>1762</v>
      </c>
      <c r="T108">
        <v>503</v>
      </c>
      <c r="U108">
        <v>6980</v>
      </c>
      <c r="V108" t="s">
        <v>250</v>
      </c>
      <c r="W108">
        <v>2732.3719999999998</v>
      </c>
      <c r="X108">
        <v>1113.787</v>
      </c>
      <c r="Y108">
        <v>2.4529999999999998</v>
      </c>
      <c r="Z108">
        <v>14.952999999999999</v>
      </c>
      <c r="AA108">
        <v>115.71525800000001</v>
      </c>
      <c r="AB108">
        <v>2.2822049999999998</v>
      </c>
      <c r="AC108">
        <v>40.563037000000001</v>
      </c>
      <c r="AD108" s="1">
        <v>725</v>
      </c>
      <c r="AE108">
        <v>54</v>
      </c>
      <c r="AF108">
        <v>1762</v>
      </c>
      <c r="AG108">
        <v>108</v>
      </c>
      <c r="AH108">
        <v>23.612891999999999</v>
      </c>
      <c r="AI108">
        <v>19636.900000000001</v>
      </c>
      <c r="AJ108">
        <v>4079.1</v>
      </c>
      <c r="AK108">
        <v>14</v>
      </c>
      <c r="AL108">
        <v>5389</v>
      </c>
      <c r="AM108">
        <v>0.9123294352425213</v>
      </c>
      <c r="AN108" t="s">
        <v>68</v>
      </c>
      <c r="AO108">
        <v>653.19100000000003</v>
      </c>
      <c r="AP108" t="s">
        <v>481</v>
      </c>
      <c r="AQ108" t="s">
        <v>117</v>
      </c>
      <c r="AR108" t="s">
        <v>122</v>
      </c>
      <c r="AS108" t="s">
        <v>117</v>
      </c>
      <c r="AT108" t="s">
        <v>122</v>
      </c>
      <c r="AU108" t="s">
        <v>254</v>
      </c>
      <c r="AV108" t="s">
        <v>250</v>
      </c>
      <c r="AW108" t="s">
        <v>68</v>
      </c>
      <c r="AX108">
        <v>6980</v>
      </c>
      <c r="AY108" t="s">
        <v>547</v>
      </c>
      <c r="AZ108">
        <v>5</v>
      </c>
      <c r="BA108" t="s">
        <v>376</v>
      </c>
      <c r="BB108">
        <v>7</v>
      </c>
      <c r="BC108">
        <v>1</v>
      </c>
      <c r="BE108" t="s">
        <v>67</v>
      </c>
      <c r="BF108">
        <v>2</v>
      </c>
      <c r="BG108" t="s">
        <v>320</v>
      </c>
      <c r="BI108" t="s">
        <v>117</v>
      </c>
      <c r="BJ108" t="s">
        <v>250</v>
      </c>
      <c r="BK108" t="s">
        <v>68</v>
      </c>
      <c r="BL108">
        <v>0.9123294352425213</v>
      </c>
      <c r="BM108">
        <v>6980</v>
      </c>
      <c r="BN108" t="s">
        <v>122</v>
      </c>
      <c r="BO108" t="s">
        <v>254</v>
      </c>
      <c r="BP108">
        <v>7</v>
      </c>
      <c r="BQ108">
        <v>2732.3720000000003</v>
      </c>
      <c r="BR108">
        <v>1.9722593540775751E-2</v>
      </c>
      <c r="BS108">
        <v>0.35054181878071772</v>
      </c>
      <c r="BT108">
        <v>0.26533722348201488</v>
      </c>
      <c r="BU108">
        <v>14.952999999999999</v>
      </c>
      <c r="BV108">
        <v>1.97630483696949</v>
      </c>
      <c r="BW108">
        <v>64.48609486556002</v>
      </c>
      <c r="BX108">
        <v>14</v>
      </c>
      <c r="BY108">
        <v>54</v>
      </c>
      <c r="BZ108">
        <v>1762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10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77" t="s">
        <v>482</v>
      </c>
      <c r="B2" s="278"/>
      <c r="C2" s="279"/>
      <c r="D2" s="280"/>
      <c r="E2" s="277"/>
      <c r="F2" s="281"/>
      <c r="G2" s="277"/>
      <c r="H2" s="277"/>
      <c r="I2" s="277"/>
      <c r="J2" s="277"/>
      <c r="K2" s="239"/>
      <c r="L2" s="239"/>
      <c r="M2" s="239"/>
      <c r="N2" s="239"/>
      <c r="O2" s="239"/>
      <c r="P2" s="239"/>
      <c r="Q2" s="239"/>
      <c r="R2" s="239"/>
    </row>
    <row r="3" spans="1:18" x14ac:dyDescent="0.25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</row>
    <row r="4" spans="1:18" ht="26.25" x14ac:dyDescent="0.25">
      <c r="A4" s="282" t="s">
        <v>483</v>
      </c>
      <c r="B4" s="283"/>
      <c r="C4" s="284"/>
      <c r="D4" s="285"/>
      <c r="E4" s="286"/>
      <c r="F4" s="287"/>
      <c r="G4" s="239"/>
      <c r="H4" s="286"/>
      <c r="I4" s="239"/>
      <c r="J4" s="239"/>
      <c r="K4" s="239"/>
      <c r="L4" s="239"/>
      <c r="M4" s="239"/>
      <c r="N4" s="239"/>
      <c r="O4" s="239"/>
      <c r="P4" s="239"/>
      <c r="Q4" s="239"/>
      <c r="R4" s="239"/>
    </row>
    <row r="5" spans="1:18" ht="26.25" x14ac:dyDescent="0.25">
      <c r="A5" s="242" t="s">
        <v>484</v>
      </c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</row>
    <row r="6" spans="1:18" ht="17.25" x14ac:dyDescent="0.25">
      <c r="A6" s="243" t="s">
        <v>485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</row>
    <row r="7" spans="1:18" ht="17.25" x14ac:dyDescent="0.25">
      <c r="A7" s="243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</row>
    <row r="8" spans="1:18" ht="17.25" x14ac:dyDescent="0.25">
      <c r="A8" s="240" t="s">
        <v>278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</row>
    <row r="9" spans="1:18" x14ac:dyDescent="0.25">
      <c r="A9" s="241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</row>
    <row r="10" spans="1:18" x14ac:dyDescent="0.25">
      <c r="A10" s="241" t="s">
        <v>486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</row>
    <row r="11" spans="1:18" x14ac:dyDescent="0.25">
      <c r="A11" s="241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</row>
    <row r="12" spans="1:18" x14ac:dyDescent="0.25">
      <c r="A12" s="239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</row>
    <row r="13" spans="1:18" ht="37.5" customHeight="1" x14ac:dyDescent="0.25">
      <c r="A13" s="288" t="s">
        <v>0</v>
      </c>
      <c r="B13" s="289" t="s">
        <v>74</v>
      </c>
      <c r="C13" s="290" t="s">
        <v>65</v>
      </c>
      <c r="D13" s="290" t="s">
        <v>158</v>
      </c>
      <c r="E13" s="291" t="s">
        <v>144</v>
      </c>
      <c r="F13" s="289" t="s">
        <v>149</v>
      </c>
      <c r="G13" s="291" t="s">
        <v>147</v>
      </c>
      <c r="H13" s="291" t="s">
        <v>151</v>
      </c>
      <c r="I13" s="256" t="s">
        <v>153</v>
      </c>
      <c r="J13" s="291" t="s">
        <v>11</v>
      </c>
      <c r="K13" s="291" t="s">
        <v>12</v>
      </c>
      <c r="L13" s="291" t="s">
        <v>13</v>
      </c>
      <c r="M13" s="291" t="s">
        <v>105</v>
      </c>
      <c r="N13" s="291" t="s">
        <v>6</v>
      </c>
      <c r="O13" s="291" t="s">
        <v>7</v>
      </c>
      <c r="P13" s="291" t="s">
        <v>163</v>
      </c>
      <c r="Q13" s="292" t="s">
        <v>165</v>
      </c>
      <c r="R13" s="292" t="s">
        <v>166</v>
      </c>
    </row>
    <row r="14" spans="1:18" ht="16.5" x14ac:dyDescent="0.25">
      <c r="A14" s="293" t="s">
        <v>117</v>
      </c>
      <c r="B14" s="294" t="s">
        <v>209</v>
      </c>
      <c r="C14" s="295" t="s">
        <v>70</v>
      </c>
      <c r="D14" s="296">
        <v>0.78157894736842115</v>
      </c>
      <c r="E14" s="297">
        <v>3444</v>
      </c>
      <c r="F14" s="244" t="s">
        <v>119</v>
      </c>
      <c r="G14" s="298" t="s">
        <v>177</v>
      </c>
      <c r="H14" s="299">
        <v>1</v>
      </c>
      <c r="I14" s="245">
        <v>4380.0389999999998</v>
      </c>
      <c r="J14" s="300">
        <v>3.5381323132723373E-2</v>
      </c>
      <c r="K14" s="300">
        <v>0.2347925259939771</v>
      </c>
      <c r="L14" s="300">
        <v>0.23607095735905551</v>
      </c>
      <c r="M14" s="301">
        <v>19.847000000000001</v>
      </c>
      <c r="N14" s="302">
        <v>0</v>
      </c>
      <c r="O14" s="302">
        <v>63.218615176714181</v>
      </c>
      <c r="P14" s="303">
        <v>31</v>
      </c>
      <c r="Q14" s="304">
        <v>0</v>
      </c>
      <c r="R14" s="304">
        <v>2769</v>
      </c>
    </row>
    <row r="15" spans="1:18" ht="16.5" x14ac:dyDescent="0.25">
      <c r="A15" s="293" t="s">
        <v>117</v>
      </c>
      <c r="B15" s="294" t="s">
        <v>346</v>
      </c>
      <c r="C15" s="295" t="s">
        <v>67</v>
      </c>
      <c r="D15" s="296">
        <v>0.83090909090909093</v>
      </c>
      <c r="E15" s="297">
        <v>7586</v>
      </c>
      <c r="F15" s="244" t="s">
        <v>121</v>
      </c>
      <c r="G15" s="298" t="s">
        <v>342</v>
      </c>
      <c r="H15" s="299">
        <v>1</v>
      </c>
      <c r="I15" s="245">
        <v>2764.8359999999998</v>
      </c>
      <c r="J15" s="300">
        <v>2.5624087777622304E-2</v>
      </c>
      <c r="K15" s="300">
        <v>0.24716779633313457</v>
      </c>
      <c r="L15" s="300">
        <v>0.20073523348220293</v>
      </c>
      <c r="M15" s="301">
        <v>16.048999999999999</v>
      </c>
      <c r="N15" s="302">
        <v>0.32551659483600476</v>
      </c>
      <c r="O15" s="302">
        <v>64.669296840752949</v>
      </c>
      <c r="P15" s="303">
        <v>17</v>
      </c>
      <c r="Q15" s="304">
        <v>9</v>
      </c>
      <c r="R15" s="304">
        <v>1788</v>
      </c>
    </row>
    <row r="16" spans="1:18" ht="16.5" x14ac:dyDescent="0.25">
      <c r="A16" s="293" t="s">
        <v>117</v>
      </c>
      <c r="B16" s="294" t="s">
        <v>211</v>
      </c>
      <c r="C16" s="295" t="s">
        <v>67</v>
      </c>
      <c r="D16" s="296">
        <v>0.84017277908054322</v>
      </c>
      <c r="E16" s="297">
        <v>2993</v>
      </c>
      <c r="F16" s="244" t="s">
        <v>118</v>
      </c>
      <c r="G16" s="298" t="s">
        <v>174</v>
      </c>
      <c r="H16" s="299">
        <v>7</v>
      </c>
      <c r="I16" s="245">
        <v>7842.5209999999997</v>
      </c>
      <c r="J16" s="300">
        <v>1.3761566433538862E-2</v>
      </c>
      <c r="K16" s="300">
        <v>0.37118836759062224</v>
      </c>
      <c r="L16" s="300">
        <v>0.27057625985317735</v>
      </c>
      <c r="M16" s="301">
        <v>10.534000000000001</v>
      </c>
      <c r="N16" s="302">
        <v>0.31877504695237668</v>
      </c>
      <c r="O16" s="302">
        <v>5.3426697869218334</v>
      </c>
      <c r="P16" s="303">
        <v>16</v>
      </c>
      <c r="Q16" s="304">
        <v>25</v>
      </c>
      <c r="R16" s="304">
        <v>419</v>
      </c>
    </row>
    <row r="17" spans="1:18" ht="16.5" x14ac:dyDescent="0.25">
      <c r="A17" s="293" t="s">
        <v>117</v>
      </c>
      <c r="B17" s="294" t="s">
        <v>212</v>
      </c>
      <c r="C17" s="295" t="s">
        <v>70</v>
      </c>
      <c r="D17" s="296">
        <v>0.79551724137931035</v>
      </c>
      <c r="E17" s="297">
        <v>972</v>
      </c>
      <c r="F17" s="244" t="s">
        <v>120</v>
      </c>
      <c r="G17" s="298" t="s">
        <v>183</v>
      </c>
      <c r="H17" s="299">
        <v>1</v>
      </c>
      <c r="I17" s="245">
        <v>3451.3409999999999</v>
      </c>
      <c r="J17" s="300">
        <v>2.1664240063015656E-2</v>
      </c>
      <c r="K17" s="300">
        <v>0.31344607589092144</v>
      </c>
      <c r="L17" s="300">
        <v>0.20224023068134966</v>
      </c>
      <c r="M17" s="301">
        <v>15.468</v>
      </c>
      <c r="N17" s="302">
        <v>8.6922735249863756E-2</v>
      </c>
      <c r="O17" s="302">
        <v>45.982126947177925</v>
      </c>
      <c r="P17" s="303">
        <v>23</v>
      </c>
      <c r="Q17" s="304">
        <v>3</v>
      </c>
      <c r="R17" s="304">
        <v>1587</v>
      </c>
    </row>
    <row r="18" spans="1:18" ht="16.5" x14ac:dyDescent="0.25">
      <c r="A18" s="293" t="s">
        <v>117</v>
      </c>
      <c r="B18" s="294" t="s">
        <v>260</v>
      </c>
      <c r="C18" s="295" t="s">
        <v>67</v>
      </c>
      <c r="D18" s="296">
        <v>0.80571428571428572</v>
      </c>
      <c r="E18" s="297">
        <v>8368</v>
      </c>
      <c r="F18" s="244" t="s">
        <v>122</v>
      </c>
      <c r="G18" s="298" t="s">
        <v>200</v>
      </c>
      <c r="H18" s="299">
        <v>1</v>
      </c>
      <c r="I18" s="245">
        <v>3638.9769999999999</v>
      </c>
      <c r="J18" s="300">
        <v>2.4463757047269948E-2</v>
      </c>
      <c r="K18" s="300">
        <v>0.35482704214694738</v>
      </c>
      <c r="L18" s="300">
        <v>0.26903165367629422</v>
      </c>
      <c r="M18" s="301">
        <v>15.183</v>
      </c>
      <c r="N18" s="302">
        <v>2.7480250630877855E-2</v>
      </c>
      <c r="O18" s="302">
        <v>24.814666319682704</v>
      </c>
      <c r="P18" s="303">
        <v>13</v>
      </c>
      <c r="Q18" s="304">
        <v>1</v>
      </c>
      <c r="R18" s="304">
        <v>903</v>
      </c>
    </row>
    <row r="19" spans="1:18" ht="16.5" x14ac:dyDescent="0.25">
      <c r="A19" s="293" t="s">
        <v>117</v>
      </c>
      <c r="B19" s="294" t="s">
        <v>161</v>
      </c>
      <c r="C19" s="295" t="s">
        <v>67</v>
      </c>
      <c r="D19" s="296">
        <v>0.80300262164932457</v>
      </c>
      <c r="E19" s="297">
        <v>2724</v>
      </c>
      <c r="F19" s="244" t="s">
        <v>121</v>
      </c>
      <c r="G19" s="298" t="s">
        <v>196</v>
      </c>
      <c r="H19" s="299">
        <v>6</v>
      </c>
      <c r="I19" s="245">
        <v>3828.7930000000006</v>
      </c>
      <c r="J19" s="300">
        <v>8.2042424325645003E-3</v>
      </c>
      <c r="K19" s="300">
        <v>0.35248155892219468</v>
      </c>
      <c r="L19" s="300">
        <v>0.29513217350742127</v>
      </c>
      <c r="M19" s="301">
        <v>14.815</v>
      </c>
      <c r="N19" s="302">
        <v>0.70518306944251086</v>
      </c>
      <c r="O19" s="302">
        <v>51.739542983911633</v>
      </c>
      <c r="P19" s="303">
        <v>21</v>
      </c>
      <c r="Q19" s="304">
        <v>27</v>
      </c>
      <c r="R19" s="304">
        <v>1981</v>
      </c>
    </row>
    <row r="20" spans="1:18" ht="16.5" x14ac:dyDescent="0.25">
      <c r="A20" s="293" t="s">
        <v>117</v>
      </c>
      <c r="B20" s="294" t="s">
        <v>298</v>
      </c>
      <c r="C20" s="295" t="s">
        <v>67</v>
      </c>
      <c r="D20" s="296">
        <v>0.8097368421052632</v>
      </c>
      <c r="E20" s="297">
        <v>7905</v>
      </c>
      <c r="F20" s="244" t="s">
        <v>119</v>
      </c>
      <c r="G20" s="298" t="s">
        <v>178</v>
      </c>
      <c r="H20" s="299">
        <v>1</v>
      </c>
      <c r="I20" s="245">
        <v>1544.7760000000001</v>
      </c>
      <c r="J20" s="300">
        <v>4.7296388696461134E-3</v>
      </c>
      <c r="K20" s="300">
        <v>0.24844939696791185</v>
      </c>
      <c r="L20" s="300">
        <v>0.21556523405335143</v>
      </c>
      <c r="M20" s="301">
        <v>14.956</v>
      </c>
      <c r="N20" s="302">
        <v>0</v>
      </c>
      <c r="O20" s="302">
        <v>22.915943800266188</v>
      </c>
      <c r="P20" s="303">
        <v>11</v>
      </c>
      <c r="Q20" s="304">
        <v>0</v>
      </c>
      <c r="R20" s="304">
        <v>354</v>
      </c>
    </row>
    <row r="21" spans="1:18" ht="16.5" x14ac:dyDescent="0.25">
      <c r="A21" s="293" t="s">
        <v>117</v>
      </c>
      <c r="B21" s="294" t="s">
        <v>215</v>
      </c>
      <c r="C21" s="295" t="s">
        <v>70</v>
      </c>
      <c r="D21" s="296">
        <v>0.77925719918464376</v>
      </c>
      <c r="E21" s="297">
        <v>4106</v>
      </c>
      <c r="F21" s="244" t="s">
        <v>121</v>
      </c>
      <c r="G21" s="298" t="s">
        <v>195</v>
      </c>
      <c r="H21" s="299">
        <v>2</v>
      </c>
      <c r="I21" s="245">
        <v>4164.2420000000002</v>
      </c>
      <c r="J21" s="300">
        <v>1.2709738345144533E-2</v>
      </c>
      <c r="K21" s="300">
        <v>0.27161394086170199</v>
      </c>
      <c r="L21" s="300">
        <v>0.20027654492702393</v>
      </c>
      <c r="M21" s="301">
        <v>14.984999999999999</v>
      </c>
      <c r="N21" s="302">
        <v>4.8027948423746747E-2</v>
      </c>
      <c r="O21" s="302">
        <v>56.048615810512452</v>
      </c>
      <c r="P21" s="303">
        <v>6</v>
      </c>
      <c r="Q21" s="304">
        <v>2</v>
      </c>
      <c r="R21" s="304">
        <v>2334</v>
      </c>
    </row>
    <row r="22" spans="1:18" ht="16.5" x14ac:dyDescent="0.25">
      <c r="A22" s="293" t="s">
        <v>117</v>
      </c>
      <c r="B22" s="294" t="s">
        <v>216</v>
      </c>
      <c r="C22" s="295" t="s">
        <v>70</v>
      </c>
      <c r="D22" s="296">
        <v>0.7911111111111111</v>
      </c>
      <c r="E22" s="297">
        <v>4684</v>
      </c>
      <c r="F22" s="244" t="s">
        <v>120</v>
      </c>
      <c r="G22" s="298" t="s">
        <v>180</v>
      </c>
      <c r="H22" s="299">
        <v>1</v>
      </c>
      <c r="I22" s="245">
        <v>3711.665</v>
      </c>
      <c r="J22" s="300">
        <v>1.9848732389188651E-2</v>
      </c>
      <c r="K22" s="300">
        <v>0.30292804899117687</v>
      </c>
      <c r="L22" s="300">
        <v>0.27669522976885036</v>
      </c>
      <c r="M22" s="301">
        <v>17.635000000000002</v>
      </c>
      <c r="N22" s="302">
        <v>2.6942086637668002E-2</v>
      </c>
      <c r="O22" s="302">
        <v>8.5136993775030891</v>
      </c>
      <c r="P22" s="303">
        <v>6</v>
      </c>
      <c r="Q22" s="304">
        <v>1</v>
      </c>
      <c r="R22" s="304">
        <v>316</v>
      </c>
    </row>
    <row r="23" spans="1:18" ht="16.5" x14ac:dyDescent="0.25">
      <c r="A23" s="293" t="s">
        <v>117</v>
      </c>
      <c r="B23" s="294" t="s">
        <v>217</v>
      </c>
      <c r="C23" s="295" t="s">
        <v>70</v>
      </c>
      <c r="D23" s="296">
        <v>0.77999999999999992</v>
      </c>
      <c r="E23" s="297">
        <v>2377</v>
      </c>
      <c r="F23" s="244" t="s">
        <v>121</v>
      </c>
      <c r="G23" s="298" t="s">
        <v>193</v>
      </c>
      <c r="H23" s="299">
        <v>1</v>
      </c>
      <c r="I23" s="245">
        <v>3558.9920000000002</v>
      </c>
      <c r="J23" s="300">
        <v>1.8411072276834608E-2</v>
      </c>
      <c r="K23" s="300">
        <v>0.28624761927814224</v>
      </c>
      <c r="L23" s="300">
        <v>0.23012133772708676</v>
      </c>
      <c r="M23" s="301">
        <v>15.523999999999999</v>
      </c>
      <c r="N23" s="302">
        <v>8.4293530302962189E-2</v>
      </c>
      <c r="O23" s="302">
        <v>32.790183287852287</v>
      </c>
      <c r="P23" s="303">
        <v>19</v>
      </c>
      <c r="Q23" s="304">
        <v>3</v>
      </c>
      <c r="R23" s="304">
        <v>1167</v>
      </c>
    </row>
    <row r="24" spans="1:18" ht="16.5" x14ac:dyDescent="0.25">
      <c r="A24" s="293" t="s">
        <v>117</v>
      </c>
      <c r="B24" s="294" t="s">
        <v>218</v>
      </c>
      <c r="C24" s="295" t="s">
        <v>67</v>
      </c>
      <c r="D24" s="296">
        <v>0.83344827586206893</v>
      </c>
      <c r="E24" s="297">
        <v>3233</v>
      </c>
      <c r="F24" s="244" t="s">
        <v>120</v>
      </c>
      <c r="G24" s="298" t="s">
        <v>181</v>
      </c>
      <c r="H24" s="299">
        <v>1</v>
      </c>
      <c r="I24" s="245">
        <v>3776.2220000000002</v>
      </c>
      <c r="J24" s="300">
        <v>6.4843887494521246E-2</v>
      </c>
      <c r="K24" s="300">
        <v>0.29439130211212566</v>
      </c>
      <c r="L24" s="300">
        <v>0.25157419240712015</v>
      </c>
      <c r="M24" s="301">
        <v>14.022</v>
      </c>
      <c r="N24" s="302">
        <v>0.18537045756314113</v>
      </c>
      <c r="O24" s="302">
        <v>27.93797610415913</v>
      </c>
      <c r="P24" s="303">
        <v>5</v>
      </c>
      <c r="Q24" s="304">
        <v>7</v>
      </c>
      <c r="R24" s="304">
        <v>1055</v>
      </c>
    </row>
    <row r="25" spans="1:18" ht="16.5" x14ac:dyDescent="0.25">
      <c r="A25" s="293" t="s">
        <v>117</v>
      </c>
      <c r="B25" s="294" t="s">
        <v>171</v>
      </c>
      <c r="C25" s="295" t="s">
        <v>67</v>
      </c>
      <c r="D25" s="296">
        <v>0.83342105263157895</v>
      </c>
      <c r="E25" s="297">
        <v>8133</v>
      </c>
      <c r="F25" s="244" t="s">
        <v>119</v>
      </c>
      <c r="G25" s="298" t="s">
        <v>177</v>
      </c>
      <c r="H25" s="299">
        <v>1</v>
      </c>
      <c r="I25" s="245">
        <v>4777.5280000000002</v>
      </c>
      <c r="J25" s="300">
        <v>2.7289517090939124E-2</v>
      </c>
      <c r="K25" s="300">
        <v>0.21510079395369702</v>
      </c>
      <c r="L25" s="300">
        <v>0.14526340818933975</v>
      </c>
      <c r="M25" s="301">
        <v>16.481999999999999</v>
      </c>
      <c r="N25" s="302">
        <v>0</v>
      </c>
      <c r="O25" s="302">
        <v>12.768109365345424</v>
      </c>
      <c r="P25" s="303">
        <v>18</v>
      </c>
      <c r="Q25" s="304">
        <v>0</v>
      </c>
      <c r="R25" s="304">
        <v>610</v>
      </c>
    </row>
    <row r="26" spans="1:18" ht="16.5" customHeight="1" x14ac:dyDescent="0.25">
      <c r="A26" s="293" t="s">
        <v>117</v>
      </c>
      <c r="B26" s="294" t="s">
        <v>301</v>
      </c>
      <c r="C26" s="295" t="s">
        <v>67</v>
      </c>
      <c r="D26" s="296">
        <v>0.83689655172413802</v>
      </c>
      <c r="E26" s="297">
        <v>7543</v>
      </c>
      <c r="F26" s="244" t="s">
        <v>122</v>
      </c>
      <c r="G26" s="298" t="s">
        <v>300</v>
      </c>
      <c r="H26" s="299">
        <v>1</v>
      </c>
      <c r="I26" s="245">
        <v>3760.3440000000001</v>
      </c>
      <c r="J26" s="300">
        <v>1.1135379340814639E-2</v>
      </c>
      <c r="K26" s="300">
        <v>0.31059593756179865</v>
      </c>
      <c r="L26" s="300">
        <v>0.22418161742649076</v>
      </c>
      <c r="M26" s="301">
        <v>11.117000000000001</v>
      </c>
      <c r="N26" s="302">
        <v>0.10637324670296122</v>
      </c>
      <c r="O26" s="302">
        <v>7.3663473341800643</v>
      </c>
      <c r="P26" s="303">
        <v>4</v>
      </c>
      <c r="Q26" s="304">
        <v>4</v>
      </c>
      <c r="R26" s="304">
        <v>277</v>
      </c>
    </row>
    <row r="27" spans="1:18" ht="16.5" x14ac:dyDescent="0.25">
      <c r="A27" s="293" t="s">
        <v>117</v>
      </c>
      <c r="B27" s="294" t="s">
        <v>315</v>
      </c>
      <c r="C27" s="295" t="s">
        <v>70</v>
      </c>
      <c r="D27" s="296">
        <v>0.79920000000000002</v>
      </c>
      <c r="E27" s="297">
        <v>3217</v>
      </c>
      <c r="F27" s="244" t="s">
        <v>118</v>
      </c>
      <c r="G27" s="298" t="s">
        <v>314</v>
      </c>
      <c r="H27" s="299">
        <v>1</v>
      </c>
      <c r="I27" s="245">
        <v>2145.125</v>
      </c>
      <c r="J27" s="300">
        <v>9.6826961034333914E-3</v>
      </c>
      <c r="K27" s="300">
        <v>0.38003874366604934</v>
      </c>
      <c r="L27" s="300">
        <v>0.18973253306916846</v>
      </c>
      <c r="M27" s="301">
        <v>11.196</v>
      </c>
      <c r="N27" s="302">
        <v>0</v>
      </c>
      <c r="O27" s="302">
        <v>2.9368917895227549</v>
      </c>
      <c r="P27" s="303">
        <v>0</v>
      </c>
      <c r="Q27" s="304">
        <v>0</v>
      </c>
      <c r="R27" s="304">
        <v>63</v>
      </c>
    </row>
    <row r="28" spans="1:18" ht="16.5" x14ac:dyDescent="0.25">
      <c r="A28" s="293" t="s">
        <v>117</v>
      </c>
      <c r="B28" s="294" t="s">
        <v>221</v>
      </c>
      <c r="C28" s="295" t="s">
        <v>70</v>
      </c>
      <c r="D28" s="296">
        <v>0.76230769230769224</v>
      </c>
      <c r="E28" s="297">
        <v>5584</v>
      </c>
      <c r="F28" s="244" t="s">
        <v>119</v>
      </c>
      <c r="G28" s="298" t="s">
        <v>176</v>
      </c>
      <c r="H28" s="299">
        <v>1</v>
      </c>
      <c r="I28" s="245">
        <v>4569.6210000000001</v>
      </c>
      <c r="J28" s="300">
        <v>1.0928045358364709E-2</v>
      </c>
      <c r="K28" s="300">
        <v>0.24721685546352939</v>
      </c>
      <c r="L28" s="300">
        <v>0.19914124169159761</v>
      </c>
      <c r="M28" s="301">
        <v>15.147</v>
      </c>
      <c r="N28" s="302">
        <v>8.7534611732570378E-2</v>
      </c>
      <c r="O28" s="302">
        <v>31.031019859196199</v>
      </c>
      <c r="P28" s="303">
        <v>29</v>
      </c>
      <c r="Q28" s="304">
        <v>4</v>
      </c>
      <c r="R28" s="304">
        <v>1418</v>
      </c>
    </row>
    <row r="29" spans="1:18" ht="16.5" x14ac:dyDescent="0.25">
      <c r="A29" s="293" t="s">
        <v>117</v>
      </c>
      <c r="B29" s="294" t="s">
        <v>264</v>
      </c>
      <c r="C29" s="295" t="s">
        <v>70</v>
      </c>
      <c r="D29" s="296">
        <v>0.79461538461538472</v>
      </c>
      <c r="E29" s="297">
        <v>6982</v>
      </c>
      <c r="F29" s="244" t="s">
        <v>119</v>
      </c>
      <c r="G29" s="298" t="s">
        <v>176</v>
      </c>
      <c r="H29" s="299">
        <v>1</v>
      </c>
      <c r="I29" s="245">
        <v>407.55</v>
      </c>
      <c r="J29" s="300">
        <v>1.4813301492250219E-2</v>
      </c>
      <c r="K29" s="300">
        <v>0.23875047895717269</v>
      </c>
      <c r="L29" s="300">
        <v>0.23555391976444606</v>
      </c>
      <c r="M29" s="301">
        <v>13.776999999999999</v>
      </c>
      <c r="N29" s="302">
        <v>0.24536866642129798</v>
      </c>
      <c r="O29" s="302">
        <v>24.782235308551098</v>
      </c>
      <c r="P29" s="303">
        <v>2</v>
      </c>
      <c r="Q29" s="304">
        <v>1</v>
      </c>
      <c r="R29" s="304">
        <v>101</v>
      </c>
    </row>
    <row r="30" spans="1:18" ht="16.5" x14ac:dyDescent="0.25">
      <c r="A30" s="293" t="s">
        <v>117</v>
      </c>
      <c r="B30" s="294" t="s">
        <v>222</v>
      </c>
      <c r="C30" s="295" t="s">
        <v>67</v>
      </c>
      <c r="D30" s="296">
        <v>0.83312499999999989</v>
      </c>
      <c r="E30" s="297">
        <v>49</v>
      </c>
      <c r="F30" s="244" t="s">
        <v>121</v>
      </c>
      <c r="G30" s="298" t="s">
        <v>193</v>
      </c>
      <c r="H30" s="299">
        <v>1</v>
      </c>
      <c r="I30" s="245">
        <v>3349.598</v>
      </c>
      <c r="J30" s="300">
        <v>1.854766792343494E-2</v>
      </c>
      <c r="K30" s="300">
        <v>0.26125957496293806</v>
      </c>
      <c r="L30" s="300">
        <v>0.25107490510801594</v>
      </c>
      <c r="M30" s="301">
        <v>14.028</v>
      </c>
      <c r="N30" s="302">
        <v>5.9708657576222582E-2</v>
      </c>
      <c r="O30" s="302">
        <v>17.106530395587768</v>
      </c>
      <c r="P30" s="303">
        <v>4</v>
      </c>
      <c r="Q30" s="304">
        <v>2</v>
      </c>
      <c r="R30" s="304">
        <v>573</v>
      </c>
    </row>
    <row r="31" spans="1:18" ht="16.5" x14ac:dyDescent="0.25">
      <c r="A31" s="293" t="s">
        <v>117</v>
      </c>
      <c r="B31" s="294" t="s">
        <v>265</v>
      </c>
      <c r="C31" s="295" t="s">
        <v>70</v>
      </c>
      <c r="D31" s="296">
        <v>0.75102564102564096</v>
      </c>
      <c r="E31" s="297">
        <v>4743</v>
      </c>
      <c r="F31" s="244" t="s">
        <v>119</v>
      </c>
      <c r="G31" s="298" t="s">
        <v>175</v>
      </c>
      <c r="H31" s="299">
        <v>1</v>
      </c>
      <c r="I31" s="245">
        <v>3418.2379999999998</v>
      </c>
      <c r="J31" s="300">
        <v>2.3205222230532757E-2</v>
      </c>
      <c r="K31" s="300">
        <v>0.23426274632329014</v>
      </c>
      <c r="L31" s="300">
        <v>0.20185838434889555</v>
      </c>
      <c r="M31" s="301">
        <v>16.021000000000001</v>
      </c>
      <c r="N31" s="302">
        <v>0</v>
      </c>
      <c r="O31" s="302">
        <v>24.661828696538979</v>
      </c>
      <c r="P31" s="303">
        <v>24</v>
      </c>
      <c r="Q31" s="304">
        <v>0</v>
      </c>
      <c r="R31" s="304">
        <v>843</v>
      </c>
    </row>
    <row r="32" spans="1:18" ht="16.5" x14ac:dyDescent="0.25">
      <c r="A32" s="293" t="s">
        <v>117</v>
      </c>
      <c r="B32" s="294" t="s">
        <v>224</v>
      </c>
      <c r="C32" s="295" t="s">
        <v>67</v>
      </c>
      <c r="D32" s="296">
        <v>0.83233211413583807</v>
      </c>
      <c r="E32" s="297">
        <v>698</v>
      </c>
      <c r="F32" s="244" t="s">
        <v>121</v>
      </c>
      <c r="G32" s="298" t="s">
        <v>190</v>
      </c>
      <c r="H32" s="299">
        <v>3</v>
      </c>
      <c r="I32" s="245">
        <v>3257.2959999999998</v>
      </c>
      <c r="J32" s="300">
        <v>1.3838212086253557E-2</v>
      </c>
      <c r="K32" s="300">
        <v>0.28941333232714894</v>
      </c>
      <c r="L32" s="300">
        <v>0.20446407081210918</v>
      </c>
      <c r="M32" s="301">
        <v>12.983000000000001</v>
      </c>
      <c r="N32" s="302">
        <v>0</v>
      </c>
      <c r="O32" s="302">
        <v>11.021411624856936</v>
      </c>
      <c r="P32" s="303">
        <v>8</v>
      </c>
      <c r="Q32" s="304">
        <v>0</v>
      </c>
      <c r="R32" s="304">
        <v>359</v>
      </c>
    </row>
    <row r="33" spans="1:18" ht="16.5" x14ac:dyDescent="0.25">
      <c r="A33" s="293" t="s">
        <v>117</v>
      </c>
      <c r="B33" s="294" t="s">
        <v>225</v>
      </c>
      <c r="C33" s="295" t="s">
        <v>70</v>
      </c>
      <c r="D33" s="296">
        <v>0.78383828115501941</v>
      </c>
      <c r="E33" s="297">
        <v>4156</v>
      </c>
      <c r="F33" s="244" t="s">
        <v>121</v>
      </c>
      <c r="G33" s="298" t="s">
        <v>196</v>
      </c>
      <c r="H33" s="299">
        <v>4</v>
      </c>
      <c r="I33" s="245">
        <v>2822.9270000000001</v>
      </c>
      <c r="J33" s="300">
        <v>1.4815401360876836E-2</v>
      </c>
      <c r="K33" s="300">
        <v>0.34257486884398808</v>
      </c>
      <c r="L33" s="300">
        <v>0.20758595599531973</v>
      </c>
      <c r="M33" s="301">
        <v>14.6</v>
      </c>
      <c r="N33" s="302">
        <v>0.28339379658064129</v>
      </c>
      <c r="O33" s="302">
        <v>30.854499602717318</v>
      </c>
      <c r="P33" s="303">
        <v>23</v>
      </c>
      <c r="Q33" s="304">
        <v>8</v>
      </c>
      <c r="R33" s="304">
        <v>871</v>
      </c>
    </row>
    <row r="34" spans="1:18" ht="16.5" x14ac:dyDescent="0.25">
      <c r="A34" s="293" t="s">
        <v>117</v>
      </c>
      <c r="B34" s="294" t="s">
        <v>350</v>
      </c>
      <c r="C34" s="295" t="s">
        <v>70</v>
      </c>
      <c r="D34" s="296">
        <v>0.79116730753303455</v>
      </c>
      <c r="E34" s="297">
        <v>1424</v>
      </c>
      <c r="F34" s="244" t="s">
        <v>118</v>
      </c>
      <c r="G34" s="298" t="s">
        <v>321</v>
      </c>
      <c r="H34" s="299">
        <v>2</v>
      </c>
      <c r="I34" s="245">
        <v>2861.5549999999998</v>
      </c>
      <c r="J34" s="300">
        <v>1.6493450369548142E-2</v>
      </c>
      <c r="K34" s="300">
        <v>0.40089018742490762</v>
      </c>
      <c r="L34" s="300">
        <v>0.14991848837432795</v>
      </c>
      <c r="M34" s="301">
        <v>13.583</v>
      </c>
      <c r="N34" s="302">
        <v>1.4327874180297078</v>
      </c>
      <c r="O34" s="302">
        <v>9.9596198570357739</v>
      </c>
      <c r="P34" s="303">
        <v>8</v>
      </c>
      <c r="Q34" s="304">
        <v>41</v>
      </c>
      <c r="R34" s="304">
        <v>285</v>
      </c>
    </row>
    <row r="35" spans="1:18" ht="16.5" x14ac:dyDescent="0.25">
      <c r="A35" s="293" t="s">
        <v>117</v>
      </c>
      <c r="B35" s="294" t="s">
        <v>227</v>
      </c>
      <c r="C35" s="295" t="s">
        <v>70</v>
      </c>
      <c r="D35" s="296">
        <v>0.75920085583232266</v>
      </c>
      <c r="E35" s="297">
        <v>1862</v>
      </c>
      <c r="F35" s="244" t="s">
        <v>122</v>
      </c>
      <c r="G35" s="298" t="s">
        <v>252</v>
      </c>
      <c r="H35" s="299">
        <v>7</v>
      </c>
      <c r="I35" s="245">
        <v>2891.0619999999999</v>
      </c>
      <c r="J35" s="300">
        <v>1.4009595376222674E-2</v>
      </c>
      <c r="K35" s="300">
        <v>0.38606624577267395</v>
      </c>
      <c r="L35" s="300">
        <v>0.24143377070432942</v>
      </c>
      <c r="M35" s="301">
        <v>19.617000000000001</v>
      </c>
      <c r="N35" s="302">
        <v>1.3227368428734587</v>
      </c>
      <c r="O35" s="302">
        <v>54.779549941069796</v>
      </c>
      <c r="P35" s="303">
        <v>36</v>
      </c>
      <c r="Q35" s="304">
        <v>43</v>
      </c>
      <c r="R35" s="304">
        <v>1916</v>
      </c>
    </row>
    <row r="36" spans="1:18" ht="16.5" x14ac:dyDescent="0.25">
      <c r="A36" s="293" t="s">
        <v>117</v>
      </c>
      <c r="B36" s="294" t="s">
        <v>267</v>
      </c>
      <c r="C36" s="295" t="s">
        <v>67</v>
      </c>
      <c r="D36" s="296">
        <v>0.80283126873058275</v>
      </c>
      <c r="E36" s="297">
        <v>5292</v>
      </c>
      <c r="F36" s="244" t="s">
        <v>119</v>
      </c>
      <c r="G36" s="298" t="s">
        <v>176</v>
      </c>
      <c r="H36" s="299">
        <v>9</v>
      </c>
      <c r="I36" s="245">
        <v>3926.748</v>
      </c>
      <c r="J36" s="300">
        <v>3.76914365056715E-2</v>
      </c>
      <c r="K36" s="300">
        <v>0.3174986747430964</v>
      </c>
      <c r="L36" s="300">
        <v>0.2768193935541573</v>
      </c>
      <c r="M36" s="301">
        <v>17.021000000000001</v>
      </c>
      <c r="N36" s="302">
        <v>2.0347780083279812</v>
      </c>
      <c r="O36" s="302">
        <v>40.747733961644954</v>
      </c>
      <c r="P36" s="303">
        <v>27</v>
      </c>
      <c r="Q36" s="304">
        <v>134</v>
      </c>
      <c r="R36" s="304">
        <v>2985</v>
      </c>
    </row>
    <row r="37" spans="1:18" ht="16.5" x14ac:dyDescent="0.25">
      <c r="A37" s="293" t="s">
        <v>117</v>
      </c>
      <c r="B37" s="294" t="s">
        <v>351</v>
      </c>
      <c r="C37" s="295" t="s">
        <v>70</v>
      </c>
      <c r="D37" s="296">
        <v>0.75600000000000001</v>
      </c>
      <c r="E37" s="297">
        <v>8247</v>
      </c>
      <c r="F37" s="244" t="s">
        <v>118</v>
      </c>
      <c r="G37" s="298" t="s">
        <v>331</v>
      </c>
      <c r="H37" s="299">
        <v>1</v>
      </c>
      <c r="I37" s="245">
        <v>2656.4589999999998</v>
      </c>
      <c r="J37" s="300">
        <v>1.3752823635731532E-2</v>
      </c>
      <c r="K37" s="300">
        <v>0.34535093590618171</v>
      </c>
      <c r="L37" s="300">
        <v>0.14907062371374827</v>
      </c>
      <c r="M37" s="301">
        <v>14.122999999999999</v>
      </c>
      <c r="N37" s="302">
        <v>2.898595461100661</v>
      </c>
      <c r="O37" s="302">
        <v>8.31934541432787</v>
      </c>
      <c r="P37" s="303">
        <v>1</v>
      </c>
      <c r="Q37" s="304">
        <v>77</v>
      </c>
      <c r="R37" s="304">
        <v>221</v>
      </c>
    </row>
    <row r="38" spans="1:18" ht="16.5" x14ac:dyDescent="0.25">
      <c r="A38" s="293" t="s">
        <v>117</v>
      </c>
      <c r="B38" s="294" t="s">
        <v>229</v>
      </c>
      <c r="C38" s="295" t="s">
        <v>67</v>
      </c>
      <c r="D38" s="296">
        <v>0.81678571428571434</v>
      </c>
      <c r="E38" s="297">
        <v>4503</v>
      </c>
      <c r="F38" s="244" t="s">
        <v>120</v>
      </c>
      <c r="G38" s="298" t="s">
        <v>182</v>
      </c>
      <c r="H38" s="299">
        <v>1</v>
      </c>
      <c r="I38" s="245">
        <v>3774.991</v>
      </c>
      <c r="J38" s="300">
        <v>2.1128424209276297E-2</v>
      </c>
      <c r="K38" s="300">
        <v>0.29528741336766867</v>
      </c>
      <c r="L38" s="300">
        <v>0.27284833261854136</v>
      </c>
      <c r="M38" s="301">
        <v>17.315999999999999</v>
      </c>
      <c r="N38" s="302">
        <v>0.68874336389146362</v>
      </c>
      <c r="O38" s="302">
        <v>43.894144383390582</v>
      </c>
      <c r="P38" s="303">
        <v>9</v>
      </c>
      <c r="Q38" s="304">
        <v>26</v>
      </c>
      <c r="R38" s="304">
        <v>1657</v>
      </c>
    </row>
    <row r="39" spans="1:18" ht="16.5" x14ac:dyDescent="0.25">
      <c r="A39" s="293" t="s">
        <v>117</v>
      </c>
      <c r="B39" s="294" t="s">
        <v>230</v>
      </c>
      <c r="C39" s="295" t="s">
        <v>70</v>
      </c>
      <c r="D39" s="296">
        <v>0.74862068965517237</v>
      </c>
      <c r="E39" s="297">
        <v>5141</v>
      </c>
      <c r="F39" s="244" t="s">
        <v>120</v>
      </c>
      <c r="G39" s="298" t="s">
        <v>181</v>
      </c>
      <c r="H39" s="299">
        <v>1</v>
      </c>
      <c r="I39" s="245">
        <v>3648.509</v>
      </c>
      <c r="J39" s="300">
        <v>1.2945219486682124E-2</v>
      </c>
      <c r="K39" s="300">
        <v>0.31635924853161795</v>
      </c>
      <c r="L39" s="300">
        <v>0.29052963827141443</v>
      </c>
      <c r="M39" s="301">
        <v>15.813000000000001</v>
      </c>
      <c r="N39" s="302">
        <v>0.16445073864419685</v>
      </c>
      <c r="O39" s="302">
        <v>18.77479266187914</v>
      </c>
      <c r="P39" s="303">
        <v>8</v>
      </c>
      <c r="Q39" s="304">
        <v>6</v>
      </c>
      <c r="R39" s="304">
        <v>685</v>
      </c>
    </row>
    <row r="40" spans="1:18" ht="16.5" x14ac:dyDescent="0.25">
      <c r="A40" s="293" t="s">
        <v>117</v>
      </c>
      <c r="B40" s="294" t="s">
        <v>232</v>
      </c>
      <c r="C40" s="295" t="s">
        <v>70</v>
      </c>
      <c r="D40" s="296">
        <v>0.74481481481481482</v>
      </c>
      <c r="E40" s="297">
        <v>6860</v>
      </c>
      <c r="F40" s="244" t="s">
        <v>120</v>
      </c>
      <c r="G40" s="298" t="s">
        <v>180</v>
      </c>
      <c r="H40" s="299">
        <v>1</v>
      </c>
      <c r="I40" s="245">
        <v>3731.5520000000001</v>
      </c>
      <c r="J40" s="300">
        <v>1.5492727842963449E-2</v>
      </c>
      <c r="K40" s="300">
        <v>0.32042465581964763</v>
      </c>
      <c r="L40" s="300">
        <v>0.22966315356184236</v>
      </c>
      <c r="M40" s="301">
        <v>19.384</v>
      </c>
      <c r="N40" s="302">
        <v>0</v>
      </c>
      <c r="O40" s="302">
        <v>52.578658960132401</v>
      </c>
      <c r="P40" s="303">
        <v>12</v>
      </c>
      <c r="Q40" s="304">
        <v>0</v>
      </c>
      <c r="R40" s="304">
        <v>1962</v>
      </c>
    </row>
    <row r="41" spans="1:18" ht="16.5" x14ac:dyDescent="0.25">
      <c r="A41" s="293" t="s">
        <v>117</v>
      </c>
      <c r="B41" s="294" t="s">
        <v>316</v>
      </c>
      <c r="C41" s="295" t="s">
        <v>67</v>
      </c>
      <c r="D41" s="296">
        <v>0.81839999999999991</v>
      </c>
      <c r="E41" s="297">
        <v>2741</v>
      </c>
      <c r="F41" s="244" t="s">
        <v>118</v>
      </c>
      <c r="G41" s="298" t="s">
        <v>314</v>
      </c>
      <c r="H41" s="299">
        <v>1</v>
      </c>
      <c r="I41" s="245">
        <v>2322.8240000000001</v>
      </c>
      <c r="J41" s="300">
        <v>1.4617924543057936E-2</v>
      </c>
      <c r="K41" s="300">
        <v>0.36527421989557207</v>
      </c>
      <c r="L41" s="300">
        <v>0.20147888948969012</v>
      </c>
      <c r="M41" s="301">
        <v>13.196999999999999</v>
      </c>
      <c r="N41" s="302">
        <v>0.21525522381377152</v>
      </c>
      <c r="O41" s="302">
        <v>10.160046564010015</v>
      </c>
      <c r="P41" s="303">
        <v>0</v>
      </c>
      <c r="Q41" s="304">
        <v>5</v>
      </c>
      <c r="R41" s="304">
        <v>236</v>
      </c>
    </row>
    <row r="42" spans="1:18" ht="16.5" x14ac:dyDescent="0.25">
      <c r="A42" s="293" t="s">
        <v>117</v>
      </c>
      <c r="B42" s="294" t="s">
        <v>233</v>
      </c>
      <c r="C42" s="295" t="s">
        <v>67</v>
      </c>
      <c r="D42" s="296">
        <v>0.82406676715054816</v>
      </c>
      <c r="E42" s="297">
        <v>3055</v>
      </c>
      <c r="F42" s="244" t="s">
        <v>119</v>
      </c>
      <c r="G42" s="298" t="s">
        <v>178</v>
      </c>
      <c r="H42" s="299">
        <v>2</v>
      </c>
      <c r="I42" s="245">
        <v>1801.249</v>
      </c>
      <c r="J42" s="300">
        <v>9.4882444627989709E-3</v>
      </c>
      <c r="K42" s="300">
        <v>0.26439116492629966</v>
      </c>
      <c r="L42" s="300">
        <v>0.22151296128408676</v>
      </c>
      <c r="M42" s="301">
        <v>14.728</v>
      </c>
      <c r="N42" s="302">
        <v>0</v>
      </c>
      <c r="O42" s="302">
        <v>17.265797232920047</v>
      </c>
      <c r="P42" s="303">
        <v>16</v>
      </c>
      <c r="Q42" s="304">
        <v>0</v>
      </c>
      <c r="R42" s="304">
        <v>311</v>
      </c>
    </row>
    <row r="43" spans="1:18" ht="16.5" x14ac:dyDescent="0.25">
      <c r="A43" s="293" t="s">
        <v>117</v>
      </c>
      <c r="B43" s="294" t="s">
        <v>440</v>
      </c>
      <c r="C43" s="295" t="s">
        <v>70</v>
      </c>
      <c r="D43" s="296">
        <v>0.78310344827586209</v>
      </c>
      <c r="E43" s="297">
        <v>6826</v>
      </c>
      <c r="F43" s="244" t="s">
        <v>120</v>
      </c>
      <c r="G43" s="298" t="s">
        <v>370</v>
      </c>
      <c r="H43" s="299">
        <v>1</v>
      </c>
      <c r="I43" s="245">
        <v>1743.2449999999999</v>
      </c>
      <c r="J43" s="300">
        <v>1.136161924756111E-2</v>
      </c>
      <c r="K43" s="300">
        <v>0.27306950381189671</v>
      </c>
      <c r="L43" s="300">
        <v>0.20765870546021931</v>
      </c>
      <c r="M43" s="301">
        <v>12.848000000000001</v>
      </c>
      <c r="N43" s="302">
        <v>2.7534855972625767</v>
      </c>
      <c r="O43" s="302">
        <v>37.745698395807821</v>
      </c>
      <c r="P43" s="303">
        <v>1</v>
      </c>
      <c r="Q43" s="304">
        <v>48</v>
      </c>
      <c r="R43" s="304">
        <v>658</v>
      </c>
    </row>
    <row r="44" spans="1:18" ht="16.5" x14ac:dyDescent="0.25">
      <c r="A44" s="293" t="s">
        <v>117</v>
      </c>
      <c r="B44" s="294" t="s">
        <v>354</v>
      </c>
      <c r="C44" s="295" t="s">
        <v>70</v>
      </c>
      <c r="D44" s="296">
        <v>0.78965308015762081</v>
      </c>
      <c r="E44" s="297">
        <v>6479</v>
      </c>
      <c r="F44" s="244" t="s">
        <v>121</v>
      </c>
      <c r="G44" s="298" t="s">
        <v>191</v>
      </c>
      <c r="H44" s="299">
        <v>6</v>
      </c>
      <c r="I44" s="245">
        <v>3229.607</v>
      </c>
      <c r="J44" s="300">
        <v>2.2818121679008128E-2</v>
      </c>
      <c r="K44" s="300">
        <v>0.29874486052561638</v>
      </c>
      <c r="L44" s="300">
        <v>0.24739852248276648</v>
      </c>
      <c r="M44" s="301">
        <v>16.248000000000001</v>
      </c>
      <c r="N44" s="302">
        <v>2.327512579416505</v>
      </c>
      <c r="O44" s="302">
        <v>60.594225796334769</v>
      </c>
      <c r="P44" s="303">
        <v>10</v>
      </c>
      <c r="Q44" s="304">
        <v>59</v>
      </c>
      <c r="R44" s="304">
        <v>2186</v>
      </c>
    </row>
    <row r="45" spans="1:18" ht="16.5" x14ac:dyDescent="0.25">
      <c r="A45" s="293" t="s">
        <v>117</v>
      </c>
      <c r="B45" s="294" t="s">
        <v>317</v>
      </c>
      <c r="C45" s="295" t="s">
        <v>70</v>
      </c>
      <c r="D45" s="296">
        <v>0.78959999999999997</v>
      </c>
      <c r="E45" s="297">
        <v>416</v>
      </c>
      <c r="F45" s="244" t="s">
        <v>118</v>
      </c>
      <c r="G45" s="298" t="s">
        <v>313</v>
      </c>
      <c r="H45" s="299">
        <v>1</v>
      </c>
      <c r="I45" s="245">
        <v>3874.8069999999998</v>
      </c>
      <c r="J45" s="300">
        <v>1.7973458359133877E-2</v>
      </c>
      <c r="K45" s="300">
        <v>0.4108698459757667</v>
      </c>
      <c r="L45" s="300">
        <v>0.1852995516938005</v>
      </c>
      <c r="M45" s="301">
        <v>14.585000000000001</v>
      </c>
      <c r="N45" s="302">
        <v>1.0323094801883037</v>
      </c>
      <c r="O45" s="302">
        <v>17.962184955276484</v>
      </c>
      <c r="P45" s="303">
        <v>47</v>
      </c>
      <c r="Q45" s="304">
        <v>40</v>
      </c>
      <c r="R45" s="304">
        <v>696</v>
      </c>
    </row>
    <row r="46" spans="1:18" ht="16.5" x14ac:dyDescent="0.25">
      <c r="A46" s="293" t="s">
        <v>117</v>
      </c>
      <c r="B46" s="294" t="s">
        <v>237</v>
      </c>
      <c r="C46" s="295" t="s">
        <v>67</v>
      </c>
      <c r="D46" s="296">
        <v>0.82717948717948719</v>
      </c>
      <c r="E46" s="297">
        <v>335</v>
      </c>
      <c r="F46" s="244" t="s">
        <v>119</v>
      </c>
      <c r="G46" s="298" t="s">
        <v>175</v>
      </c>
      <c r="H46" s="299">
        <v>1</v>
      </c>
      <c r="I46" s="245">
        <v>4432.59</v>
      </c>
      <c r="J46" s="300">
        <v>3.2593198630766131E-2</v>
      </c>
      <c r="K46" s="300">
        <v>0.22095408939244679</v>
      </c>
      <c r="L46" s="300">
        <v>0.22808335532950261</v>
      </c>
      <c r="M46" s="301">
        <v>12.986000000000001</v>
      </c>
      <c r="N46" s="302">
        <v>0</v>
      </c>
      <c r="O46" s="302">
        <v>15.318357890082321</v>
      </c>
      <c r="P46" s="303">
        <v>21</v>
      </c>
      <c r="Q46" s="304">
        <v>0</v>
      </c>
      <c r="R46" s="304">
        <v>679</v>
      </c>
    </row>
    <row r="47" spans="1:18" ht="16.5" x14ac:dyDescent="0.25">
      <c r="A47" s="293" t="s">
        <v>117</v>
      </c>
      <c r="B47" s="294" t="s">
        <v>285</v>
      </c>
      <c r="C47" s="295" t="s">
        <v>67</v>
      </c>
      <c r="D47" s="296">
        <v>0.80790001165676983</v>
      </c>
      <c r="E47" s="297">
        <v>6571</v>
      </c>
      <c r="F47" s="244" t="s">
        <v>121</v>
      </c>
      <c r="G47" s="298" t="s">
        <v>342</v>
      </c>
      <c r="H47" s="299">
        <v>9</v>
      </c>
      <c r="I47" s="245">
        <v>3231.4810000000002</v>
      </c>
      <c r="J47" s="300">
        <v>2.1517859325135349E-2</v>
      </c>
      <c r="K47" s="300">
        <v>0.31415802084857658</v>
      </c>
      <c r="L47" s="300">
        <v>0.28253299338600474</v>
      </c>
      <c r="M47" s="301">
        <v>16.007000000000001</v>
      </c>
      <c r="N47" s="302">
        <v>1.0212035905518244</v>
      </c>
      <c r="O47" s="302">
        <v>30.574216589854618</v>
      </c>
      <c r="P47" s="303">
        <v>6</v>
      </c>
      <c r="Q47" s="304">
        <v>33</v>
      </c>
      <c r="R47" s="304">
        <v>988</v>
      </c>
    </row>
    <row r="48" spans="1:18" ht="16.5" x14ac:dyDescent="0.25">
      <c r="A48" s="293" t="s">
        <v>117</v>
      </c>
      <c r="B48" s="294" t="s">
        <v>303</v>
      </c>
      <c r="C48" s="295" t="s">
        <v>70</v>
      </c>
      <c r="D48" s="296">
        <v>0.79275862068965519</v>
      </c>
      <c r="E48" s="297">
        <v>6014</v>
      </c>
      <c r="F48" s="244" t="s">
        <v>122</v>
      </c>
      <c r="G48" s="298" t="s">
        <v>300</v>
      </c>
      <c r="H48" s="299">
        <v>1</v>
      </c>
      <c r="I48" s="245">
        <v>3767.8890000000001</v>
      </c>
      <c r="J48" s="300">
        <v>1.7267673862065982E-2</v>
      </c>
      <c r="K48" s="300">
        <v>0.35029999157291342</v>
      </c>
      <c r="L48" s="300">
        <v>0.29777947280294081</v>
      </c>
      <c r="M48" s="301">
        <v>13.468</v>
      </c>
      <c r="N48" s="302">
        <v>0.10616023985844593</v>
      </c>
      <c r="O48" s="302">
        <v>21.072807611901517</v>
      </c>
      <c r="P48" s="303">
        <v>16</v>
      </c>
      <c r="Q48" s="304">
        <v>4</v>
      </c>
      <c r="R48" s="304">
        <v>794</v>
      </c>
    </row>
    <row r="49" spans="1:18" ht="16.5" x14ac:dyDescent="0.25">
      <c r="A49" s="293" t="s">
        <v>117</v>
      </c>
      <c r="B49" s="294" t="s">
        <v>357</v>
      </c>
      <c r="C49" s="295" t="s">
        <v>70</v>
      </c>
      <c r="D49" s="296">
        <v>0.76999743230047235</v>
      </c>
      <c r="E49" s="297">
        <v>9498</v>
      </c>
      <c r="F49" s="244" t="s">
        <v>120</v>
      </c>
      <c r="G49" s="298" t="s">
        <v>181</v>
      </c>
      <c r="H49" s="299">
        <v>3</v>
      </c>
      <c r="I49" s="245">
        <v>2982.0919999999996</v>
      </c>
      <c r="J49" s="300">
        <v>1.594813711061472E-2</v>
      </c>
      <c r="K49" s="300">
        <v>0.30181959717512646</v>
      </c>
      <c r="L49" s="300">
        <v>0.2800047751712556</v>
      </c>
      <c r="M49" s="301">
        <v>16.367999999999999</v>
      </c>
      <c r="N49" s="302">
        <v>0.10060051802560083</v>
      </c>
      <c r="O49" s="302">
        <v>43.727691835127828</v>
      </c>
      <c r="P49" s="303">
        <v>14</v>
      </c>
      <c r="Q49" s="304">
        <v>3</v>
      </c>
      <c r="R49" s="304">
        <v>1304</v>
      </c>
    </row>
    <row r="50" spans="1:18" ht="16.5" x14ac:dyDescent="0.25">
      <c r="A50" s="293" t="s">
        <v>117</v>
      </c>
      <c r="B50" s="294" t="s">
        <v>358</v>
      </c>
      <c r="C50" s="295" t="s">
        <v>70</v>
      </c>
      <c r="D50" s="296">
        <v>0.77798136155145192</v>
      </c>
      <c r="E50" s="297">
        <v>29</v>
      </c>
      <c r="F50" s="244" t="s">
        <v>118</v>
      </c>
      <c r="G50" s="298" t="s">
        <v>331</v>
      </c>
      <c r="H50" s="299">
        <v>2</v>
      </c>
      <c r="I50" s="245">
        <v>2252.5479999999998</v>
      </c>
      <c r="J50" s="300">
        <v>1.1265155139896565E-2</v>
      </c>
      <c r="K50" s="300">
        <v>0.39286254059623649</v>
      </c>
      <c r="L50" s="300">
        <v>0.22556792919513974</v>
      </c>
      <c r="M50" s="301">
        <v>13.661</v>
      </c>
      <c r="N50" s="302">
        <v>0.35515336410145315</v>
      </c>
      <c r="O50" s="302">
        <v>10.787783434581639</v>
      </c>
      <c r="P50" s="303">
        <v>6</v>
      </c>
      <c r="Q50" s="304">
        <v>8</v>
      </c>
      <c r="R50" s="304">
        <v>245</v>
      </c>
    </row>
    <row r="51" spans="1:18" ht="16.5" x14ac:dyDescent="0.25">
      <c r="A51" s="293" t="s">
        <v>117</v>
      </c>
      <c r="B51" s="294" t="s">
        <v>243</v>
      </c>
      <c r="C51" s="295" t="s">
        <v>67</v>
      </c>
      <c r="D51" s="296">
        <v>0.80757674465165019</v>
      </c>
      <c r="E51" s="297">
        <v>6163</v>
      </c>
      <c r="F51" s="244" t="s">
        <v>121</v>
      </c>
      <c r="G51" s="298" t="s">
        <v>190</v>
      </c>
      <c r="H51" s="299">
        <v>3</v>
      </c>
      <c r="I51" s="245">
        <v>4070.9960000000001</v>
      </c>
      <c r="J51" s="300">
        <v>1.4462332835571639E-2</v>
      </c>
      <c r="K51" s="300">
        <v>0.27906923833946506</v>
      </c>
      <c r="L51" s="300">
        <v>0.21419819621537334</v>
      </c>
      <c r="M51" s="301">
        <v>14.178000000000001</v>
      </c>
      <c r="N51" s="302">
        <v>0.12282006663725535</v>
      </c>
      <c r="O51" s="302">
        <v>23.335812661078517</v>
      </c>
      <c r="P51" s="303">
        <v>13</v>
      </c>
      <c r="Q51" s="304">
        <v>5</v>
      </c>
      <c r="R51" s="304">
        <v>950</v>
      </c>
    </row>
    <row r="52" spans="1:18" ht="16.5" x14ac:dyDescent="0.25">
      <c r="A52" s="293" t="s">
        <v>117</v>
      </c>
      <c r="B52" s="294" t="s">
        <v>244</v>
      </c>
      <c r="C52" s="295" t="s">
        <v>67</v>
      </c>
      <c r="D52" s="296">
        <v>0.80191635093529368</v>
      </c>
      <c r="E52" s="297">
        <v>6538</v>
      </c>
      <c r="F52" s="244" t="s">
        <v>121</v>
      </c>
      <c r="G52" s="298" t="s">
        <v>196</v>
      </c>
      <c r="H52" s="299">
        <v>3</v>
      </c>
      <c r="I52" s="245">
        <v>3447.4070000000002</v>
      </c>
      <c r="J52" s="300">
        <v>2.4401341415130794E-2</v>
      </c>
      <c r="K52" s="300">
        <v>0.27618839586425986</v>
      </c>
      <c r="L52" s="300">
        <v>0.18622692359793896</v>
      </c>
      <c r="M52" s="301">
        <v>14.986000000000001</v>
      </c>
      <c r="N52" s="302">
        <v>0.31908039868805743</v>
      </c>
      <c r="O52" s="302">
        <v>22.857759469653569</v>
      </c>
      <c r="P52" s="303">
        <v>3</v>
      </c>
      <c r="Q52" s="304">
        <v>11</v>
      </c>
      <c r="R52" s="304">
        <v>788</v>
      </c>
    </row>
    <row r="53" spans="1:18" ht="16.5" x14ac:dyDescent="0.25">
      <c r="A53" s="293" t="s">
        <v>117</v>
      </c>
      <c r="B53" s="294" t="s">
        <v>360</v>
      </c>
      <c r="C53" s="295" t="s">
        <v>67</v>
      </c>
      <c r="D53" s="296">
        <v>0.8096969696969698</v>
      </c>
      <c r="E53" s="297">
        <v>1362</v>
      </c>
      <c r="F53" s="244" t="s">
        <v>121</v>
      </c>
      <c r="G53" s="298" t="s">
        <v>342</v>
      </c>
      <c r="H53" s="299">
        <v>1</v>
      </c>
      <c r="I53" s="245">
        <v>3156.2139999999999</v>
      </c>
      <c r="J53" s="300">
        <v>1.8781512504951949E-2</v>
      </c>
      <c r="K53" s="300">
        <v>0.24865523839745113</v>
      </c>
      <c r="L53" s="300">
        <v>0.25093355520253063</v>
      </c>
      <c r="M53" s="301">
        <v>16.672000000000001</v>
      </c>
      <c r="N53" s="302">
        <v>0.76040471273494126</v>
      </c>
      <c r="O53" s="302">
        <v>29.085480262111506</v>
      </c>
      <c r="P53" s="303">
        <v>15</v>
      </c>
      <c r="Q53" s="304">
        <v>24</v>
      </c>
      <c r="R53" s="304">
        <v>918</v>
      </c>
    </row>
    <row r="54" spans="1:18" ht="16.5" x14ac:dyDescent="0.25">
      <c r="A54" s="293" t="s">
        <v>117</v>
      </c>
      <c r="B54" s="294" t="s">
        <v>245</v>
      </c>
      <c r="C54" s="295" t="s">
        <v>67</v>
      </c>
      <c r="D54" s="296">
        <v>0.83416858848215825</v>
      </c>
      <c r="E54" s="297">
        <v>819</v>
      </c>
      <c r="F54" s="244" t="s">
        <v>121</v>
      </c>
      <c r="G54" s="298" t="s">
        <v>193</v>
      </c>
      <c r="H54" s="299">
        <v>8</v>
      </c>
      <c r="I54" s="245">
        <v>3242.7670000000003</v>
      </c>
      <c r="J54" s="300">
        <v>2.252340944109376E-2</v>
      </c>
      <c r="K54" s="300">
        <v>0.32038705190959293</v>
      </c>
      <c r="L54" s="300">
        <v>0.30251942245619251</v>
      </c>
      <c r="M54" s="301">
        <v>15.394</v>
      </c>
      <c r="N54" s="302">
        <v>0.93901285404262413</v>
      </c>
      <c r="O54" s="302">
        <v>58.044905681375546</v>
      </c>
      <c r="P54" s="303">
        <v>25</v>
      </c>
      <c r="Q54" s="304">
        <v>32</v>
      </c>
      <c r="R54" s="304">
        <v>2031</v>
      </c>
    </row>
    <row r="55" spans="1:18" ht="16.5" x14ac:dyDescent="0.25">
      <c r="A55" s="293" t="s">
        <v>117</v>
      </c>
      <c r="B55" s="294" t="s">
        <v>472</v>
      </c>
      <c r="C55" s="295" t="s">
        <v>67</v>
      </c>
      <c r="D55" s="296">
        <v>0.84000000000000008</v>
      </c>
      <c r="E55" s="297">
        <v>1198</v>
      </c>
      <c r="F55" s="244" t="s">
        <v>118</v>
      </c>
      <c r="G55" s="298" t="s">
        <v>363</v>
      </c>
      <c r="H55" s="299">
        <v>1</v>
      </c>
      <c r="I55" s="245">
        <v>1634.6590000000001</v>
      </c>
      <c r="J55" s="300">
        <v>1.5545856251379704E-2</v>
      </c>
      <c r="K55" s="300">
        <v>0.37821488399434078</v>
      </c>
      <c r="L55" s="300">
        <v>0.25020508864539942</v>
      </c>
      <c r="M55" s="301">
        <v>12.045999999999999</v>
      </c>
      <c r="N55" s="302">
        <v>0.67292322129569526</v>
      </c>
      <c r="O55" s="302">
        <v>14.314912162108426</v>
      </c>
      <c r="P55" s="303">
        <v>3</v>
      </c>
      <c r="Q55" s="304">
        <v>11</v>
      </c>
      <c r="R55" s="304">
        <v>234</v>
      </c>
    </row>
    <row r="56" spans="1:18" ht="16.5" x14ac:dyDescent="0.25">
      <c r="A56" s="293" t="s">
        <v>117</v>
      </c>
      <c r="B56" s="294" t="s">
        <v>247</v>
      </c>
      <c r="C56" s="295" t="s">
        <v>67</v>
      </c>
      <c r="D56" s="296">
        <v>0.80242424242424248</v>
      </c>
      <c r="E56" s="297">
        <v>3150</v>
      </c>
      <c r="F56" s="244" t="s">
        <v>121</v>
      </c>
      <c r="G56" s="298" t="s">
        <v>191</v>
      </c>
      <c r="H56" s="299">
        <v>1</v>
      </c>
      <c r="I56" s="245">
        <v>2770.0279999999998</v>
      </c>
      <c r="J56" s="300">
        <v>1.2702475253885142E-2</v>
      </c>
      <c r="K56" s="300">
        <v>0.29752039635373445</v>
      </c>
      <c r="L56" s="300">
        <v>0.33645869283631791</v>
      </c>
      <c r="M56" s="301">
        <v>14.109</v>
      </c>
      <c r="N56" s="302">
        <v>2.4187481137374784</v>
      </c>
      <c r="O56" s="302">
        <v>13.104560675920967</v>
      </c>
      <c r="P56" s="303">
        <v>18</v>
      </c>
      <c r="Q56" s="304">
        <v>67</v>
      </c>
      <c r="R56" s="304">
        <v>363</v>
      </c>
    </row>
    <row r="57" spans="1:18" ht="16.5" x14ac:dyDescent="0.25">
      <c r="A57" s="293" t="s">
        <v>117</v>
      </c>
      <c r="B57" s="294" t="s">
        <v>290</v>
      </c>
      <c r="C57" s="295" t="s">
        <v>70</v>
      </c>
      <c r="D57" s="296">
        <v>0.72484848484848485</v>
      </c>
      <c r="E57" s="297">
        <v>4474</v>
      </c>
      <c r="F57" s="244" t="s">
        <v>121</v>
      </c>
      <c r="G57" s="298" t="s">
        <v>191</v>
      </c>
      <c r="H57" s="299">
        <v>1</v>
      </c>
      <c r="I57" s="245">
        <v>2688.48</v>
      </c>
      <c r="J57" s="300">
        <v>1.0118922784597546E-2</v>
      </c>
      <c r="K57" s="300">
        <v>0.29126312089356732</v>
      </c>
      <c r="L57" s="300">
        <v>0.29793786823781465</v>
      </c>
      <c r="M57" s="301">
        <v>15.417999999999999</v>
      </c>
      <c r="N57" s="302">
        <v>3.607986669047194</v>
      </c>
      <c r="O57" s="302">
        <v>39.83663631494376</v>
      </c>
      <c r="P57" s="303">
        <v>16</v>
      </c>
      <c r="Q57" s="304">
        <v>97</v>
      </c>
      <c r="R57" s="304">
        <v>1071</v>
      </c>
    </row>
  </sheetData>
  <phoneticPr fontId="2" type="noConversion"/>
  <conditionalFormatting sqref="C14:D57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52"/>
  <sheetViews>
    <sheetView showGridLines="0" zoomScaleNormal="100" zoomScaleSheetLayoutView="85" workbookViewId="0"/>
  </sheetViews>
  <sheetFormatPr defaultRowHeight="13.5" x14ac:dyDescent="0.25"/>
  <cols>
    <col min="1" max="2" width="9.140625" style="239"/>
    <col min="3" max="3" width="9.85546875" style="239" customWidth="1"/>
    <col min="4" max="16384" width="9.140625" style="239"/>
  </cols>
  <sheetData>
    <row r="1" spans="1:11" ht="3.75" customHeight="1" x14ac:dyDescent="0.25">
      <c r="A1" s="234"/>
      <c r="B1" s="235"/>
      <c r="C1" s="236"/>
      <c r="D1" s="237"/>
      <c r="E1" s="237"/>
      <c r="F1" s="238"/>
      <c r="G1" s="237"/>
      <c r="H1" s="237"/>
      <c r="I1" s="237"/>
      <c r="J1" s="237"/>
      <c r="K1" s="237"/>
    </row>
    <row r="2" spans="1:11" ht="41.25" x14ac:dyDescent="0.25">
      <c r="A2" s="315" t="s">
        <v>487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</row>
    <row r="4" spans="1:11" ht="17.25" x14ac:dyDescent="0.25">
      <c r="A4" s="240" t="s">
        <v>291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</row>
    <row r="6" spans="1:11" ht="26.25" x14ac:dyDescent="0.25">
      <c r="A6" s="242"/>
    </row>
    <row r="7" spans="1:11" ht="130.5" customHeight="1" x14ac:dyDescent="0.25">
      <c r="A7" s="242"/>
    </row>
    <row r="8" spans="1:11" ht="26.25" x14ac:dyDescent="0.25">
      <c r="A8" s="242"/>
    </row>
    <row r="9" spans="1:11" ht="26.25" x14ac:dyDescent="0.25">
      <c r="A9" s="242"/>
    </row>
    <row r="10" spans="1:11" ht="40.5" customHeight="1" x14ac:dyDescent="0.25">
      <c r="A10" s="242" t="s">
        <v>292</v>
      </c>
    </row>
    <row r="11" spans="1:11" ht="19.5" customHeight="1" x14ac:dyDescent="0.25">
      <c r="A11" s="242"/>
    </row>
    <row r="12" spans="1:11" ht="17.25" x14ac:dyDescent="0.25">
      <c r="A12" s="243" t="s">
        <v>293</v>
      </c>
    </row>
    <row r="13" spans="1:11" ht="40.5" x14ac:dyDescent="0.25">
      <c r="A13" s="257" t="s">
        <v>0</v>
      </c>
      <c r="B13" s="258" t="s">
        <v>74</v>
      </c>
      <c r="C13" s="255" t="s">
        <v>65</v>
      </c>
      <c r="D13" s="255" t="s">
        <v>158</v>
      </c>
      <c r="E13" s="259" t="s">
        <v>144</v>
      </c>
      <c r="F13" s="258" t="s">
        <v>149</v>
      </c>
      <c r="G13" s="259" t="s">
        <v>147</v>
      </c>
      <c r="H13" s="259" t="s">
        <v>151</v>
      </c>
      <c r="I13" s="256" t="s">
        <v>153</v>
      </c>
      <c r="J13" s="259" t="s">
        <v>6</v>
      </c>
      <c r="K13" s="260" t="s">
        <v>7</v>
      </c>
    </row>
    <row r="14" spans="1:11" ht="16.5" x14ac:dyDescent="0.25">
      <c r="A14" s="248" t="s">
        <v>117</v>
      </c>
      <c r="B14" s="249" t="s">
        <v>209</v>
      </c>
      <c r="C14" s="246" t="s">
        <v>70</v>
      </c>
      <c r="D14" s="247">
        <v>0.78157894736842115</v>
      </c>
      <c r="E14" s="250">
        <v>3444</v>
      </c>
      <c r="F14" s="244" t="s">
        <v>119</v>
      </c>
      <c r="G14" s="251" t="s">
        <v>177</v>
      </c>
      <c r="H14" s="252">
        <v>1</v>
      </c>
      <c r="I14" s="245">
        <v>4380.0389999999998</v>
      </c>
      <c r="J14" s="253">
        <v>0</v>
      </c>
      <c r="K14" s="254">
        <v>63.218615176714181</v>
      </c>
    </row>
    <row r="15" spans="1:11" ht="16.5" x14ac:dyDescent="0.25">
      <c r="A15" s="248" t="s">
        <v>117</v>
      </c>
      <c r="B15" s="249" t="s">
        <v>346</v>
      </c>
      <c r="C15" s="246" t="s">
        <v>67</v>
      </c>
      <c r="D15" s="247">
        <v>0.83090909090909093</v>
      </c>
      <c r="E15" s="250">
        <v>7586</v>
      </c>
      <c r="F15" s="244" t="s">
        <v>121</v>
      </c>
      <c r="G15" s="251" t="s">
        <v>342</v>
      </c>
      <c r="H15" s="252">
        <v>1</v>
      </c>
      <c r="I15" s="245">
        <v>2764.8359999999998</v>
      </c>
      <c r="J15" s="253">
        <v>0.32551659483600476</v>
      </c>
      <c r="K15" s="254">
        <v>64.669296840752949</v>
      </c>
    </row>
    <row r="16" spans="1:11" ht="16.5" x14ac:dyDescent="0.25">
      <c r="A16" s="248" t="s">
        <v>117</v>
      </c>
      <c r="B16" s="249" t="s">
        <v>210</v>
      </c>
      <c r="C16" s="246" t="s">
        <v>69</v>
      </c>
      <c r="D16" s="247">
        <v>0.8925925925925926</v>
      </c>
      <c r="E16" s="250">
        <v>2653</v>
      </c>
      <c r="F16" s="244" t="s">
        <v>120</v>
      </c>
      <c r="G16" s="251" t="s">
        <v>186</v>
      </c>
      <c r="H16" s="252">
        <v>1</v>
      </c>
      <c r="I16" s="245">
        <v>2889.0929999999998</v>
      </c>
      <c r="J16" s="253">
        <v>0.1730646953905603</v>
      </c>
      <c r="K16" s="254">
        <v>61.126450411945896</v>
      </c>
    </row>
    <row r="17" spans="1:11" ht="16.5" x14ac:dyDescent="0.25">
      <c r="A17" s="248" t="s">
        <v>117</v>
      </c>
      <c r="B17" s="249" t="s">
        <v>283</v>
      </c>
      <c r="C17" s="246" t="s">
        <v>69</v>
      </c>
      <c r="D17" s="247">
        <v>0.88467669728968712</v>
      </c>
      <c r="E17" s="250">
        <v>8034</v>
      </c>
      <c r="F17" s="244" t="s">
        <v>120</v>
      </c>
      <c r="G17" s="251" t="s">
        <v>186</v>
      </c>
      <c r="H17" s="252">
        <v>8</v>
      </c>
      <c r="I17" s="245">
        <v>3121.98</v>
      </c>
      <c r="J17" s="253">
        <v>0.41640241129027089</v>
      </c>
      <c r="K17" s="254">
        <v>33.632502450368037</v>
      </c>
    </row>
    <row r="18" spans="1:11" ht="16.5" x14ac:dyDescent="0.25">
      <c r="A18" s="248" t="s">
        <v>117</v>
      </c>
      <c r="B18" s="249" t="s">
        <v>212</v>
      </c>
      <c r="C18" s="246" t="s">
        <v>70</v>
      </c>
      <c r="D18" s="247">
        <v>0.79551724137931035</v>
      </c>
      <c r="E18" s="250">
        <v>972</v>
      </c>
      <c r="F18" s="244" t="s">
        <v>120</v>
      </c>
      <c r="G18" s="251" t="s">
        <v>183</v>
      </c>
      <c r="H18" s="252">
        <v>1</v>
      </c>
      <c r="I18" s="245">
        <v>3451.3409999999999</v>
      </c>
      <c r="J18" s="253">
        <v>8.6922735249863756E-2</v>
      </c>
      <c r="K18" s="254">
        <v>45.982126947177925</v>
      </c>
    </row>
    <row r="19" spans="1:11" ht="16.5" x14ac:dyDescent="0.25">
      <c r="A19" s="248" t="s">
        <v>117</v>
      </c>
      <c r="B19" s="249" t="s">
        <v>260</v>
      </c>
      <c r="C19" s="246" t="s">
        <v>67</v>
      </c>
      <c r="D19" s="247">
        <v>0.80571428571428572</v>
      </c>
      <c r="E19" s="250">
        <v>8368</v>
      </c>
      <c r="F19" s="244" t="s">
        <v>122</v>
      </c>
      <c r="G19" s="251" t="s">
        <v>200</v>
      </c>
      <c r="H19" s="252">
        <v>1</v>
      </c>
      <c r="I19" s="245">
        <v>3638.9769999999999</v>
      </c>
      <c r="J19" s="253">
        <v>2.7480250630877855E-2</v>
      </c>
      <c r="K19" s="254">
        <v>24.814666319682704</v>
      </c>
    </row>
    <row r="20" spans="1:11" ht="16.5" x14ac:dyDescent="0.25">
      <c r="A20" s="248" t="s">
        <v>117</v>
      </c>
      <c r="B20" s="249" t="s">
        <v>161</v>
      </c>
      <c r="C20" s="246" t="s">
        <v>67</v>
      </c>
      <c r="D20" s="247">
        <v>0.80300262164932457</v>
      </c>
      <c r="E20" s="250">
        <v>2724</v>
      </c>
      <c r="F20" s="244" t="s">
        <v>121</v>
      </c>
      <c r="G20" s="251" t="s">
        <v>196</v>
      </c>
      <c r="H20" s="252">
        <v>6</v>
      </c>
      <c r="I20" s="245">
        <v>3828.7930000000006</v>
      </c>
      <c r="J20" s="253">
        <v>0.70518306944251086</v>
      </c>
      <c r="K20" s="254">
        <v>51.739542983911633</v>
      </c>
    </row>
    <row r="21" spans="1:11" ht="16.5" x14ac:dyDescent="0.25">
      <c r="A21" s="248" t="s">
        <v>117</v>
      </c>
      <c r="B21" s="249" t="s">
        <v>284</v>
      </c>
      <c r="C21" s="246" t="s">
        <v>69</v>
      </c>
      <c r="D21" s="247">
        <v>0.87340201087415714</v>
      </c>
      <c r="E21" s="250">
        <v>7619</v>
      </c>
      <c r="F21" s="244" t="s">
        <v>120</v>
      </c>
      <c r="G21" s="251" t="s">
        <v>187</v>
      </c>
      <c r="H21" s="252">
        <v>9</v>
      </c>
      <c r="I21" s="245">
        <v>4185.8950000000004</v>
      </c>
      <c r="J21" s="253">
        <v>0.86003112834889539</v>
      </c>
      <c r="K21" s="254">
        <v>32.0600492845616</v>
      </c>
    </row>
    <row r="22" spans="1:11" ht="16.5" x14ac:dyDescent="0.25">
      <c r="A22" s="248" t="s">
        <v>117</v>
      </c>
      <c r="B22" s="249" t="s">
        <v>298</v>
      </c>
      <c r="C22" s="246" t="s">
        <v>67</v>
      </c>
      <c r="D22" s="247">
        <v>0.8097368421052632</v>
      </c>
      <c r="E22" s="250">
        <v>7905</v>
      </c>
      <c r="F22" s="244" t="s">
        <v>119</v>
      </c>
      <c r="G22" s="251" t="s">
        <v>178</v>
      </c>
      <c r="H22" s="252">
        <v>1</v>
      </c>
      <c r="I22" s="245">
        <v>1544.7760000000001</v>
      </c>
      <c r="J22" s="253">
        <v>0</v>
      </c>
      <c r="K22" s="254">
        <v>22.915943800266188</v>
      </c>
    </row>
    <row r="23" spans="1:11" ht="16.5" x14ac:dyDescent="0.25">
      <c r="A23" s="248" t="s">
        <v>117</v>
      </c>
      <c r="B23" s="249" t="s">
        <v>214</v>
      </c>
      <c r="C23" s="246" t="s">
        <v>69</v>
      </c>
      <c r="D23" s="247">
        <v>0.85551724137931029</v>
      </c>
      <c r="E23" s="250">
        <v>1658</v>
      </c>
      <c r="F23" s="244" t="s">
        <v>120</v>
      </c>
      <c r="G23" s="251" t="s">
        <v>184</v>
      </c>
      <c r="H23" s="252">
        <v>1</v>
      </c>
      <c r="I23" s="245">
        <v>2644.3310000000001</v>
      </c>
      <c r="J23" s="253">
        <v>0</v>
      </c>
      <c r="K23" s="254">
        <v>29.459246970216661</v>
      </c>
    </row>
    <row r="24" spans="1:11" ht="16.5" x14ac:dyDescent="0.25">
      <c r="A24" s="248" t="s">
        <v>117</v>
      </c>
      <c r="B24" s="249" t="s">
        <v>215</v>
      </c>
      <c r="C24" s="246" t="s">
        <v>70</v>
      </c>
      <c r="D24" s="247">
        <v>0.77925719918464376</v>
      </c>
      <c r="E24" s="250">
        <v>4106</v>
      </c>
      <c r="F24" s="244" t="s">
        <v>121</v>
      </c>
      <c r="G24" s="251" t="s">
        <v>195</v>
      </c>
      <c r="H24" s="252">
        <v>2</v>
      </c>
      <c r="I24" s="245">
        <v>4164.2420000000002</v>
      </c>
      <c r="J24" s="253">
        <v>4.8027948423746747E-2</v>
      </c>
      <c r="K24" s="254">
        <v>56.048615810512452</v>
      </c>
    </row>
    <row r="25" spans="1:11" ht="16.5" x14ac:dyDescent="0.25">
      <c r="A25" s="248" t="s">
        <v>117</v>
      </c>
      <c r="B25" s="249" t="s">
        <v>217</v>
      </c>
      <c r="C25" s="246" t="s">
        <v>70</v>
      </c>
      <c r="D25" s="247">
        <v>0.77999999999999992</v>
      </c>
      <c r="E25" s="250">
        <v>2377</v>
      </c>
      <c r="F25" s="244" t="s">
        <v>121</v>
      </c>
      <c r="G25" s="251" t="s">
        <v>193</v>
      </c>
      <c r="H25" s="252">
        <v>1</v>
      </c>
      <c r="I25" s="245">
        <v>3558.9920000000002</v>
      </c>
      <c r="J25" s="253">
        <v>8.4293530302962189E-2</v>
      </c>
      <c r="K25" s="254">
        <v>32.790183287852287</v>
      </c>
    </row>
    <row r="26" spans="1:11" ht="16.5" x14ac:dyDescent="0.25">
      <c r="A26" s="248" t="s">
        <v>117</v>
      </c>
      <c r="B26" s="249" t="s">
        <v>218</v>
      </c>
      <c r="C26" s="246" t="s">
        <v>67</v>
      </c>
      <c r="D26" s="247">
        <v>0.83344827586206893</v>
      </c>
      <c r="E26" s="250">
        <v>3233</v>
      </c>
      <c r="F26" s="244" t="s">
        <v>120</v>
      </c>
      <c r="G26" s="251" t="s">
        <v>181</v>
      </c>
      <c r="H26" s="252">
        <v>1</v>
      </c>
      <c r="I26" s="245">
        <v>3776.2220000000002</v>
      </c>
      <c r="J26" s="253">
        <v>0.18537045756314113</v>
      </c>
      <c r="K26" s="254">
        <v>27.93797610415913</v>
      </c>
    </row>
    <row r="27" spans="1:11" ht="16.5" x14ac:dyDescent="0.25">
      <c r="A27" s="248" t="s">
        <v>117</v>
      </c>
      <c r="B27" s="249" t="s">
        <v>219</v>
      </c>
      <c r="C27" s="246" t="s">
        <v>69</v>
      </c>
      <c r="D27" s="247">
        <v>0.85644203235411698</v>
      </c>
      <c r="E27" s="250">
        <v>2557</v>
      </c>
      <c r="F27" s="244" t="s">
        <v>121</v>
      </c>
      <c r="G27" s="251" t="s">
        <v>191</v>
      </c>
      <c r="H27" s="252">
        <v>8</v>
      </c>
      <c r="I27" s="245">
        <v>3442.5809999999997</v>
      </c>
      <c r="J27" s="253">
        <v>2.033358111254318</v>
      </c>
      <c r="K27" s="254">
        <v>36.106630461273099</v>
      </c>
    </row>
    <row r="28" spans="1:11" ht="16.5" x14ac:dyDescent="0.25">
      <c r="A28" s="248" t="s">
        <v>117</v>
      </c>
      <c r="B28" s="249" t="s">
        <v>221</v>
      </c>
      <c r="C28" s="246" t="s">
        <v>70</v>
      </c>
      <c r="D28" s="247">
        <v>0.76230769230769224</v>
      </c>
      <c r="E28" s="250">
        <v>5584</v>
      </c>
      <c r="F28" s="244" t="s">
        <v>119</v>
      </c>
      <c r="G28" s="251" t="s">
        <v>176</v>
      </c>
      <c r="H28" s="252">
        <v>1</v>
      </c>
      <c r="I28" s="245">
        <v>4569.6210000000001</v>
      </c>
      <c r="J28" s="253">
        <v>8.7534611732570378E-2</v>
      </c>
      <c r="K28" s="254">
        <v>31.031019859196199</v>
      </c>
    </row>
    <row r="29" spans="1:11" ht="16.5" x14ac:dyDescent="0.25">
      <c r="A29" s="248" t="s">
        <v>117</v>
      </c>
      <c r="B29" s="249" t="s">
        <v>264</v>
      </c>
      <c r="C29" s="246" t="s">
        <v>70</v>
      </c>
      <c r="D29" s="247">
        <v>0.79461538461538472</v>
      </c>
      <c r="E29" s="250">
        <v>6982</v>
      </c>
      <c r="F29" s="244" t="s">
        <v>119</v>
      </c>
      <c r="G29" s="251" t="s">
        <v>176</v>
      </c>
      <c r="H29" s="252">
        <v>1</v>
      </c>
      <c r="I29" s="245">
        <v>407.55</v>
      </c>
      <c r="J29" s="253">
        <v>0.24536866642129798</v>
      </c>
      <c r="K29" s="254">
        <v>24.782235308551098</v>
      </c>
    </row>
    <row r="30" spans="1:11" ht="16.5" x14ac:dyDescent="0.25">
      <c r="A30" s="248" t="s">
        <v>117</v>
      </c>
      <c r="B30" s="249" t="s">
        <v>223</v>
      </c>
      <c r="C30" s="246" t="s">
        <v>69</v>
      </c>
      <c r="D30" s="247">
        <v>0.87250000000000005</v>
      </c>
      <c r="E30" s="250">
        <v>5906</v>
      </c>
      <c r="F30" s="244" t="s">
        <v>120</v>
      </c>
      <c r="G30" s="251" t="s">
        <v>182</v>
      </c>
      <c r="H30" s="252">
        <v>1</v>
      </c>
      <c r="I30" s="245">
        <v>2303.4659999999999</v>
      </c>
      <c r="J30" s="253">
        <v>0.34730271686232833</v>
      </c>
      <c r="K30" s="254">
        <v>22.183961039581224</v>
      </c>
    </row>
    <row r="31" spans="1:11" ht="16.5" x14ac:dyDescent="0.25">
      <c r="A31" s="248" t="s">
        <v>117</v>
      </c>
      <c r="B31" s="249" t="s">
        <v>265</v>
      </c>
      <c r="C31" s="246" t="s">
        <v>70</v>
      </c>
      <c r="D31" s="247">
        <v>0.75102564102564096</v>
      </c>
      <c r="E31" s="250">
        <v>4743</v>
      </c>
      <c r="F31" s="244" t="s">
        <v>119</v>
      </c>
      <c r="G31" s="251" t="s">
        <v>175</v>
      </c>
      <c r="H31" s="252">
        <v>1</v>
      </c>
      <c r="I31" s="245">
        <v>3418.2379999999998</v>
      </c>
      <c r="J31" s="253">
        <v>0</v>
      </c>
      <c r="K31" s="254">
        <v>24.661828696538979</v>
      </c>
    </row>
    <row r="32" spans="1:11" ht="16.5" x14ac:dyDescent="0.25">
      <c r="A32" s="248" t="s">
        <v>117</v>
      </c>
      <c r="B32" s="249" t="s">
        <v>225</v>
      </c>
      <c r="C32" s="246" t="s">
        <v>70</v>
      </c>
      <c r="D32" s="247">
        <v>0.78383828115501941</v>
      </c>
      <c r="E32" s="250">
        <v>4156</v>
      </c>
      <c r="F32" s="244" t="s">
        <v>121</v>
      </c>
      <c r="G32" s="251" t="s">
        <v>196</v>
      </c>
      <c r="H32" s="252">
        <v>4</v>
      </c>
      <c r="I32" s="245">
        <v>2822.9270000000001</v>
      </c>
      <c r="J32" s="253">
        <v>0.28339379658064129</v>
      </c>
      <c r="K32" s="254">
        <v>30.854499602717318</v>
      </c>
    </row>
    <row r="33" spans="1:11" ht="16.5" x14ac:dyDescent="0.25">
      <c r="A33" s="248" t="s">
        <v>117</v>
      </c>
      <c r="B33" s="249" t="s">
        <v>226</v>
      </c>
      <c r="C33" s="246" t="s">
        <v>69</v>
      </c>
      <c r="D33" s="247">
        <v>0.86057933631005767</v>
      </c>
      <c r="E33" s="250">
        <v>2824</v>
      </c>
      <c r="F33" s="244" t="s">
        <v>121</v>
      </c>
      <c r="G33" s="251" t="s">
        <v>188</v>
      </c>
      <c r="H33" s="252">
        <v>2</v>
      </c>
      <c r="I33" s="245">
        <v>4074.2959999999998</v>
      </c>
      <c r="J33" s="253">
        <v>0.17180882292302768</v>
      </c>
      <c r="K33" s="254">
        <v>33.257279294386073</v>
      </c>
    </row>
    <row r="34" spans="1:11" ht="16.5" x14ac:dyDescent="0.25">
      <c r="A34" s="248" t="s">
        <v>117</v>
      </c>
      <c r="B34" s="249" t="s">
        <v>227</v>
      </c>
      <c r="C34" s="246" t="s">
        <v>70</v>
      </c>
      <c r="D34" s="247">
        <v>0.75920085583232266</v>
      </c>
      <c r="E34" s="250">
        <v>1862</v>
      </c>
      <c r="F34" s="244" t="s">
        <v>122</v>
      </c>
      <c r="G34" s="251" t="s">
        <v>252</v>
      </c>
      <c r="H34" s="252">
        <v>7</v>
      </c>
      <c r="I34" s="245">
        <v>2891.0619999999999</v>
      </c>
      <c r="J34" s="253">
        <v>1.3227368428734587</v>
      </c>
      <c r="K34" s="254">
        <v>54.779549941069796</v>
      </c>
    </row>
    <row r="35" spans="1:11" ht="16.5" x14ac:dyDescent="0.25">
      <c r="A35" s="248" t="s">
        <v>117</v>
      </c>
      <c r="B35" s="249" t="s">
        <v>229</v>
      </c>
      <c r="C35" s="246" t="s">
        <v>67</v>
      </c>
      <c r="D35" s="247">
        <v>0.81678571428571434</v>
      </c>
      <c r="E35" s="250">
        <v>4503</v>
      </c>
      <c r="F35" s="244" t="s">
        <v>120</v>
      </c>
      <c r="G35" s="251" t="s">
        <v>182</v>
      </c>
      <c r="H35" s="252">
        <v>1</v>
      </c>
      <c r="I35" s="245">
        <v>3774.991</v>
      </c>
      <c r="J35" s="253">
        <v>0.68874336389146362</v>
      </c>
      <c r="K35" s="254">
        <v>43.894144383390582</v>
      </c>
    </row>
    <row r="36" spans="1:11" ht="16.5" x14ac:dyDescent="0.25">
      <c r="A36" s="248" t="s">
        <v>117</v>
      </c>
      <c r="B36" s="249" t="s">
        <v>232</v>
      </c>
      <c r="C36" s="246" t="s">
        <v>70</v>
      </c>
      <c r="D36" s="247">
        <v>0.74481481481481482</v>
      </c>
      <c r="E36" s="250">
        <v>6860</v>
      </c>
      <c r="F36" s="244" t="s">
        <v>120</v>
      </c>
      <c r="G36" s="251" t="s">
        <v>180</v>
      </c>
      <c r="H36" s="252">
        <v>1</v>
      </c>
      <c r="I36" s="245">
        <v>3731.5520000000001</v>
      </c>
      <c r="J36" s="253">
        <v>0</v>
      </c>
      <c r="K36" s="254">
        <v>52.578658960132401</v>
      </c>
    </row>
    <row r="37" spans="1:11" ht="16.5" x14ac:dyDescent="0.25">
      <c r="A37" s="248" t="s">
        <v>117</v>
      </c>
      <c r="B37" s="249" t="s">
        <v>268</v>
      </c>
      <c r="C37" s="246" t="s">
        <v>69</v>
      </c>
      <c r="D37" s="247">
        <v>0.87111111111111106</v>
      </c>
      <c r="E37" s="250">
        <v>9396</v>
      </c>
      <c r="F37" s="244" t="s">
        <v>122</v>
      </c>
      <c r="G37" s="251" t="s">
        <v>255</v>
      </c>
      <c r="H37" s="252">
        <v>1</v>
      </c>
      <c r="I37" s="245">
        <v>3502.6109999999999</v>
      </c>
      <c r="J37" s="253">
        <v>2.5695117156886678</v>
      </c>
      <c r="K37" s="254">
        <v>80.225865789835069</v>
      </c>
    </row>
    <row r="38" spans="1:11" ht="16.5" x14ac:dyDescent="0.25">
      <c r="A38" s="248" t="s">
        <v>117</v>
      </c>
      <c r="B38" s="249" t="s">
        <v>440</v>
      </c>
      <c r="C38" s="246" t="s">
        <v>70</v>
      </c>
      <c r="D38" s="247">
        <v>0.78310344827586209</v>
      </c>
      <c r="E38" s="250">
        <v>6826</v>
      </c>
      <c r="F38" s="244" t="s">
        <v>120</v>
      </c>
      <c r="G38" s="251" t="s">
        <v>370</v>
      </c>
      <c r="H38" s="252">
        <v>1</v>
      </c>
      <c r="I38" s="245">
        <v>1743.2449999999999</v>
      </c>
      <c r="J38" s="253">
        <v>2.7534855972625767</v>
      </c>
      <c r="K38" s="254">
        <v>37.745698395807821</v>
      </c>
    </row>
    <row r="39" spans="1:11" ht="16.5" x14ac:dyDescent="0.25">
      <c r="A39" s="248" t="s">
        <v>117</v>
      </c>
      <c r="B39" s="249" t="s">
        <v>354</v>
      </c>
      <c r="C39" s="246" t="s">
        <v>70</v>
      </c>
      <c r="D39" s="247">
        <v>0.78965308015762081</v>
      </c>
      <c r="E39" s="250">
        <v>6479</v>
      </c>
      <c r="F39" s="244" t="s">
        <v>121</v>
      </c>
      <c r="G39" s="251" t="s">
        <v>191</v>
      </c>
      <c r="H39" s="252">
        <v>6</v>
      </c>
      <c r="I39" s="245">
        <v>3229.607</v>
      </c>
      <c r="J39" s="253">
        <v>2.327512579416505</v>
      </c>
      <c r="K39" s="254">
        <v>60.594225796334769</v>
      </c>
    </row>
    <row r="40" spans="1:11" ht="16.5" x14ac:dyDescent="0.25">
      <c r="A40" s="248" t="s">
        <v>117</v>
      </c>
      <c r="B40" s="249" t="s">
        <v>238</v>
      </c>
      <c r="C40" s="246" t="s">
        <v>69</v>
      </c>
      <c r="D40" s="247">
        <v>0.87333333333333341</v>
      </c>
      <c r="E40" s="250">
        <v>2964</v>
      </c>
      <c r="F40" s="244" t="s">
        <v>119</v>
      </c>
      <c r="G40" s="251" t="s">
        <v>176</v>
      </c>
      <c r="H40" s="252">
        <v>1</v>
      </c>
      <c r="I40" s="245">
        <v>4622.4480000000003</v>
      </c>
      <c r="J40" s="253">
        <v>2.1633558668480424E-2</v>
      </c>
      <c r="K40" s="254">
        <v>32.731574265410877</v>
      </c>
    </row>
    <row r="41" spans="1:11" ht="16.5" x14ac:dyDescent="0.25">
      <c r="A41" s="248" t="s">
        <v>117</v>
      </c>
      <c r="B41" s="249" t="s">
        <v>285</v>
      </c>
      <c r="C41" s="246" t="s">
        <v>67</v>
      </c>
      <c r="D41" s="247">
        <v>0.80790001165676983</v>
      </c>
      <c r="E41" s="250">
        <v>6571</v>
      </c>
      <c r="F41" s="244" t="s">
        <v>121</v>
      </c>
      <c r="G41" s="251" t="s">
        <v>342</v>
      </c>
      <c r="H41" s="252">
        <v>9</v>
      </c>
      <c r="I41" s="245">
        <v>3231.4810000000002</v>
      </c>
      <c r="J41" s="253">
        <v>1.0212035905518244</v>
      </c>
      <c r="K41" s="254">
        <v>30.574216589854618</v>
      </c>
    </row>
    <row r="42" spans="1:11" ht="16.5" x14ac:dyDescent="0.25">
      <c r="A42" s="248" t="s">
        <v>117</v>
      </c>
      <c r="B42" s="249" t="s">
        <v>303</v>
      </c>
      <c r="C42" s="246" t="s">
        <v>70</v>
      </c>
      <c r="D42" s="247">
        <v>0.79275862068965519</v>
      </c>
      <c r="E42" s="250">
        <v>6014</v>
      </c>
      <c r="F42" s="244" t="s">
        <v>122</v>
      </c>
      <c r="G42" s="251" t="s">
        <v>300</v>
      </c>
      <c r="H42" s="252">
        <v>1</v>
      </c>
      <c r="I42" s="245">
        <v>3767.8890000000001</v>
      </c>
      <c r="J42" s="253">
        <v>0.10616023985844593</v>
      </c>
      <c r="K42" s="254">
        <v>21.072807611901517</v>
      </c>
    </row>
    <row r="43" spans="1:11" ht="16.5" x14ac:dyDescent="0.25">
      <c r="A43" s="248" t="s">
        <v>117</v>
      </c>
      <c r="B43" s="249" t="s">
        <v>355</v>
      </c>
      <c r="C43" s="246" t="s">
        <v>69</v>
      </c>
      <c r="D43" s="247">
        <v>0.88115384615384607</v>
      </c>
      <c r="E43" s="250">
        <v>9128</v>
      </c>
      <c r="F43" s="244" t="s">
        <v>118</v>
      </c>
      <c r="G43" s="251" t="s">
        <v>172</v>
      </c>
      <c r="H43" s="252">
        <v>1</v>
      </c>
      <c r="I43" s="245">
        <v>2657.402</v>
      </c>
      <c r="J43" s="253">
        <v>3.7630738593558671E-2</v>
      </c>
      <c r="K43" s="254">
        <v>20.320598840521683</v>
      </c>
    </row>
    <row r="44" spans="1:11" ht="16.5" x14ac:dyDescent="0.25">
      <c r="A44" s="248" t="s">
        <v>117</v>
      </c>
      <c r="B44" s="249" t="s">
        <v>357</v>
      </c>
      <c r="C44" s="246" t="s">
        <v>70</v>
      </c>
      <c r="D44" s="247">
        <v>0.76999743230047235</v>
      </c>
      <c r="E44" s="250">
        <v>9498</v>
      </c>
      <c r="F44" s="244" t="s">
        <v>120</v>
      </c>
      <c r="G44" s="251" t="s">
        <v>181</v>
      </c>
      <c r="H44" s="252">
        <v>3</v>
      </c>
      <c r="I44" s="245">
        <v>2982.0919999999996</v>
      </c>
      <c r="J44" s="253">
        <v>0.10060051802560083</v>
      </c>
      <c r="K44" s="254">
        <v>43.727691835127828</v>
      </c>
    </row>
    <row r="45" spans="1:11" ht="16.5" x14ac:dyDescent="0.25">
      <c r="A45" s="248" t="s">
        <v>117</v>
      </c>
      <c r="B45" s="249" t="s">
        <v>241</v>
      </c>
      <c r="C45" s="246" t="s">
        <v>69</v>
      </c>
      <c r="D45" s="247">
        <v>0.85411764705882354</v>
      </c>
      <c r="E45" s="250">
        <v>6810</v>
      </c>
      <c r="F45" s="244" t="s">
        <v>121</v>
      </c>
      <c r="G45" s="251" t="s">
        <v>192</v>
      </c>
      <c r="H45" s="252">
        <v>1</v>
      </c>
      <c r="I45" s="245">
        <v>3247.0940000000001</v>
      </c>
      <c r="J45" s="253">
        <v>6.1593535635248012E-2</v>
      </c>
      <c r="K45" s="254">
        <v>31.043141960164995</v>
      </c>
    </row>
    <row r="46" spans="1:11" ht="16.5" x14ac:dyDescent="0.25">
      <c r="A46" s="248" t="s">
        <v>117</v>
      </c>
      <c r="B46" s="249" t="s">
        <v>359</v>
      </c>
      <c r="C46" s="246" t="s">
        <v>69</v>
      </c>
      <c r="D46" s="247">
        <v>0.87333333333333341</v>
      </c>
      <c r="E46" s="250">
        <v>9106</v>
      </c>
      <c r="F46" s="244" t="s">
        <v>120</v>
      </c>
      <c r="G46" s="251" t="s">
        <v>335</v>
      </c>
      <c r="H46" s="252">
        <v>1</v>
      </c>
      <c r="I46" s="245">
        <v>1772.4269999999999</v>
      </c>
      <c r="J46" s="253">
        <v>0</v>
      </c>
      <c r="K46" s="254">
        <v>49.9315345568534</v>
      </c>
    </row>
    <row r="47" spans="1:11" ht="16.5" x14ac:dyDescent="0.25">
      <c r="A47" s="248" t="s">
        <v>117</v>
      </c>
      <c r="B47" s="249" t="s">
        <v>243</v>
      </c>
      <c r="C47" s="246" t="s">
        <v>67</v>
      </c>
      <c r="D47" s="247">
        <v>0.80757674465165019</v>
      </c>
      <c r="E47" s="250">
        <v>6163</v>
      </c>
      <c r="F47" s="244" t="s">
        <v>121</v>
      </c>
      <c r="G47" s="251" t="s">
        <v>190</v>
      </c>
      <c r="H47" s="252">
        <v>3</v>
      </c>
      <c r="I47" s="245">
        <v>4070.9960000000001</v>
      </c>
      <c r="J47" s="253">
        <v>0.12282006663725535</v>
      </c>
      <c r="K47" s="254">
        <v>23.335812661078517</v>
      </c>
    </row>
    <row r="48" spans="1:11" ht="16.5" x14ac:dyDescent="0.25">
      <c r="A48" s="248" t="s">
        <v>117</v>
      </c>
      <c r="B48" s="249" t="s">
        <v>244</v>
      </c>
      <c r="C48" s="246" t="s">
        <v>67</v>
      </c>
      <c r="D48" s="247">
        <v>0.80191635093529368</v>
      </c>
      <c r="E48" s="250">
        <v>6538</v>
      </c>
      <c r="F48" s="244" t="s">
        <v>121</v>
      </c>
      <c r="G48" s="251" t="s">
        <v>196</v>
      </c>
      <c r="H48" s="252">
        <v>3</v>
      </c>
      <c r="I48" s="245">
        <v>3447.4070000000002</v>
      </c>
      <c r="J48" s="253">
        <v>0.31908039868805743</v>
      </c>
      <c r="K48" s="254">
        <v>22.857759469653569</v>
      </c>
    </row>
    <row r="49" spans="1:11" ht="16.5" x14ac:dyDescent="0.25">
      <c r="A49" s="248" t="s">
        <v>117</v>
      </c>
      <c r="B49" s="249" t="s">
        <v>360</v>
      </c>
      <c r="C49" s="246" t="s">
        <v>67</v>
      </c>
      <c r="D49" s="247">
        <v>0.8096969696969698</v>
      </c>
      <c r="E49" s="250">
        <v>1362</v>
      </c>
      <c r="F49" s="244" t="s">
        <v>121</v>
      </c>
      <c r="G49" s="251" t="s">
        <v>342</v>
      </c>
      <c r="H49" s="252">
        <v>1</v>
      </c>
      <c r="I49" s="245">
        <v>3156.2139999999999</v>
      </c>
      <c r="J49" s="253">
        <v>0.76040471273494126</v>
      </c>
      <c r="K49" s="254">
        <v>29.085480262111506</v>
      </c>
    </row>
    <row r="50" spans="1:11" ht="16.5" x14ac:dyDescent="0.25">
      <c r="A50" s="248" t="s">
        <v>117</v>
      </c>
      <c r="B50" s="249" t="s">
        <v>245</v>
      </c>
      <c r="C50" s="246" t="s">
        <v>67</v>
      </c>
      <c r="D50" s="247">
        <v>0.83416858848215825</v>
      </c>
      <c r="E50" s="250">
        <v>819</v>
      </c>
      <c r="F50" s="244" t="s">
        <v>121</v>
      </c>
      <c r="G50" s="251" t="s">
        <v>193</v>
      </c>
      <c r="H50" s="252">
        <v>8</v>
      </c>
      <c r="I50" s="245">
        <v>3242.7670000000003</v>
      </c>
      <c r="J50" s="253">
        <v>0.93901285404262413</v>
      </c>
      <c r="K50" s="254">
        <v>58.044905681375546</v>
      </c>
    </row>
    <row r="51" spans="1:11" ht="16.5" x14ac:dyDescent="0.25">
      <c r="A51" s="248" t="s">
        <v>117</v>
      </c>
      <c r="B51" s="249" t="s">
        <v>246</v>
      </c>
      <c r="C51" s="246" t="s">
        <v>69</v>
      </c>
      <c r="D51" s="247">
        <v>0.85337576798986159</v>
      </c>
      <c r="E51" s="250">
        <v>1710</v>
      </c>
      <c r="F51" s="244" t="s">
        <v>121</v>
      </c>
      <c r="G51" s="251" t="s">
        <v>190</v>
      </c>
      <c r="H51" s="252">
        <v>6</v>
      </c>
      <c r="I51" s="245">
        <v>3583.4070000000002</v>
      </c>
      <c r="J51" s="253">
        <v>0.1116256121618337</v>
      </c>
      <c r="K51" s="254">
        <v>22.827437687094989</v>
      </c>
    </row>
    <row r="52" spans="1:11" ht="16.5" x14ac:dyDescent="0.25">
      <c r="A52" s="248" t="s">
        <v>117</v>
      </c>
      <c r="B52" s="249" t="s">
        <v>290</v>
      </c>
      <c r="C52" s="246" t="s">
        <v>70</v>
      </c>
      <c r="D52" s="247">
        <v>0.72484848484848485</v>
      </c>
      <c r="E52" s="250">
        <v>4474</v>
      </c>
      <c r="F52" s="244" t="s">
        <v>121</v>
      </c>
      <c r="G52" s="251" t="s">
        <v>191</v>
      </c>
      <c r="H52" s="252">
        <v>1</v>
      </c>
      <c r="I52" s="245">
        <v>2688.48</v>
      </c>
      <c r="J52" s="253">
        <v>3.607986669047194</v>
      </c>
      <c r="K52" s="254">
        <v>39.83663631494376</v>
      </c>
    </row>
  </sheetData>
  <mergeCells count="1">
    <mergeCell ref="A2:K2"/>
  </mergeCells>
  <phoneticPr fontId="2" type="noConversion"/>
  <conditionalFormatting sqref="C14:D52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2024-12-03T06:47:32Z</dcterms:modified>
</cp:coreProperties>
</file>