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3AE5FE0-1F8E-4745-BC04-610EE7C36D6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명단'!$A$13:$R$66</definedName>
    <definedName name="_xlnm._FilterDatabase" localSheetId="7" hidden="1">'급감속과다 명단'!$A$13:$K$13</definedName>
    <definedName name="_xlnm._FilterDatabase" localSheetId="4" hidden="1">운전자별!$A$4:$BR$105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운전자별!$A$1:$R$105</definedName>
    <definedName name="_xlnm.Print_Area" localSheetId="1">종합!$A$1:$L$159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4" i="60" l="1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7" i="60" l="1"/>
  <c r="F56" i="60"/>
  <c r="F58" i="60"/>
  <c r="F5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55" i="12" a="1"/>
  <c r="J55" i="12" l="1"/>
  <c r="B150" i="12" l="1"/>
  <c r="B151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51" i="12" l="1"/>
  <c r="I151" i="12"/>
  <c r="H151" i="12"/>
  <c r="G151" i="12"/>
  <c r="F151" i="12"/>
  <c r="E151" i="12"/>
  <c r="D151" i="12"/>
  <c r="I150" i="12"/>
  <c r="H150" i="12"/>
  <c r="G150" i="12"/>
  <c r="F150" i="12"/>
  <c r="D150" i="12"/>
  <c r="E150" i="12"/>
  <c r="J150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6" i="12" l="1"/>
  <c r="E146" i="12" l="1"/>
  <c r="D146" i="12"/>
  <c r="J146" i="12"/>
  <c r="H146" i="12"/>
  <c r="G146" i="12"/>
  <c r="I146" i="12"/>
  <c r="F146" i="12"/>
  <c r="B147" i="12"/>
  <c r="B148" i="12"/>
  <c r="I148" i="12" s="1"/>
  <c r="B149" i="12"/>
  <c r="I149" i="12" s="1"/>
  <c r="F147" i="12" l="1"/>
  <c r="E147" i="12"/>
  <c r="D147" i="12"/>
  <c r="I147" i="12"/>
  <c r="J147" i="12"/>
  <c r="H147" i="12"/>
  <c r="G147" i="12"/>
  <c r="H149" i="12"/>
  <c r="G149" i="12"/>
  <c r="F149" i="12"/>
  <c r="E149" i="12"/>
  <c r="J149" i="12"/>
  <c r="D149" i="12"/>
  <c r="G148" i="12"/>
  <c r="F148" i="12"/>
  <c r="J148" i="12"/>
  <c r="H148" i="12"/>
  <c r="E148" i="12"/>
  <c r="D148" i="12"/>
  <c r="J10" i="12"/>
  <c r="J33" i="12" s="1"/>
  <c r="K29" i="12"/>
  <c r="D29" i="12" l="1"/>
  <c r="N55" i="12" a="1"/>
  <c r="E55" i="12" a="1"/>
  <c r="D55" i="12" a="1"/>
  <c r="H55" i="12" a="1"/>
  <c r="F55" i="12" a="1"/>
  <c r="I55" i="12" a="1"/>
  <c r="G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<sst xmlns="http://schemas.openxmlformats.org/spreadsheetml/2006/main" count="3530" uniqueCount="626">
  <si>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</si>
  <si>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</si>
  <si>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</si>
  <si>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</si>
  <si>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</si>
  <si>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</si>
  <si>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</si>
  <si>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</si>
  <si>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</si>
  <si>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</si>
  <si>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</si>
  <si>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</si>
  <si>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</si>
  <si>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</si>
  <si>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</si>
  <si>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</si>
  <si>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</si>
  <si>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</si>
  <si>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</si>
  <si>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</si>
  <si>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</si>
  <si>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</si>
  <si>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</si>
  <si>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</si>
  <si>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</si>
  <si>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</si>
  <si>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</si>
  <si>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</si>
  <si>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</si>
  <si>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</si>
  <si>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</si>
  <si>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</si>
  <si>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</si>
  <si>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</si>
  <si>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</si>
  <si>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</si>
  <si>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</si>
  <si>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</si>
  <si>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</si>
  <si>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</si>
  <si>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</si>
  <si>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</si>
  <si>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</si>
  <si>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</si>
  <si>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</si>
  <si>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</si>
  <si>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</si>
  <si>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</si>
  <si>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</si>
  <si>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</si>
  <si>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</si>
  <si>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</si>
  <si>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</si>
  <si>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</si>
  <si>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</si>
  <si>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</si>
  <si>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</si>
  <si>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</si>
  <si>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</si>
  <si>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</si>
  <si>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</si>
  <si>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</si>
  <si>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</si>
  <si>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</si>
  <si>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</si>
  <si>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</si>
  <si>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</si>
  <si>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</si>
  <si>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</si>
  <si>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</si>
  <si>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</si>
  <si>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</si>
  <si>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</si>
  <si>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</si>
  <si>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</si>
  <si>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</si>
  <si>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</si>
  <si>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</si>
  <si>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</si>
  <si>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</si>
  <si>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</si>
  <si>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</si>
  <si>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</si>
  <si>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</si>
  <si>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</si>
  <si>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</si>
  <si>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</si>
  <si>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</si>
  <si>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</si>
  <si>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</si>
  <si>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</si>
  <si>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</si>
  <si>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</si>
  <si>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</si>
  <si>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</si>
  <si>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</si>
  <si>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</si>
  <si>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</si>
  <si>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</si>
  <si>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</si>
  <si>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</si>
  <si>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</si>
  <si>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</si>
  <si>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</si>
  <si>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</si>
  <si>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</si>
  <si>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</si>
  <si>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</si>
  <si>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</si>
  <si>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</si>
  <si>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</si>
  <si>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</si>
  <si>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</si>
  <si>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</si>
  <si>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</si>
  <si>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</si>
  <si>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</si>
  <si>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</si>
  <si>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</si>
  <si>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</si>
  <si>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</si>
  <si>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</si>
  <si>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</si>
  <si>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</si>
  <si>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</si>
  <si>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</si>
  <si>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</si>
  <si>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</si>
  <si>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</si>
  <si>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</si>
  <si>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</si>
  <si>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</si>
  <si>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</si>
  <si>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</si>
  <si>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</si>
  <si>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</si>
  <si>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</si>
  <si>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</si>
  <si>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</si>
  <si>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</si>
  <si>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</si>
  <si>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</si>
  <si>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</si>
  <si>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</si>
  <si>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</si>
  <si>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</si>
  <si>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</si>
  <si>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</si>
  <si>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</si>
  <si>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</si>
  <si>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</si>
  <si>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</si>
  <si>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</si>
  <si>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</si>
  <si>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</si>
  <si>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</si>
  <si>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</si>
  <si>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</si>
  <si>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</si>
  <si>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</si>
  <si>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</si>
  <si>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</si>
  <si>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</si>
  <si>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</si>
  <si>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</si>
  <si>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</si>
  <si>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</si>
  <si>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</si>
  <si>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</si>
  <si>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</si>
  <si>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</si>
  <si>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</si>
  <si>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</si>
  <si>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</si>
  <si>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</si>
  <si>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</si>
  <si>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</si>
  <si>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</si>
  <si>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</si>
  <si>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</si>
  <si>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</si>
  <si>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</si>
  <si>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</si>
  <si>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</si>
  <si>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</si>
  <si>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</si>
  <si>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</si>
  <si>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</si>
  <si>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</si>
  <si>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</si>
  <si>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</si>
  <si>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</si>
  <si>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</si>
  <si>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</si>
  <si>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</si>
  <si>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</si>
  <si>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</si>
  <si>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</si>
  <si>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</si>
  <si>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</si>
  <si>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</si>
  <si>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</si>
  <si>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</si>
  <si>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</si>
  <si>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</si>
  <si>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71바5900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</si>
  <si>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</si>
  <si>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</si>
  <si>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</si>
  <si>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</si>
  <si>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</si>
  <si>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</si>
  <si>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</si>
  <si>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</si>
  <si>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</si>
  <si>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</si>
  <si>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71바5860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</si>
  <si>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</si>
  <si>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</si>
  <si>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</si>
  <si>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</si>
  <si>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</si>
  <si>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</si>
  <si>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</si>
  <si>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70바3905</t>
  </si>
  <si>
    <t>71바5856</t>
  </si>
  <si>
    <t>71바5868</t>
  </si>
  <si>
    <t>71바5870</t>
  </si>
  <si>
    <t>예비예비</t>
  </si>
  <si>
    <t>곽인근</t>
  </si>
  <si>
    <t>김명석</t>
  </si>
  <si>
    <t>김봉환</t>
  </si>
  <si>
    <t>김상용</t>
  </si>
  <si>
    <t>김영복</t>
  </si>
  <si>
    <t>김인기</t>
  </si>
  <si>
    <t>김재형</t>
  </si>
  <si>
    <t>김정식</t>
  </si>
  <si>
    <t>김종광</t>
  </si>
  <si>
    <t>김진용</t>
  </si>
  <si>
    <t>김진욱</t>
  </si>
  <si>
    <t>나인웅</t>
  </si>
  <si>
    <t>박갑수</t>
  </si>
  <si>
    <t>박기철</t>
  </si>
  <si>
    <t>박상선</t>
  </si>
  <si>
    <t>박용이</t>
  </si>
  <si>
    <t>박이락</t>
  </si>
  <si>
    <t>박주원</t>
  </si>
  <si>
    <t>백운상</t>
  </si>
  <si>
    <t>백진경</t>
  </si>
  <si>
    <t>손이성</t>
  </si>
  <si>
    <t>송인관</t>
  </si>
  <si>
    <t>송정현</t>
  </si>
  <si>
    <t>송정환</t>
  </si>
  <si>
    <t>심준섭</t>
  </si>
  <si>
    <t>안정원</t>
  </si>
  <si>
    <t>양금수</t>
  </si>
  <si>
    <t>옥현준</t>
  </si>
  <si>
    <t>우용일</t>
  </si>
  <si>
    <t>유영근</t>
  </si>
  <si>
    <t>유영민</t>
  </si>
  <si>
    <t>유재옥</t>
  </si>
  <si>
    <t>이광철</t>
  </si>
  <si>
    <t>이기훈</t>
  </si>
  <si>
    <t>이배환</t>
  </si>
  <si>
    <t>이병창</t>
  </si>
  <si>
    <t>이상용</t>
  </si>
  <si>
    <t>이석규</t>
  </si>
  <si>
    <t>이승기</t>
  </si>
  <si>
    <t>이영선</t>
  </si>
  <si>
    <t>이재성</t>
  </si>
  <si>
    <t>이진호</t>
  </si>
  <si>
    <t>이창훈</t>
  </si>
  <si>
    <t>이태현</t>
  </si>
  <si>
    <t>이한승</t>
  </si>
  <si>
    <t>인명호</t>
  </si>
  <si>
    <t>임계주</t>
  </si>
  <si>
    <t>장권순</t>
  </si>
  <si>
    <t>전성일</t>
  </si>
  <si>
    <t>전용범</t>
  </si>
  <si>
    <t>정원</t>
  </si>
  <si>
    <t>정진권</t>
  </si>
  <si>
    <t>정현수</t>
  </si>
  <si>
    <t>정흥복</t>
  </si>
  <si>
    <t>조성환</t>
  </si>
  <si>
    <t>지형도</t>
  </si>
  <si>
    <t>최순경</t>
  </si>
  <si>
    <t>최순철</t>
  </si>
  <si>
    <t>최우영</t>
  </si>
  <si>
    <t>최재덕</t>
  </si>
  <si>
    <t>한재성</t>
  </si>
  <si>
    <t>홍형표</t>
  </si>
  <si>
    <t>황교민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</si>
  <si>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</si>
  <si>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</si>
  <si>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</si>
  <si>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도영운수35C2</t>
  </si>
  <si>
    <t>도영운수35D1</t>
  </si>
  <si>
    <t>도영운수55C1</t>
  </si>
  <si>
    <t>도영운수65F1</t>
  </si>
  <si>
    <t>도영운수순환46F2</t>
  </si>
  <si>
    <t>도영운수순환46F1</t>
  </si>
  <si>
    <t>정해원</t>
  </si>
  <si>
    <t>홍승철</t>
  </si>
  <si>
    <t>71바5858</t>
  </si>
  <si>
    <t>71바5890</t>
  </si>
  <si>
    <t>하덕용</t>
  </si>
  <si>
    <t>이종수</t>
  </si>
  <si>
    <t>지은우</t>
  </si>
  <si>
    <t>도영운수35D3</t>
  </si>
  <si>
    <t>정정훈</t>
  </si>
  <si>
    <t>조성오</t>
  </si>
  <si>
    <t>0%(0명)</t>
  </si>
  <si>
    <t>인천전체</t>
  </si>
  <si>
    <t>개선율(유카전)</t>
  </si>
  <si>
    <t>도영운수35F2</t>
  </si>
  <si>
    <t>도영운수523F2</t>
  </si>
  <si>
    <t>도영운수523F1</t>
  </si>
  <si>
    <t>도영운수55F1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</si>
  <si>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</si>
  <si>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</si>
  <si>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</si>
  <si>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</si>
  <si>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</si>
  <si>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</si>
  <si>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</si>
  <si>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</si>
  <si>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</si>
  <si>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도영운수65-1D1</t>
  </si>
  <si>
    <t>도영운수순환46F3</t>
  </si>
  <si>
    <t>김정광</t>
  </si>
  <si>
    <t>추경호</t>
  </si>
  <si>
    <t xml:space="preserve"> </t>
    <phoneticPr fontId="2" type="noConversion"/>
  </si>
  <si>
    <t>순위</t>
  </si>
  <si>
    <t>70바3908</t>
  </si>
  <si>
    <t>70바3904</t>
  </si>
  <si>
    <t>김충호</t>
  </si>
  <si>
    <t>서호남</t>
  </si>
  <si>
    <t>유형우</t>
  </si>
  <si>
    <t>유형표</t>
  </si>
  <si>
    <t>정국채</t>
  </si>
  <si>
    <t>주인식</t>
  </si>
  <si>
    <t>황성민</t>
  </si>
  <si>
    <t>D</t>
    <phoneticPr fontId="2" type="noConversion"/>
  </si>
  <si>
    <t>7%(1명)</t>
  </si>
  <si>
    <t>▲</t>
  </si>
  <si>
    <t>도영운수35F1</t>
  </si>
  <si>
    <t>=</t>
  </si>
  <si>
    <t>도영운수35D4</t>
  </si>
  <si>
    <t>71바5866</t>
  </si>
  <si>
    <t>71바5875</t>
  </si>
  <si>
    <t>71바5892</t>
  </si>
  <si>
    <t>도영운수35F3</t>
  </si>
  <si>
    <t>도영운수35D2</t>
  </si>
  <si>
    <t>도영운수523D1</t>
  </si>
  <si>
    <t>70바3909</t>
  </si>
  <si>
    <t>도영운수523C2</t>
  </si>
  <si>
    <t>도영운수523B1</t>
  </si>
  <si>
    <t>도영운수523B2</t>
  </si>
  <si>
    <t>도영운수65F5</t>
  </si>
  <si>
    <t>71바5891</t>
  </si>
  <si>
    <t>도영운수65-1F5</t>
  </si>
  <si>
    <t>71바5895</t>
  </si>
  <si>
    <t>도영운수순환46F4</t>
  </si>
  <si>
    <t>예비</t>
  </si>
  <si>
    <t>김상영</t>
  </si>
  <si>
    <t>김연수</t>
  </si>
  <si>
    <t>박재현</t>
  </si>
  <si>
    <t>박재형</t>
  </si>
  <si>
    <t>심재룡</t>
  </si>
  <si>
    <t>우성아</t>
  </si>
  <si>
    <t>이승재</t>
  </si>
  <si>
    <t>이희정</t>
  </si>
  <si>
    <t>임형택</t>
  </si>
  <si>
    <t>전영화</t>
  </si>
  <si>
    <t>최교식</t>
  </si>
  <si>
    <t>도영운수35C3</t>
  </si>
  <si>
    <t>▽</t>
  </si>
  <si>
    <t>도영운수35C4</t>
  </si>
  <si>
    <t>도영운수35A1</t>
  </si>
  <si>
    <t>도영운수35C6</t>
  </si>
  <si>
    <t>도영운수35C5</t>
  </si>
  <si>
    <t>도영운수523C3</t>
  </si>
  <si>
    <t>도영운수523F3</t>
  </si>
  <si>
    <t>도영운수523A1</t>
  </si>
  <si>
    <t>도영운수55C2</t>
  </si>
  <si>
    <t>도영운수55C3</t>
  </si>
  <si>
    <t>도영운수55B2</t>
  </si>
  <si>
    <t>도영운수55A1</t>
  </si>
  <si>
    <t>도영운수65-1F6</t>
  </si>
  <si>
    <t>도영운수순환46D1</t>
  </si>
  <si>
    <t>71바5867</t>
  </si>
  <si>
    <t>도영운수예비D8</t>
  </si>
  <si>
    <t>NEW</t>
  </si>
  <si>
    <t>new</t>
  </si>
  <si>
    <t>50677591852.769</t>
  </si>
  <si>
    <t>김광진</t>
  </si>
  <si>
    <t>506546927.981</t>
  </si>
  <si>
    <t>50634052101.488</t>
  </si>
  <si>
    <t>50651152303.253</t>
  </si>
  <si>
    <t>50643122312.491</t>
  </si>
  <si>
    <t>5063051723.261</t>
  </si>
  <si>
    <t>김상진</t>
  </si>
  <si>
    <t>5063121001.411</t>
  </si>
  <si>
    <t>50677511997.852</t>
  </si>
  <si>
    <t>50662691921.256</t>
  </si>
  <si>
    <t>50650221843.722</t>
  </si>
  <si>
    <t>5063292077.316</t>
  </si>
  <si>
    <t>50699262081.291</t>
  </si>
  <si>
    <t>50617114346.518</t>
  </si>
  <si>
    <t>50656892076.156</t>
  </si>
  <si>
    <t>5068251458.024</t>
  </si>
  <si>
    <t>5061929654.187</t>
  </si>
  <si>
    <t>50674751427.853</t>
  </si>
  <si>
    <t>5063341804.11</t>
  </si>
  <si>
    <t>50699994016.514</t>
  </si>
  <si>
    <t>506651276.498</t>
  </si>
  <si>
    <t>5069247325.984</t>
  </si>
  <si>
    <t>50689081635.655</t>
  </si>
  <si>
    <t>박세환</t>
  </si>
  <si>
    <t>50657431286.004</t>
  </si>
  <si>
    <t>박영배</t>
  </si>
  <si>
    <t>50697155334.92</t>
  </si>
  <si>
    <t>50611702240.304</t>
  </si>
  <si>
    <t>50672781906.295</t>
  </si>
  <si>
    <t>50632341806.028</t>
  </si>
  <si>
    <t>50671341937.135</t>
  </si>
  <si>
    <t>5061679332.155</t>
  </si>
  <si>
    <t>5064138275.715</t>
  </si>
  <si>
    <t>50614071778.981</t>
  </si>
  <si>
    <t>50615701465.129</t>
  </si>
  <si>
    <t>50631171824.59</t>
  </si>
  <si>
    <t>50640971481.398</t>
  </si>
  <si>
    <t>50652811743.653</t>
  </si>
  <si>
    <t>5069919697.089</t>
  </si>
  <si>
    <t>50647621654.792</t>
  </si>
  <si>
    <t>506101679.889</t>
  </si>
  <si>
    <t>50626121984.797</t>
  </si>
  <si>
    <t>5064283113.407</t>
  </si>
  <si>
    <t>50683283200.509</t>
  </si>
  <si>
    <t>50674781065.888</t>
  </si>
  <si>
    <t>5061245255.271</t>
  </si>
  <si>
    <t>50663342578.052</t>
  </si>
  <si>
    <t>50661891766.965</t>
  </si>
  <si>
    <t>5066907524.965</t>
  </si>
  <si>
    <t>5063463642.946</t>
  </si>
  <si>
    <t>5067101617.171</t>
  </si>
  <si>
    <t>50644661582.166</t>
  </si>
  <si>
    <t>50611672012.785</t>
  </si>
  <si>
    <t>50670631163.64</t>
  </si>
  <si>
    <t>506508267.927</t>
  </si>
  <si>
    <t>5069987956.405</t>
  </si>
  <si>
    <t>50618031857.852</t>
  </si>
  <si>
    <t>50690463586.517</t>
  </si>
  <si>
    <t>5065533272.216</t>
  </si>
  <si>
    <t>50633852525.209</t>
  </si>
  <si>
    <t>5066773547.458</t>
  </si>
  <si>
    <t>5062447718.41</t>
  </si>
  <si>
    <t>50614062250.906</t>
  </si>
  <si>
    <t>5065336701.054</t>
  </si>
  <si>
    <t>50626611712.403</t>
  </si>
  <si>
    <t>이택영</t>
  </si>
  <si>
    <t>506354285.543</t>
  </si>
  <si>
    <t>50625761974.62</t>
  </si>
  <si>
    <t>50640751698.909</t>
  </si>
  <si>
    <t>50635981366.295</t>
  </si>
  <si>
    <t>5063923771.82</t>
  </si>
  <si>
    <t>5064700903.834</t>
  </si>
  <si>
    <t>50692701940.312</t>
  </si>
  <si>
    <t>5066338449.518</t>
  </si>
  <si>
    <t>50611782113.439</t>
  </si>
  <si>
    <t>50632181522.584</t>
  </si>
  <si>
    <t>50699741804.16</t>
  </si>
  <si>
    <t>정상호</t>
  </si>
  <si>
    <t>5068312493.706</t>
  </si>
  <si>
    <t>5068641735.511</t>
  </si>
  <si>
    <t>50637872524.162</t>
  </si>
  <si>
    <t>50669982744.177</t>
  </si>
  <si>
    <t>506469638.878</t>
  </si>
  <si>
    <t>50659701478.639</t>
  </si>
  <si>
    <t>50654801765.99</t>
  </si>
  <si>
    <t>조대형</t>
  </si>
  <si>
    <t>5068282957.251</t>
  </si>
  <si>
    <t>50617421139.928</t>
  </si>
  <si>
    <t>50685551543.58</t>
  </si>
  <si>
    <t>조승행</t>
  </si>
  <si>
    <t>5067045550.679</t>
  </si>
  <si>
    <t>50649941934.896</t>
  </si>
  <si>
    <t>5069993299.561</t>
  </si>
  <si>
    <t>50645611690.65</t>
  </si>
  <si>
    <t>50639211869.533</t>
  </si>
  <si>
    <t>5061001814.95</t>
  </si>
  <si>
    <t>50669241918.575</t>
  </si>
  <si>
    <t>50685411153.23</t>
  </si>
  <si>
    <t>506992275.337</t>
  </si>
  <si>
    <t>최현</t>
  </si>
  <si>
    <t>50650114714.987</t>
  </si>
  <si>
    <t>50687971948.804</t>
  </si>
  <si>
    <t>5065173255.87</t>
  </si>
  <si>
    <t>50661911855.166</t>
  </si>
  <si>
    <t>50636021266.958</t>
  </si>
  <si>
    <t>50698801742.315</t>
  </si>
  <si>
    <t>50619451575.316</t>
  </si>
  <si>
    <t>50670141144.319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</si>
  <si>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</si>
  <si>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</si>
  <si>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</si>
  <si>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</si>
  <si>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</si>
  <si>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</si>
  <si>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분석기간: 24.11.01-24.11.30</t>
  </si>
  <si>
    <t>24'11</t>
    <phoneticPr fontId="2" type="noConversion"/>
  </si>
  <si>
    <t>22위/(32개사)</t>
  </si>
  <si>
    <t>5%(5명)</t>
  </si>
  <si>
    <t>11%(11명)</t>
  </si>
  <si>
    <t>17%(17명)</t>
  </si>
  <si>
    <t>14%(14명)</t>
  </si>
  <si>
    <t>22%(22명)</t>
  </si>
  <si>
    <t>32%(32명)</t>
  </si>
  <si>
    <t>14%(1명)</t>
  </si>
  <si>
    <t>9%(1명)</t>
  </si>
  <si>
    <t>29%(2명)</t>
  </si>
  <si>
    <t>18%(2명)</t>
  </si>
  <si>
    <t>43%(3명)</t>
  </si>
  <si>
    <t>27%(3명)</t>
  </si>
  <si>
    <t>43%(6명)</t>
  </si>
  <si>
    <t>29%(4명)</t>
  </si>
  <si>
    <t>25%(2명)</t>
  </si>
  <si>
    <t>33%(2명)</t>
  </si>
  <si>
    <t>21%(3명)</t>
  </si>
  <si>
    <t>71%(5명)</t>
  </si>
  <si>
    <t>75%(6명)</t>
  </si>
  <si>
    <t>67%(4명)</t>
  </si>
  <si>
    <t>NULL</t>
  </si>
  <si>
    <t>5061394295.637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</si>
  <si>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</si>
  <si>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</si>
  <si>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</si>
  <si>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</si>
  <si>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</si>
  <si>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</si>
  <si>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</si>
  <si>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523523C</t>
  </si>
  <si>
    <t>도영운수523C4</t>
  </si>
  <si>
    <t>6565S</t>
  </si>
  <si>
    <t>도영운수65S2</t>
  </si>
  <si>
    <t>523523F</t>
  </si>
  <si>
    <t>3535B</t>
  </si>
  <si>
    <t>도영운수35B7</t>
  </si>
  <si>
    <t>6565C</t>
  </si>
  <si>
    <t>523523S</t>
  </si>
  <si>
    <t>도영운수523S1</t>
  </si>
  <si>
    <t>도영운수35B6</t>
  </si>
  <si>
    <t>523523B</t>
  </si>
  <si>
    <t>도영운수523B5</t>
  </si>
  <si>
    <t>도영운수523F4</t>
  </si>
  <si>
    <t>-</t>
  </si>
  <si>
    <t>3535D</t>
  </si>
  <si>
    <t>3535C</t>
  </si>
  <si>
    <t>5555S</t>
  </si>
  <si>
    <t>도영운수55S1</t>
  </si>
  <si>
    <t>523523D</t>
  </si>
  <si>
    <t>도영운수523D4</t>
  </si>
  <si>
    <t>3535F</t>
  </si>
  <si>
    <t>65-165-1A</t>
  </si>
  <si>
    <t>도영운수65-1A1</t>
  </si>
  <si>
    <t>순환46순환46D</t>
  </si>
  <si>
    <t>도영운수523B3</t>
  </si>
  <si>
    <t>도영운수35F7</t>
  </si>
  <si>
    <t>6565A</t>
  </si>
  <si>
    <t>도영운수65A1</t>
  </si>
  <si>
    <t>순환46순환46F</t>
  </si>
  <si>
    <t>3535A</t>
  </si>
  <si>
    <t>도영운수35A3</t>
  </si>
  <si>
    <t>6565F</t>
  </si>
  <si>
    <t>5555A</t>
  </si>
  <si>
    <t>도영운수55A2</t>
  </si>
  <si>
    <t>65-165-1F</t>
  </si>
  <si>
    <t>도영운수65-1F7</t>
  </si>
  <si>
    <t>도영운수523B6</t>
  </si>
  <si>
    <t>도영운수35B3</t>
  </si>
  <si>
    <t>도영운수35A2</t>
  </si>
  <si>
    <t>3535S</t>
  </si>
  <si>
    <t>도영운수35S1</t>
  </si>
  <si>
    <t>523523A</t>
  </si>
  <si>
    <t>도영운수523A2</t>
  </si>
  <si>
    <t>5555B</t>
  </si>
  <si>
    <t>도영운수35B2</t>
  </si>
  <si>
    <t>도영운수55B3</t>
  </si>
  <si>
    <t>도영운수523D3</t>
  </si>
  <si>
    <t>6565D</t>
  </si>
  <si>
    <t>도영운수65D1</t>
  </si>
  <si>
    <t>도영운수35F6</t>
  </si>
  <si>
    <t>도영운수35F5</t>
  </si>
  <si>
    <t>도영운수65D2</t>
  </si>
  <si>
    <t>5555D</t>
  </si>
  <si>
    <t>도영운수55D2</t>
  </si>
  <si>
    <t>6565B</t>
  </si>
  <si>
    <t>도영운수65B1</t>
  </si>
  <si>
    <t>5555F</t>
  </si>
  <si>
    <t>도영운수55F2</t>
  </si>
  <si>
    <t>도영운수523B4</t>
  </si>
  <si>
    <t>5555C</t>
  </si>
  <si>
    <t>순환46순환46C</t>
  </si>
  <si>
    <t>도영운수순환46C1</t>
  </si>
  <si>
    <t>도영운수523F5</t>
  </si>
  <si>
    <t>도영운수35F8</t>
  </si>
  <si>
    <t>도영운수65D4</t>
  </si>
  <si>
    <t>65-165-1D</t>
  </si>
  <si>
    <t>도영운수순환46F6</t>
  </si>
  <si>
    <t>이상</t>
  </si>
  <si>
    <t>도영운수523D6</t>
  </si>
  <si>
    <t>도영운수35D5</t>
  </si>
  <si>
    <t>도영운수순환46F5</t>
  </si>
  <si>
    <t>도영운수55A3</t>
  </si>
  <si>
    <t>도영운수35B5</t>
  </si>
  <si>
    <t>도영운수55D3</t>
  </si>
  <si>
    <t>도영운수35D6</t>
  </si>
  <si>
    <t>도영운수35B1</t>
  </si>
  <si>
    <t>도영운수523D5</t>
  </si>
  <si>
    <t>도영운수65D3</t>
  </si>
  <si>
    <t>도영운수순환46F7</t>
  </si>
  <si>
    <t>도영운수35B4</t>
  </si>
  <si>
    <t>도영운수55D1</t>
  </si>
  <si>
    <t>도영운수35F4</t>
  </si>
  <si>
    <t>도영운수35A4</t>
  </si>
  <si>
    <t>도영운수순환46C2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</si>
</sst>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188" fontId="29" fillId="0" borderId="0" xfId="2" applyNumberFormat="1" applyFont="1">
      <alignment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955-4D80-82EE-FED04D79016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329-4675-B5E2-AC037C5F597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329-4675-B5E2-AC037C5F59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  <c:pt idx="9">
                  <c:v>2.0082869527244931</c:v>
                </c:pt>
                <c:pt idx="10">
                  <c:v>2.0262809279660021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4.9019607843137254E-2</c:v>
                </c:pt>
                <c:pt idx="1">
                  <c:v>0.10784313725490197</c:v>
                </c:pt>
                <c:pt idx="2">
                  <c:v>0.16666666666666666</c:v>
                </c:pt>
                <c:pt idx="3">
                  <c:v>0.13725490196078433</c:v>
                </c:pt>
                <c:pt idx="4">
                  <c:v>0.21568627450980393</c:v>
                </c:pt>
                <c:pt idx="5">
                  <c:v>0.3235294117647059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0.27272727272727271</c:v>
                </c:pt>
                <c:pt idx="2">
                  <c:v>0.21428571428571427</c:v>
                </c:pt>
                <c:pt idx="3">
                  <c:v>0.7142857142857143</c:v>
                </c:pt>
                <c:pt idx="4">
                  <c:v>0.75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0.2857142857142857</c:v>
                </c:pt>
                <c:pt idx="3">
                  <c:v>0</c:v>
                </c:pt>
                <c:pt idx="4">
                  <c:v>0.25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0.42857142857142855</c:v>
                </c:pt>
                <c:pt idx="1">
                  <c:v>0.27272727272727271</c:v>
                </c:pt>
                <c:pt idx="2">
                  <c:v>0.42857142857142855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0.2857142857142857</c:v>
                </c:pt>
                <c:pt idx="1">
                  <c:v>0.18181818181818182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0.14285714285714285</c:v>
                </c:pt>
                <c:pt idx="1">
                  <c:v>9.0909090909090912E-2</c:v>
                </c:pt>
                <c:pt idx="2">
                  <c:v>7.1428571428571425E-2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750794</xdr:colOff>
      <xdr:row>14</xdr:row>
      <xdr:rowOff>190500</xdr:rowOff>
    </xdr:from>
    <xdr:to>
      <xdr:col>6</xdr:col>
      <xdr:colOff>112059</xdr:colOff>
      <xdr:row>17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 flipV="1">
          <a:off x="4403912" y="4706471"/>
          <a:ext cx="235323" cy="6835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161363</xdr:colOff>
      <xdr:row>14</xdr:row>
      <xdr:rowOff>284629</xdr:rowOff>
    </xdr:from>
    <xdr:to>
      <xdr:col>6</xdr:col>
      <xdr:colOff>318250</xdr:colOff>
      <xdr:row>15</xdr:row>
      <xdr:rowOff>282388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3814481" y="4800600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AFD0B3-D5FD-4B24-92CA-54C8E3C360E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448235</xdr:colOff>
      <xdr:row>14</xdr:row>
      <xdr:rowOff>67235</xdr:rowOff>
    </xdr:from>
    <xdr:to>
      <xdr:col>6</xdr:col>
      <xdr:colOff>605118</xdr:colOff>
      <xdr:row>14</xdr:row>
      <xdr:rowOff>168088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 flipV="1">
          <a:off x="4975411" y="4583206"/>
          <a:ext cx="156883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840440</xdr:colOff>
      <xdr:row>13</xdr:row>
      <xdr:rowOff>11206</xdr:rowOff>
    </xdr:from>
    <xdr:to>
      <xdr:col>6</xdr:col>
      <xdr:colOff>997327</xdr:colOff>
      <xdr:row>14</xdr:row>
      <xdr:rowOff>8965</xdr:rowOff>
    </xdr:to>
    <xdr:sp macro="" textlink="$K$21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493558" y="4235824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509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312" t="s">
        <v>38</v>
      </c>
      <c r="D4" s="312"/>
      <c r="E4" s="62" t="s">
        <v>111</v>
      </c>
      <c r="F4" s="62" t="s">
        <v>64</v>
      </c>
      <c r="G4" s="271" t="s">
        <v>114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64" t="s">
        <v>510</v>
      </c>
      <c r="C5" s="313" t="s">
        <v>172</v>
      </c>
      <c r="D5" s="313"/>
      <c r="E5" s="63">
        <v>6</v>
      </c>
      <c r="F5" s="64">
        <v>57</v>
      </c>
      <c r="G5" s="94" t="s">
        <v>67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 x14ac:dyDescent="0.3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302"/>
      <c r="Z10" s="39"/>
      <c r="AA10" s="39"/>
      <c r="AB10" s="39"/>
    </row>
    <row r="11" spans="1:28" ht="23.25" customHeight="1" thickTop="1" x14ac:dyDescent="0.25">
      <c r="G11" s="6"/>
      <c r="H11" s="234">
        <v>1</v>
      </c>
      <c r="I11" s="195">
        <v>2.0099999999999998</v>
      </c>
      <c r="J11" s="196">
        <v>1.8754618208813343</v>
      </c>
      <c r="K11" s="197"/>
      <c r="M11" s="2"/>
      <c r="Y11" s="270"/>
      <c r="Z11" s="252"/>
      <c r="AA11" s="239"/>
      <c r="AB11" s="39"/>
    </row>
    <row r="12" spans="1:28" ht="23.25" customHeight="1" x14ac:dyDescent="0.25">
      <c r="G12" s="6"/>
      <c r="H12" s="235">
        <v>2</v>
      </c>
      <c r="I12" s="189">
        <v>2.3662575846193561</v>
      </c>
      <c r="J12" s="196">
        <v>2.3251460337144465</v>
      </c>
      <c r="K12" s="236">
        <v>0.23977252313341824</v>
      </c>
      <c r="M12" s="239"/>
      <c r="Y12" s="270"/>
      <c r="Z12" s="252"/>
      <c r="AA12" s="239"/>
      <c r="AB12" s="39"/>
    </row>
    <row r="13" spans="1:28" ht="23.25" customHeight="1" x14ac:dyDescent="0.25">
      <c r="G13" s="6"/>
      <c r="H13" s="235">
        <v>3</v>
      </c>
      <c r="I13" s="189">
        <v>2.37</v>
      </c>
      <c r="J13" s="196">
        <v>2.2721994571414852</v>
      </c>
      <c r="K13" s="238">
        <v>-2.2771290837323654E-2</v>
      </c>
      <c r="M13" s="239"/>
      <c r="Y13" s="270"/>
      <c r="Z13" s="252"/>
      <c r="AA13" s="239"/>
      <c r="AB13" s="39"/>
    </row>
    <row r="14" spans="1:28" ht="23.25" customHeight="1" x14ac:dyDescent="0.25">
      <c r="G14" s="6"/>
      <c r="H14" s="235">
        <v>4</v>
      </c>
      <c r="I14" s="189">
        <v>2.33</v>
      </c>
      <c r="J14" s="196">
        <v>2.2176999283533205</v>
      </c>
      <c r="K14" s="238">
        <v>-2.3985363000098237E-2</v>
      </c>
      <c r="M14" s="239"/>
      <c r="Y14" s="270"/>
      <c r="Z14" s="252"/>
      <c r="AA14" s="239"/>
      <c r="AB14" s="39"/>
    </row>
    <row r="15" spans="1:28" ht="23.25" customHeight="1" x14ac:dyDescent="0.25">
      <c r="G15" s="6"/>
      <c r="H15" s="235">
        <v>5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70"/>
      <c r="Z15" s="252"/>
      <c r="AA15" s="239"/>
      <c r="AB15" s="39"/>
    </row>
    <row r="16" spans="1:28" ht="23.25" customHeight="1" x14ac:dyDescent="0.25">
      <c r="G16" s="6"/>
      <c r="H16" s="235">
        <v>6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70"/>
      <c r="Z16" s="252"/>
      <c r="AA16" s="239"/>
      <c r="AB16" s="39"/>
    </row>
    <row r="17" spans="2:28" ht="23.25" customHeight="1" x14ac:dyDescent="0.25">
      <c r="G17" s="6"/>
      <c r="H17" s="235">
        <v>7</v>
      </c>
      <c r="I17" s="189">
        <v>2.13</v>
      </c>
      <c r="J17" s="196">
        <v>1.9533315662221871</v>
      </c>
      <c r="K17" s="238">
        <v>-3.7184424588921905E-2</v>
      </c>
      <c r="M17" s="239"/>
      <c r="Y17" s="270"/>
      <c r="Z17" s="252"/>
      <c r="AA17" s="239"/>
      <c r="AB17" s="39"/>
    </row>
    <row r="18" spans="2:28" ht="23.25" customHeight="1" x14ac:dyDescent="0.25">
      <c r="G18" s="6"/>
      <c r="H18" s="235">
        <v>8</v>
      </c>
      <c r="I18" s="189">
        <v>2.08</v>
      </c>
      <c r="J18" s="196">
        <v>1.8895845695927642</v>
      </c>
      <c r="K18" s="238">
        <v>-3.2635010733334857E-2</v>
      </c>
      <c r="M18" s="239"/>
      <c r="Y18" s="270"/>
      <c r="Z18" s="252"/>
      <c r="AA18" s="239"/>
      <c r="AB18" s="39"/>
    </row>
    <row r="19" spans="2:28" ht="23.25" customHeight="1" x14ac:dyDescent="0.25">
      <c r="G19" s="6"/>
      <c r="H19" s="235">
        <v>9</v>
      </c>
      <c r="I19" s="189">
        <v>2.13</v>
      </c>
      <c r="J19" s="196">
        <v>1.9045496191313613</v>
      </c>
      <c r="K19" s="238">
        <v>7.9197564265791609E-3</v>
      </c>
      <c r="M19" s="239"/>
      <c r="Y19" s="270"/>
      <c r="Z19" s="252"/>
      <c r="AA19" s="239"/>
      <c r="AB19" s="39"/>
    </row>
    <row r="20" spans="2:28" ht="23.25" customHeight="1" x14ac:dyDescent="0.25">
      <c r="G20" s="6"/>
      <c r="H20" s="235">
        <v>10</v>
      </c>
      <c r="I20" s="189">
        <v>2.25</v>
      </c>
      <c r="J20" s="196">
        <v>2.0082869527244931</v>
      </c>
      <c r="K20" s="238">
        <v>5.4468170611614131E-2</v>
      </c>
      <c r="M20" s="239"/>
      <c r="Y20" s="270"/>
      <c r="Z20" s="252"/>
      <c r="AA20" s="239"/>
      <c r="AB20" s="39"/>
    </row>
    <row r="21" spans="2:28" ht="23.25" customHeight="1" x14ac:dyDescent="0.25">
      <c r="G21" s="6"/>
      <c r="H21" s="235">
        <v>11</v>
      </c>
      <c r="I21" s="189">
        <v>2.25</v>
      </c>
      <c r="J21" s="196">
        <v>2.0262809279660021</v>
      </c>
      <c r="K21" s="238">
        <v>8.9598626416897975E-3</v>
      </c>
      <c r="M21" s="239"/>
      <c r="Y21" s="270"/>
      <c r="Z21" s="252"/>
      <c r="AA21" s="239"/>
      <c r="AB21" s="39"/>
    </row>
    <row r="22" spans="2:28" ht="23.25" customHeight="1" x14ac:dyDescent="0.25">
      <c r="G22" s="6"/>
      <c r="H22" s="237" t="s">
        <v>313</v>
      </c>
      <c r="I22" s="190">
        <v>0.11940298507462699</v>
      </c>
      <c r="J22" s="191">
        <v>8.041705003293198E-2</v>
      </c>
      <c r="K22" s="192">
        <v>-3.8985935041695008E-2</v>
      </c>
      <c r="M22" s="239"/>
      <c r="Y22" s="270"/>
      <c r="Z22" s="252"/>
      <c r="AA22" s="239"/>
      <c r="AB22" s="39"/>
    </row>
    <row r="23" spans="2:28" ht="23.25" customHeight="1" x14ac:dyDescent="0.25">
      <c r="H23" s="193" t="s">
        <v>332</v>
      </c>
      <c r="I23" s="194"/>
      <c r="J23" s="272" t="s">
        <v>511</v>
      </c>
      <c r="K23" s="273"/>
      <c r="M23" s="239"/>
      <c r="X23" s="2"/>
      <c r="Y23" s="2"/>
      <c r="AB23" s="39"/>
    </row>
    <row r="24" spans="2:28" ht="9" customHeight="1" x14ac:dyDescent="0.25">
      <c r="M24" s="239"/>
      <c r="X24" s="2"/>
      <c r="Y24" s="2"/>
      <c r="AB24" s="239"/>
    </row>
    <row r="25" spans="2:28" ht="16.5" customHeight="1" x14ac:dyDescent="0.25">
      <c r="B25" s="52" t="s">
        <v>129</v>
      </c>
      <c r="C25" s="52"/>
      <c r="D25" s="51"/>
      <c r="E25" s="51"/>
      <c r="F25" s="51"/>
      <c r="G25" s="51"/>
      <c r="H25" s="51"/>
      <c r="I25" s="51"/>
      <c r="J25" s="51"/>
      <c r="K25" s="51"/>
      <c r="M25" s="239"/>
      <c r="X25" s="2"/>
      <c r="Y25" s="2"/>
      <c r="AB25" s="239"/>
    </row>
    <row r="26" spans="2:28" ht="27.75" customHeight="1" x14ac:dyDescent="0.25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39"/>
      <c r="X26" s="2"/>
      <c r="Y26" s="2"/>
      <c r="AB26" s="239"/>
    </row>
    <row r="27" spans="2:28" ht="23.25" customHeight="1" x14ac:dyDescent="0.25">
      <c r="B27" s="76" t="s">
        <v>312</v>
      </c>
      <c r="C27" s="77">
        <v>11</v>
      </c>
      <c r="D27" s="78">
        <v>2.129985566672973E-2</v>
      </c>
      <c r="E27" s="78">
        <v>0.36079073148477359</v>
      </c>
      <c r="F27" s="78">
        <v>0.19984554721691175</v>
      </c>
      <c r="G27" s="79">
        <v>12.713409531510235</v>
      </c>
      <c r="H27" s="80">
        <v>0.55245803618933897</v>
      </c>
      <c r="I27" s="80">
        <v>19.627044114695678</v>
      </c>
      <c r="J27" s="81">
        <v>2.2536266468896193</v>
      </c>
      <c r="K27" s="82" t="s">
        <v>69</v>
      </c>
      <c r="M27" s="239"/>
      <c r="N27" s="303" t="s">
        <v>117</v>
      </c>
      <c r="Y27" s="2"/>
    </row>
    <row r="28" spans="2:28" ht="22.5" customHeight="1" x14ac:dyDescent="0.25">
      <c r="B28" s="230" t="s">
        <v>117</v>
      </c>
      <c r="C28" s="69">
        <v>11</v>
      </c>
      <c r="D28" s="70">
        <v>2.2104898470047599E-2</v>
      </c>
      <c r="E28" s="70">
        <v>0.37018528876555007</v>
      </c>
      <c r="F28" s="70">
        <v>0.19899912239627382</v>
      </c>
      <c r="G28" s="71">
        <v>14.38737037037037</v>
      </c>
      <c r="H28" s="72">
        <v>2.0083874450845802</v>
      </c>
      <c r="I28" s="72">
        <v>40.818815162264627</v>
      </c>
      <c r="J28" s="73">
        <v>2.0262809279660021</v>
      </c>
      <c r="K28" s="74" t="s">
        <v>67</v>
      </c>
      <c r="M28" s="239"/>
      <c r="N28" s="39" t="s">
        <v>67</v>
      </c>
      <c r="O28" s="39">
        <v>101</v>
      </c>
      <c r="Y28" s="2"/>
    </row>
    <row r="29" spans="2:28" ht="22.5" customHeight="1" x14ac:dyDescent="0.25">
      <c r="B29" s="53" t="s">
        <v>107</v>
      </c>
      <c r="C29" s="53"/>
      <c r="D29" s="67">
        <f>D28/D27-1</f>
        <v>3.7795692887033994E-2</v>
      </c>
      <c r="E29" s="67">
        <f t="shared" ref="E29:J29" si="0">E28/E27-1</f>
        <v>2.6038798840853694E-2</v>
      </c>
      <c r="F29" s="67">
        <f t="shared" si="0"/>
        <v>-4.2353949458739937E-3</v>
      </c>
      <c r="G29" s="67">
        <f t="shared" si="0"/>
        <v>0.13166891499178224</v>
      </c>
      <c r="H29" s="67">
        <f t="shared" si="0"/>
        <v>2.6353665138762929</v>
      </c>
      <c r="I29" s="67">
        <f t="shared" si="0"/>
        <v>1.0797230048360511</v>
      </c>
      <c r="J29" s="67">
        <f t="shared" si="0"/>
        <v>-0.10087993911386883</v>
      </c>
      <c r="K29" s="68" t="str">
        <f>J23</f>
        <v>22위/(32개사)</v>
      </c>
      <c r="M29" s="2" t="s">
        <v>166</v>
      </c>
      <c r="N29" s="304">
        <v>4.9019607843137254E-2</v>
      </c>
      <c r="O29" s="39">
        <v>5</v>
      </c>
      <c r="X29" s="2"/>
      <c r="Y29" s="2"/>
    </row>
    <row r="30" spans="2:28" ht="22.5" customHeight="1" x14ac:dyDescent="0.25">
      <c r="M30" s="2" t="s">
        <v>167</v>
      </c>
      <c r="N30" s="304">
        <v>0.10784313725490197</v>
      </c>
      <c r="O30" s="39">
        <v>11</v>
      </c>
      <c r="X30" s="2"/>
      <c r="Y30" s="2"/>
    </row>
    <row r="31" spans="2:28" ht="17.25" customHeight="1" x14ac:dyDescent="0.25">
      <c r="B31" s="52" t="s">
        <v>130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116</v>
      </c>
      <c r="N31" s="304">
        <v>0.16666666666666666</v>
      </c>
      <c r="O31" s="39">
        <v>17</v>
      </c>
      <c r="X31" s="2"/>
      <c r="Y31" s="2"/>
    </row>
    <row r="32" spans="2:28" ht="22.5" customHeight="1" x14ac:dyDescent="0.25">
      <c r="B32" s="60"/>
      <c r="C32" s="60"/>
      <c r="M32" s="2" t="s">
        <v>168</v>
      </c>
      <c r="N32" s="304">
        <v>0.13725490196078433</v>
      </c>
      <c r="O32" s="39">
        <v>14</v>
      </c>
      <c r="X32" s="2"/>
      <c r="Y32" s="2"/>
    </row>
    <row r="33" spans="2:28" ht="22.5" customHeight="1" thickBot="1" x14ac:dyDescent="0.3">
      <c r="H33" s="202" t="s">
        <v>91</v>
      </c>
      <c r="I33" s="203" t="s">
        <v>92</v>
      </c>
      <c r="J33" s="204" t="str">
        <f>J10</f>
        <v>도영운수</v>
      </c>
      <c r="K33" s="205" t="s">
        <v>115</v>
      </c>
      <c r="M33" s="2" t="s">
        <v>169</v>
      </c>
      <c r="N33" s="304">
        <v>0.21568627450980393</v>
      </c>
      <c r="O33" s="39">
        <v>22</v>
      </c>
      <c r="X33" s="2"/>
      <c r="Y33" s="2"/>
    </row>
    <row r="34" spans="2:28" ht="22.5" customHeight="1" thickTop="1" x14ac:dyDescent="0.25">
      <c r="H34" s="210" t="s">
        <v>109</v>
      </c>
      <c r="I34" s="211" t="s">
        <v>69</v>
      </c>
      <c r="J34" s="212" t="s">
        <v>67</v>
      </c>
      <c r="K34" s="213"/>
      <c r="M34" s="2" t="s">
        <v>76</v>
      </c>
      <c r="N34" s="304">
        <v>0.3235294117647059</v>
      </c>
      <c r="O34" s="39">
        <v>32</v>
      </c>
      <c r="X34" s="2"/>
      <c r="Z34" s="39"/>
      <c r="AA34" s="39"/>
      <c r="AB34" s="39"/>
    </row>
    <row r="35" spans="2:28" ht="21" customHeight="1" x14ac:dyDescent="0.25">
      <c r="H35" s="206" t="s">
        <v>94</v>
      </c>
      <c r="I35" s="207">
        <v>8.5347657415696804E-2</v>
      </c>
      <c r="J35" s="208" t="s">
        <v>512</v>
      </c>
      <c r="K35" s="209">
        <v>-3.632804957255955E-2</v>
      </c>
      <c r="M35" s="2"/>
      <c r="X35" s="2"/>
      <c r="Z35" s="39"/>
      <c r="AA35" s="39"/>
      <c r="AB35" s="39"/>
    </row>
    <row r="36" spans="2:28" ht="21" customHeight="1" x14ac:dyDescent="0.25">
      <c r="H36" s="181" t="s">
        <v>95</v>
      </c>
      <c r="I36" s="173">
        <v>9.7881229483736204E-2</v>
      </c>
      <c r="J36" s="182" t="s">
        <v>513</v>
      </c>
      <c r="K36" s="183">
        <v>9.9619077711657622E-3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0" t="s">
        <v>96</v>
      </c>
      <c r="I37" s="173">
        <v>0.17547000895255147</v>
      </c>
      <c r="J37" s="182" t="s">
        <v>514</v>
      </c>
      <c r="K37" s="183">
        <v>-8.8033422858848076E-3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0" t="s">
        <v>99</v>
      </c>
      <c r="I38" s="173">
        <v>0.2348552670844524</v>
      </c>
      <c r="J38" s="182" t="s">
        <v>515</v>
      </c>
      <c r="K38" s="183">
        <v>-9.760036512366807E-2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4" t="s">
        <v>97</v>
      </c>
      <c r="I39" s="173">
        <v>0.22023276633840644</v>
      </c>
      <c r="J39" s="182" t="s">
        <v>516</v>
      </c>
      <c r="K39" s="183">
        <v>-4.5464918286025058E-3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5" t="s">
        <v>98</v>
      </c>
      <c r="I40" s="186">
        <v>0.18621307072515667</v>
      </c>
      <c r="J40" s="187" t="s">
        <v>517</v>
      </c>
      <c r="K40" s="188">
        <v>0.13731634103954923</v>
      </c>
      <c r="L40" s="4"/>
      <c r="M40" s="2"/>
      <c r="X40" s="2"/>
      <c r="Z40" s="39"/>
      <c r="AA40" s="39"/>
      <c r="AB40" s="39"/>
    </row>
    <row r="41" spans="2:28" ht="22.5" customHeight="1" x14ac:dyDescent="0.25">
      <c r="L41" s="4"/>
      <c r="M41" s="2"/>
      <c r="X41" s="2"/>
      <c r="Z41" s="39"/>
      <c r="AA41" s="39"/>
      <c r="AB41" s="39"/>
    </row>
    <row r="42" spans="2:28" ht="18" customHeight="1" x14ac:dyDescent="0.25">
      <c r="B42" s="52" t="s">
        <v>131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 x14ac:dyDescent="0.25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 x14ac:dyDescent="0.25">
      <c r="B44" s="232" t="s">
        <v>117</v>
      </c>
      <c r="C44" s="77">
        <v>1</v>
      </c>
      <c r="D44" s="78">
        <v>5.9252611822716475E-2</v>
      </c>
      <c r="E44" s="78">
        <v>0.37830108983884875</v>
      </c>
      <c r="F44" s="78">
        <v>0.20563530477579703</v>
      </c>
      <c r="G44" s="79">
        <v>16.934100000000004</v>
      </c>
      <c r="H44" s="80">
        <v>5.4526640540365525</v>
      </c>
      <c r="I44" s="80">
        <v>72.831160037670202</v>
      </c>
      <c r="J44" s="81">
        <v>1.8863117546676891</v>
      </c>
      <c r="K44" s="83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 x14ac:dyDescent="0.25">
      <c r="B45" s="230" t="s">
        <v>117</v>
      </c>
      <c r="C45" s="69">
        <v>2</v>
      </c>
      <c r="D45" s="70">
        <v>3.5547215306982217E-2</v>
      </c>
      <c r="E45" s="70">
        <v>0.34394522404403699</v>
      </c>
      <c r="F45" s="70">
        <v>0.15760174259788012</v>
      </c>
      <c r="G45" s="71">
        <v>11.060807017543864</v>
      </c>
      <c r="H45" s="72">
        <v>1.553227606668361</v>
      </c>
      <c r="I45" s="72">
        <v>19.851901373417725</v>
      </c>
      <c r="J45" s="73">
        <v>2.3073389603959105</v>
      </c>
      <c r="K45" s="74" t="s">
        <v>167</v>
      </c>
      <c r="M45" s="2"/>
      <c r="N45" s="39">
        <v>5</v>
      </c>
      <c r="X45" s="2"/>
      <c r="Z45" s="39"/>
      <c r="AA45" s="39"/>
      <c r="AB45" s="39"/>
    </row>
    <row r="46" spans="2:28" ht="22.5" customHeight="1" x14ac:dyDescent="0.25">
      <c r="B46" s="230" t="s">
        <v>117</v>
      </c>
      <c r="C46" s="69">
        <v>3</v>
      </c>
      <c r="D46" s="70">
        <v>1.545167373762534E-2</v>
      </c>
      <c r="E46" s="70">
        <v>0.35503019237784456</v>
      </c>
      <c r="F46" s="70">
        <v>0.17667810164264908</v>
      </c>
      <c r="G46" s="71">
        <v>11.50149090909091</v>
      </c>
      <c r="H46" s="72">
        <v>0.73440571963962986</v>
      </c>
      <c r="I46" s="72">
        <v>25.453165259668086</v>
      </c>
      <c r="J46" s="73">
        <v>2.2833020691168078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 x14ac:dyDescent="0.25">
      <c r="B47" s="230" t="s">
        <v>117</v>
      </c>
      <c r="C47" s="69">
        <v>4</v>
      </c>
      <c r="D47" s="70">
        <v>1.2783546762153594E-2</v>
      </c>
      <c r="E47" s="70">
        <v>0.35509506288335591</v>
      </c>
      <c r="F47" s="70">
        <v>0.17839544354300704</v>
      </c>
      <c r="G47" s="71">
        <v>11.907945454545455</v>
      </c>
      <c r="H47" s="72">
        <v>0.84292415967752743</v>
      </c>
      <c r="I47" s="72">
        <v>24.258908610643367</v>
      </c>
      <c r="J47" s="73">
        <v>2.2176999283533205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 x14ac:dyDescent="0.25">
      <c r="B48" s="230" t="s">
        <v>117</v>
      </c>
      <c r="C48" s="69">
        <v>5</v>
      </c>
      <c r="D48" s="70">
        <v>1.2772819814573873E-2</v>
      </c>
      <c r="E48" s="70">
        <v>0.35626362347814478</v>
      </c>
      <c r="F48" s="70">
        <v>0.18274429065738215</v>
      </c>
      <c r="G48" s="71">
        <v>12.653571428571427</v>
      </c>
      <c r="H48" s="72">
        <v>0.5341324513729282</v>
      </c>
      <c r="I48" s="72">
        <v>26.059240515241878</v>
      </c>
      <c r="J48" s="73">
        <v>2.1559902733102563</v>
      </c>
      <c r="K48" s="74" t="s">
        <v>116</v>
      </c>
      <c r="M48" s="2"/>
      <c r="N48" s="39">
        <v>4</v>
      </c>
      <c r="X48" s="2"/>
      <c r="Z48" s="39"/>
      <c r="AA48" s="39"/>
      <c r="AB48" s="39"/>
    </row>
    <row r="49" spans="2:28" ht="22.5" customHeight="1" x14ac:dyDescent="0.25">
      <c r="B49" s="230" t="s">
        <v>117</v>
      </c>
      <c r="C49" s="69">
        <v>6</v>
      </c>
      <c r="D49" s="70">
        <v>1.5544572942695359E-2</v>
      </c>
      <c r="E49" s="70">
        <v>0.36015937305161322</v>
      </c>
      <c r="F49" s="70">
        <v>0.17671110815666588</v>
      </c>
      <c r="G49" s="71">
        <v>13.912288461538459</v>
      </c>
      <c r="H49" s="72">
        <v>0.50993373336975523</v>
      </c>
      <c r="I49" s="72">
        <v>25.841704159832812</v>
      </c>
      <c r="J49" s="73">
        <v>2.0287606253806469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 x14ac:dyDescent="0.25">
      <c r="B50" s="230" t="s">
        <v>117</v>
      </c>
      <c r="C50" s="69">
        <v>7</v>
      </c>
      <c r="D50" s="70">
        <v>1.8658052215853E-2</v>
      </c>
      <c r="E50" s="70">
        <v>0.36085355747236059</v>
      </c>
      <c r="F50" s="70">
        <v>0.17399111467953726</v>
      </c>
      <c r="G50" s="71">
        <v>14.595600000000005</v>
      </c>
      <c r="H50" s="72">
        <v>0.46316399494932509</v>
      </c>
      <c r="I50" s="72">
        <v>26.072242631695762</v>
      </c>
      <c r="J50" s="73">
        <v>1.9570602354697986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230" t="s">
        <v>117</v>
      </c>
      <c r="C51" s="69">
        <v>8</v>
      </c>
      <c r="D51" s="70">
        <v>2.5600052983689926E-2</v>
      </c>
      <c r="E51" s="70">
        <v>0.36176076659039641</v>
      </c>
      <c r="F51" s="70">
        <v>0.17018644564327998</v>
      </c>
      <c r="G51" s="71">
        <v>15.958653061224494</v>
      </c>
      <c r="H51" s="72">
        <v>0.45474467511359029</v>
      </c>
      <c r="I51" s="72">
        <v>30.678241795150274</v>
      </c>
      <c r="J51" s="73">
        <v>1.8895845695927642</v>
      </c>
      <c r="K51" s="74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230" t="s">
        <v>117</v>
      </c>
      <c r="C52" s="69">
        <v>9</v>
      </c>
      <c r="D52" s="70">
        <v>2.2678748282157244E-2</v>
      </c>
      <c r="E52" s="70">
        <v>0.3650294240897462</v>
      </c>
      <c r="F52" s="70">
        <v>0.17555539318716057</v>
      </c>
      <c r="G52" s="71">
        <v>15.677530612244894</v>
      </c>
      <c r="H52" s="72">
        <v>0.5796977924239709</v>
      </c>
      <c r="I52" s="72">
        <v>33.295169338694969</v>
      </c>
      <c r="J52" s="73">
        <v>1.9045496191313613</v>
      </c>
      <c r="K52" s="74" t="s">
        <v>342</v>
      </c>
      <c r="M52" s="2"/>
      <c r="N52" s="39">
        <v>2</v>
      </c>
      <c r="X52" s="2"/>
      <c r="Z52" s="39"/>
      <c r="AA52" s="39"/>
      <c r="AB52" s="39"/>
    </row>
    <row r="53" spans="2:28" ht="22.5" customHeight="1" x14ac:dyDescent="0.25">
      <c r="B53" s="230" t="s">
        <v>117</v>
      </c>
      <c r="C53" s="69">
        <v>10</v>
      </c>
      <c r="D53" s="70">
        <v>1.9210253581413549E-2</v>
      </c>
      <c r="E53" s="70">
        <v>0.36905172725133373</v>
      </c>
      <c r="F53" s="70">
        <v>0.19232712665525065</v>
      </c>
      <c r="G53" s="71">
        <v>14.432862745098042</v>
      </c>
      <c r="H53" s="72">
        <v>1.2532821647124162</v>
      </c>
      <c r="I53" s="72">
        <v>32.504601067818285</v>
      </c>
      <c r="J53" s="73">
        <v>2.0082869527244931</v>
      </c>
      <c r="K53" s="74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 x14ac:dyDescent="0.25">
      <c r="B54" s="230" t="s">
        <v>117</v>
      </c>
      <c r="C54" s="69">
        <v>11</v>
      </c>
      <c r="D54" s="70">
        <v>2.2104898470047599E-2</v>
      </c>
      <c r="E54" s="70">
        <v>0.37018528876555007</v>
      </c>
      <c r="F54" s="70">
        <v>0.19899912239627382</v>
      </c>
      <c r="G54" s="71">
        <v>14.38737037037037</v>
      </c>
      <c r="H54" s="72">
        <v>2.0083874450845802</v>
      </c>
      <c r="I54" s="72">
        <v>40.818815162264627</v>
      </c>
      <c r="J54" s="73">
        <v>2.0262809279660021</v>
      </c>
      <c r="K54" s="74" t="s">
        <v>67</v>
      </c>
      <c r="M54" s="2"/>
      <c r="N54" s="39">
        <v>2</v>
      </c>
      <c r="X54" s="2"/>
      <c r="Z54" s="39"/>
      <c r="AA54" s="39"/>
      <c r="AB54" s="39"/>
    </row>
    <row r="55" spans="2:28" ht="25.5" customHeight="1" x14ac:dyDescent="0.25">
      <c r="B55" s="53" t="s">
        <v>107</v>
      </c>
      <c r="C55" s="53"/>
      <c r="D55" s="67" cm="1">
        <f t="array" aca="1" ref="D55" ca="1">(INDIRECT(ADDRESS(ROW()-1,COLUMN()))/INDIRECT(ADDRESS(ROW()-2,COLUMN())))-1</f>
        <v>0.15068228414406248</v>
      </c>
      <c r="E55" s="67" cm="1">
        <f t="array" aca="1" ref="E55" ca="1">(INDIRECT(ADDRESS(ROW()-1,COLUMN()))/INDIRECT(ADDRESS(ROW()-2,COLUMN())))-1</f>
        <v>3.0715518462927083E-3</v>
      </c>
      <c r="F55" s="67" cm="1">
        <f t="array" aca="1" ref="F55" ca="1">(INDIRECT(ADDRESS(ROW()-1,COLUMN()))/INDIRECT(ADDRESS(ROW()-2,COLUMN())))-1</f>
        <v>3.4690872042105747E-2</v>
      </c>
      <c r="G55" s="67" cm="1">
        <f t="array" aca="1" ref="G55" ca="1">(INDIRECT(ADDRESS(ROW()-1,COLUMN()))/INDIRECT(ADDRESS(ROW()-2,COLUMN())))-1</f>
        <v>-3.1519994010282826E-3</v>
      </c>
      <c r="H55" s="67" cm="1">
        <f t="array" aca="1" ref="H55" ca="1">(INDIRECT(ADDRESS(ROW()-1,COLUMN()))/INDIRECT(ADDRESS(ROW()-2,COLUMN())))-1</f>
        <v>0.60250221509011426</v>
      </c>
      <c r="I55" s="67" cm="1">
        <f t="array" aca="1" ref="I55" ca="1">(INDIRECT(ADDRESS(ROW()-1,COLUMN()))/INDIRECT(ADDRESS(ROW()-2,COLUMN())))-1</f>
        <v>0.25578576020974353</v>
      </c>
      <c r="J55" s="67" cm="1">
        <f t="array" aca="1" ref="J55" ca="1">(INDIRECT(ADDRESS(ROW()-1,COLUMN()))/INDIRECT(ADDRESS(ROW()-2,COLUMN())))-1</f>
        <v>8.9598626416897975E-3</v>
      </c>
      <c r="K55" s="75" t="str" cm="1">
        <f t="array" aca="1" ref="K55" ca="1">_xlfn.IFS(N55=0,"등급유지",N55&gt;0,N55&amp;"등급 상승",N55&lt;0,N55&amp;"등급 하락")</f>
        <v>등급유지</v>
      </c>
      <c r="M55" s="305"/>
      <c r="N55" s="39" cm="1">
        <f t="array" aca="1" ref="N55" ca="1">(INDIRECT(ADDRESS(ROW()-1,COLUMN()))-INDIRECT(ADDRESS(ROW()-2,COLUMN())))</f>
        <v>0</v>
      </c>
      <c r="O55" s="39" t="s">
        <v>125</v>
      </c>
      <c r="X55" s="306"/>
      <c r="Z55" s="240"/>
      <c r="AA55" s="39"/>
      <c r="AB55" s="39"/>
    </row>
    <row r="56" spans="2:28" ht="25.5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5"/>
      <c r="N56" s="2"/>
      <c r="O56" s="2"/>
      <c r="X56" s="306"/>
      <c r="Z56" s="240"/>
      <c r="AA56" s="39"/>
      <c r="AB56" s="39"/>
    </row>
    <row r="57" spans="2:28" ht="18" customHeight="1" x14ac:dyDescent="0.25">
      <c r="B57" s="52" t="s">
        <v>132</v>
      </c>
      <c r="C57" s="52"/>
      <c r="D57" s="51"/>
      <c r="E57" s="51"/>
      <c r="F57" s="51"/>
      <c r="G57" s="51"/>
      <c r="H57" s="51"/>
      <c r="I57" s="51"/>
      <c r="J57" s="51"/>
      <c r="K57" s="51"/>
      <c r="M57" s="305"/>
      <c r="X57" s="306"/>
      <c r="Z57" s="240"/>
      <c r="AA57" s="39"/>
      <c r="AB57" s="39"/>
    </row>
    <row r="58" spans="2:28" ht="21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5"/>
      <c r="X58" s="306"/>
      <c r="Z58" s="240"/>
      <c r="AA58" s="39"/>
      <c r="AB58" s="39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05"/>
      <c r="N59" s="306"/>
      <c r="P59" s="240"/>
      <c r="AA59" s="40"/>
    </row>
    <row r="60" spans="2:28" ht="25.5" customHeight="1" x14ac:dyDescent="0.25">
      <c r="B60" s="48"/>
      <c r="C60" s="48"/>
      <c r="D60" s="49"/>
      <c r="M60" s="305"/>
      <c r="N60" s="306"/>
      <c r="P60" s="240"/>
      <c r="AA60" s="40"/>
    </row>
    <row r="61" spans="2:28" ht="25.5" customHeight="1" x14ac:dyDescent="0.25">
      <c r="B61" s="48"/>
      <c r="C61" s="48"/>
      <c r="D61" s="49"/>
      <c r="M61" s="305"/>
      <c r="N61" s="306"/>
      <c r="P61" s="240"/>
      <c r="AA61" s="40"/>
    </row>
    <row r="62" spans="2:28" ht="25.5" customHeight="1" x14ac:dyDescent="0.25">
      <c r="B62" s="48"/>
      <c r="C62" s="48"/>
      <c r="D62" s="49"/>
      <c r="M62" s="305"/>
      <c r="N62" s="306"/>
      <c r="P62" s="240"/>
      <c r="AA62" s="40"/>
    </row>
    <row r="63" spans="2:28" ht="25.5" customHeight="1" x14ac:dyDescent="0.25">
      <c r="B63" s="48"/>
      <c r="C63" s="48"/>
      <c r="D63" s="49"/>
      <c r="M63" s="305"/>
      <c r="N63" s="306"/>
      <c r="P63" s="240"/>
      <c r="AA63" s="40"/>
    </row>
    <row r="64" spans="2:28" ht="25.5" customHeight="1" x14ac:dyDescent="0.25">
      <c r="B64" s="48"/>
      <c r="C64" s="48"/>
      <c r="D64" s="49"/>
      <c r="M64" s="305"/>
      <c r="N64" s="306"/>
      <c r="P64" s="240"/>
      <c r="AA64" s="40"/>
    </row>
    <row r="65" spans="2:27" ht="25.5" customHeight="1" x14ac:dyDescent="0.25">
      <c r="B65" s="48"/>
      <c r="C65" s="48"/>
      <c r="D65" s="49"/>
      <c r="M65" s="305"/>
      <c r="N65" s="306"/>
      <c r="P65" s="240"/>
      <c r="AA65" s="40"/>
    </row>
    <row r="66" spans="2:27" ht="25.5" customHeight="1" x14ac:dyDescent="0.25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05"/>
      <c r="N66" s="306"/>
      <c r="P66" s="240"/>
      <c r="AA66" s="40"/>
    </row>
    <row r="67" spans="2:27" ht="25.5" customHeight="1" x14ac:dyDescent="0.25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05"/>
      <c r="N67" s="306"/>
      <c r="P67" s="240"/>
      <c r="AA67" s="40"/>
    </row>
    <row r="68" spans="2:27" ht="25.5" customHeight="1" thickBot="1" x14ac:dyDescent="0.3">
      <c r="B68" s="214" t="s">
        <v>91</v>
      </c>
      <c r="C68" s="215" t="s">
        <v>120</v>
      </c>
      <c r="D68" s="215" t="s">
        <v>119</v>
      </c>
      <c r="E68" s="215" t="s">
        <v>118</v>
      </c>
      <c r="F68" s="215" t="s">
        <v>121</v>
      </c>
      <c r="G68" s="215" t="s">
        <v>122</v>
      </c>
      <c r="H68" s="215" t="s">
        <v>123</v>
      </c>
      <c r="I68" s="215" t="s">
        <v>161</v>
      </c>
      <c r="J68" s="215" t="s">
        <v>161</v>
      </c>
      <c r="K68" s="216" t="s">
        <v>161</v>
      </c>
      <c r="M68" s="307">
        <v>1</v>
      </c>
      <c r="N68" s="308">
        <v>2</v>
      </c>
      <c r="O68" s="308">
        <v>3</v>
      </c>
      <c r="P68" s="307">
        <v>4</v>
      </c>
      <c r="Q68" s="308">
        <v>5</v>
      </c>
      <c r="R68" s="308">
        <v>6</v>
      </c>
      <c r="S68" s="307"/>
      <c r="T68" s="308"/>
      <c r="U68" s="309"/>
      <c r="AA68" s="40"/>
    </row>
    <row r="69" spans="2:27" ht="25.5" customHeight="1" thickTop="1" x14ac:dyDescent="0.25">
      <c r="B69" s="219" t="s">
        <v>109</v>
      </c>
      <c r="C69" s="220" t="s">
        <v>69</v>
      </c>
      <c r="D69" s="221" t="s">
        <v>69</v>
      </c>
      <c r="E69" s="221" t="s">
        <v>67</v>
      </c>
      <c r="F69" s="221" t="s">
        <v>67</v>
      </c>
      <c r="G69" s="221" t="s">
        <v>70</v>
      </c>
      <c r="H69" s="221" t="s">
        <v>70</v>
      </c>
      <c r="I69" s="221" t="s">
        <v>161</v>
      </c>
      <c r="J69" s="221" t="s">
        <v>161</v>
      </c>
      <c r="K69" s="221" t="s">
        <v>161</v>
      </c>
      <c r="M69" s="307" t="s">
        <v>120</v>
      </c>
      <c r="N69" s="307" t="s">
        <v>119</v>
      </c>
      <c r="O69" s="307" t="s">
        <v>118</v>
      </c>
      <c r="P69" s="307" t="s">
        <v>121</v>
      </c>
      <c r="Q69" s="307" t="s">
        <v>122</v>
      </c>
      <c r="R69" s="307" t="s">
        <v>123</v>
      </c>
      <c r="S69" s="307"/>
      <c r="T69" s="307"/>
      <c r="U69" s="305"/>
      <c r="AA69" s="40"/>
    </row>
    <row r="70" spans="2:27" ht="25.5" customHeight="1" x14ac:dyDescent="0.25">
      <c r="B70" s="217" t="s">
        <v>94</v>
      </c>
      <c r="C70" s="207" t="s">
        <v>311</v>
      </c>
      <c r="D70" s="207" t="s">
        <v>311</v>
      </c>
      <c r="E70" s="207" t="s">
        <v>311</v>
      </c>
      <c r="F70" s="207" t="s">
        <v>518</v>
      </c>
      <c r="G70" s="207" t="s">
        <v>311</v>
      </c>
      <c r="H70" s="207" t="s">
        <v>311</v>
      </c>
      <c r="I70" s="207" t="s">
        <v>161</v>
      </c>
      <c r="J70" s="207" t="s">
        <v>161</v>
      </c>
      <c r="K70" s="218" t="s">
        <v>161</v>
      </c>
      <c r="M70" s="305"/>
      <c r="N70" s="306"/>
      <c r="P70" s="240"/>
      <c r="AA70" s="40"/>
    </row>
    <row r="71" spans="2:27" ht="25.5" customHeight="1" x14ac:dyDescent="0.25">
      <c r="B71" s="172" t="s">
        <v>95</v>
      </c>
      <c r="C71" s="174" t="s">
        <v>518</v>
      </c>
      <c r="D71" s="174" t="s">
        <v>519</v>
      </c>
      <c r="E71" s="174" t="s">
        <v>343</v>
      </c>
      <c r="F71" s="174" t="s">
        <v>311</v>
      </c>
      <c r="G71" s="174" t="s">
        <v>311</v>
      </c>
      <c r="H71" s="174" t="s">
        <v>311</v>
      </c>
      <c r="I71" s="174" t="s">
        <v>161</v>
      </c>
      <c r="J71" s="174" t="s">
        <v>161</v>
      </c>
      <c r="K71" s="175" t="s">
        <v>161</v>
      </c>
      <c r="M71" s="310">
        <v>0</v>
      </c>
      <c r="N71" s="310">
        <v>0</v>
      </c>
      <c r="O71" s="310">
        <v>0</v>
      </c>
      <c r="P71" s="310">
        <v>0.14285714285714285</v>
      </c>
      <c r="Q71" s="310">
        <v>0</v>
      </c>
      <c r="R71" s="310">
        <v>0</v>
      </c>
      <c r="S71" s="310"/>
      <c r="T71" s="310"/>
      <c r="AA71" s="40"/>
    </row>
    <row r="72" spans="2:27" ht="25.5" customHeight="1" x14ac:dyDescent="0.25">
      <c r="B72" s="171" t="s">
        <v>96</v>
      </c>
      <c r="C72" s="174" t="s">
        <v>520</v>
      </c>
      <c r="D72" s="174" t="s">
        <v>521</v>
      </c>
      <c r="E72" s="174" t="s">
        <v>311</v>
      </c>
      <c r="F72" s="174" t="s">
        <v>311</v>
      </c>
      <c r="G72" s="174" t="s">
        <v>311</v>
      </c>
      <c r="H72" s="174" t="s">
        <v>311</v>
      </c>
      <c r="I72" s="174" t="s">
        <v>161</v>
      </c>
      <c r="J72" s="174" t="s">
        <v>161</v>
      </c>
      <c r="K72" s="175" t="s">
        <v>161</v>
      </c>
      <c r="M72" s="310">
        <v>0.14285714285714285</v>
      </c>
      <c r="N72" s="310">
        <v>9.0909090909090912E-2</v>
      </c>
      <c r="O72" s="310">
        <v>7.1428571428571425E-2</v>
      </c>
      <c r="P72" s="310">
        <v>0</v>
      </c>
      <c r="Q72" s="310">
        <v>0</v>
      </c>
      <c r="R72" s="310">
        <v>0</v>
      </c>
      <c r="S72" s="310"/>
      <c r="T72" s="310"/>
      <c r="AA72" s="40"/>
    </row>
    <row r="73" spans="2:27" ht="25.5" customHeight="1" x14ac:dyDescent="0.25">
      <c r="B73" s="171" t="s">
        <v>99</v>
      </c>
      <c r="C73" s="174" t="s">
        <v>522</v>
      </c>
      <c r="D73" s="174" t="s">
        <v>523</v>
      </c>
      <c r="E73" s="174" t="s">
        <v>524</v>
      </c>
      <c r="F73" s="174" t="s">
        <v>518</v>
      </c>
      <c r="G73" s="174" t="s">
        <v>311</v>
      </c>
      <c r="H73" s="174" t="s">
        <v>311</v>
      </c>
      <c r="I73" s="174" t="s">
        <v>161</v>
      </c>
      <c r="J73" s="174" t="s">
        <v>161</v>
      </c>
      <c r="K73" s="175" t="s">
        <v>161</v>
      </c>
      <c r="M73" s="310">
        <v>0.2857142857142857</v>
      </c>
      <c r="N73" s="310">
        <v>0.18181818181818182</v>
      </c>
      <c r="O73" s="310">
        <v>0</v>
      </c>
      <c r="P73" s="310">
        <v>0</v>
      </c>
      <c r="Q73" s="310">
        <v>0</v>
      </c>
      <c r="R73" s="310">
        <v>0</v>
      </c>
      <c r="S73" s="310"/>
      <c r="T73" s="310"/>
      <c r="AA73" s="40"/>
    </row>
    <row r="74" spans="2:27" ht="25.5" customHeight="1" x14ac:dyDescent="0.25">
      <c r="B74" s="176" t="s">
        <v>97</v>
      </c>
      <c r="C74" s="174" t="s">
        <v>311</v>
      </c>
      <c r="D74" s="174" t="s">
        <v>521</v>
      </c>
      <c r="E74" s="174" t="s">
        <v>525</v>
      </c>
      <c r="F74" s="174" t="s">
        <v>311</v>
      </c>
      <c r="G74" s="174" t="s">
        <v>526</v>
      </c>
      <c r="H74" s="174" t="s">
        <v>527</v>
      </c>
      <c r="I74" s="174" t="s">
        <v>161</v>
      </c>
      <c r="J74" s="174" t="s">
        <v>161</v>
      </c>
      <c r="K74" s="175" t="s">
        <v>161</v>
      </c>
      <c r="M74" s="310">
        <v>0.42857142857142855</v>
      </c>
      <c r="N74" s="310">
        <v>0.27272727272727271</v>
      </c>
      <c r="O74" s="310">
        <v>0.42857142857142855</v>
      </c>
      <c r="P74" s="310">
        <v>0.14285714285714285</v>
      </c>
      <c r="Q74" s="310">
        <v>0</v>
      </c>
      <c r="R74" s="310">
        <v>0</v>
      </c>
      <c r="S74" s="310"/>
      <c r="T74" s="310"/>
      <c r="AA74" s="40"/>
    </row>
    <row r="75" spans="2:27" ht="25.5" customHeight="1" x14ac:dyDescent="0.25">
      <c r="B75" s="177" t="s">
        <v>98</v>
      </c>
      <c r="C75" s="178" t="s">
        <v>518</v>
      </c>
      <c r="D75" s="178" t="s">
        <v>523</v>
      </c>
      <c r="E75" s="178" t="s">
        <v>528</v>
      </c>
      <c r="F75" s="178" t="s">
        <v>529</v>
      </c>
      <c r="G75" s="178" t="s">
        <v>530</v>
      </c>
      <c r="H75" s="178" t="s">
        <v>531</v>
      </c>
      <c r="I75" s="178" t="s">
        <v>161</v>
      </c>
      <c r="J75" s="178" t="s">
        <v>161</v>
      </c>
      <c r="K75" s="179" t="s">
        <v>161</v>
      </c>
      <c r="M75" s="310">
        <v>0</v>
      </c>
      <c r="N75" s="310">
        <v>0.18181818181818182</v>
      </c>
      <c r="O75" s="310">
        <v>0.2857142857142857</v>
      </c>
      <c r="P75" s="310">
        <v>0</v>
      </c>
      <c r="Q75" s="310">
        <v>0.25</v>
      </c>
      <c r="R75" s="310">
        <v>0.33333333333333331</v>
      </c>
      <c r="S75" s="310"/>
      <c r="T75" s="310"/>
      <c r="AA75" s="40"/>
    </row>
    <row r="76" spans="2:27" ht="15.75" customHeight="1" x14ac:dyDescent="0.25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10">
        <v>0.14285714285714285</v>
      </c>
      <c r="N76" s="310">
        <v>0.27272727272727271</v>
      </c>
      <c r="O76" s="310">
        <v>0.21428571428571427</v>
      </c>
      <c r="P76" s="310">
        <v>0.7142857142857143</v>
      </c>
      <c r="Q76" s="310">
        <v>0.75</v>
      </c>
      <c r="R76" s="310">
        <v>0.66666666666666663</v>
      </c>
      <c r="S76" s="310"/>
      <c r="T76" s="310"/>
      <c r="AA76" s="40"/>
    </row>
    <row r="77" spans="2:27" ht="17.25" customHeight="1" x14ac:dyDescent="0.25">
      <c r="B77" s="52" t="s">
        <v>133</v>
      </c>
      <c r="C77" s="52"/>
      <c r="D77" s="51"/>
      <c r="E77" s="51"/>
      <c r="F77" s="51"/>
      <c r="G77" s="51"/>
      <c r="H77" s="51"/>
      <c r="I77" s="51"/>
      <c r="J77" s="51"/>
      <c r="K77" s="51"/>
      <c r="M77" s="305"/>
      <c r="N77" s="306"/>
      <c r="P77" s="240"/>
      <c r="AA77" s="40"/>
    </row>
    <row r="78" spans="2:27" ht="30.75" customHeight="1" x14ac:dyDescent="0.25">
      <c r="B78" s="56" t="s">
        <v>75</v>
      </c>
      <c r="C78" s="56" t="s">
        <v>101</v>
      </c>
      <c r="D78" s="56" t="s">
        <v>102</v>
      </c>
      <c r="E78" s="56" t="s">
        <v>103</v>
      </c>
      <c r="F78" s="56" t="s">
        <v>104</v>
      </c>
      <c r="G78" s="56" t="s">
        <v>105</v>
      </c>
      <c r="H78" s="56" t="s">
        <v>6</v>
      </c>
      <c r="I78" s="56" t="s">
        <v>7</v>
      </c>
      <c r="J78" s="56" t="s">
        <v>106</v>
      </c>
      <c r="K78" s="56" t="s">
        <v>108</v>
      </c>
      <c r="M78" s="305"/>
      <c r="N78" s="306"/>
      <c r="P78" s="240"/>
      <c r="AA78" s="40"/>
    </row>
    <row r="79" spans="2:27" ht="20.25" customHeight="1" x14ac:dyDescent="0.25">
      <c r="B79" s="87" t="s">
        <v>120</v>
      </c>
      <c r="C79" s="66">
        <v>1</v>
      </c>
      <c r="D79" s="88">
        <v>5.2468238067196124E-2</v>
      </c>
      <c r="E79" s="88">
        <v>0.38207449826726986</v>
      </c>
      <c r="F79" s="88">
        <v>0.25002538203119384</v>
      </c>
      <c r="G79" s="89">
        <v>18.727333333333334</v>
      </c>
      <c r="H79" s="90">
        <v>7.5018614406191908</v>
      </c>
      <c r="I79" s="90">
        <v>85.2044262742467</v>
      </c>
      <c r="J79" s="91">
        <v>1.682505826073567</v>
      </c>
      <c r="K79" s="74"/>
      <c r="M79" s="305"/>
      <c r="N79" s="306"/>
      <c r="P79" s="240"/>
      <c r="AA79" s="40"/>
    </row>
    <row r="80" spans="2:27" ht="20.25" customHeight="1" x14ac:dyDescent="0.25">
      <c r="B80" s="87" t="s">
        <v>120</v>
      </c>
      <c r="C80" s="66">
        <v>2</v>
      </c>
      <c r="D80" s="88">
        <v>2.5619531065739217E-2</v>
      </c>
      <c r="E80" s="88">
        <v>0.35297320977280211</v>
      </c>
      <c r="F80" s="88">
        <v>0.16009484768593418</v>
      </c>
      <c r="G80" s="89">
        <v>11.142875</v>
      </c>
      <c r="H80" s="90">
        <v>0.48811905904755742</v>
      </c>
      <c r="I80" s="90">
        <v>18.486996631322196</v>
      </c>
      <c r="J80" s="91">
        <v>2.181080035193518</v>
      </c>
      <c r="K80" s="74"/>
      <c r="M80" s="305"/>
      <c r="N80" s="306"/>
      <c r="P80" s="240"/>
      <c r="AA80" s="40"/>
    </row>
    <row r="81" spans="2:27" ht="20.25" customHeight="1" x14ac:dyDescent="0.25">
      <c r="B81" s="87" t="s">
        <v>120</v>
      </c>
      <c r="C81" s="66">
        <v>3</v>
      </c>
      <c r="D81" s="88">
        <v>7.7962099667494905E-3</v>
      </c>
      <c r="E81" s="88">
        <v>0.35492228394547726</v>
      </c>
      <c r="F81" s="88">
        <v>0.187423394773897</v>
      </c>
      <c r="G81" s="89">
        <v>11.270714285714286</v>
      </c>
      <c r="H81" s="90">
        <v>0.3471427739922926</v>
      </c>
      <c r="I81" s="90">
        <v>18.23005111188651</v>
      </c>
      <c r="J81" s="91">
        <v>2.1951691729796141</v>
      </c>
      <c r="K81" s="74"/>
      <c r="M81" s="305"/>
      <c r="N81" s="306"/>
      <c r="P81" s="240"/>
      <c r="AA81" s="40"/>
    </row>
    <row r="82" spans="2:27" ht="20.25" customHeight="1" x14ac:dyDescent="0.25">
      <c r="B82" s="87" t="s">
        <v>120</v>
      </c>
      <c r="C82" s="66">
        <v>4</v>
      </c>
      <c r="D82" s="88">
        <v>6.6078260251126418E-3</v>
      </c>
      <c r="E82" s="88">
        <v>0.35731103430609051</v>
      </c>
      <c r="F82" s="88">
        <v>0.17004409096646336</v>
      </c>
      <c r="G82" s="89">
        <v>10.544166666666667</v>
      </c>
      <c r="H82" s="90">
        <v>0.13205171277123834</v>
      </c>
      <c r="I82" s="90">
        <v>9.5627448665171766</v>
      </c>
      <c r="J82" s="91">
        <v>2.1703437039671258</v>
      </c>
      <c r="K82" s="74"/>
      <c r="M82" s="305"/>
      <c r="N82" s="306"/>
      <c r="P82" s="240"/>
      <c r="AA82" s="40"/>
    </row>
    <row r="83" spans="2:27" ht="20.25" customHeight="1" x14ac:dyDescent="0.25">
      <c r="B83" s="87" t="s">
        <v>120</v>
      </c>
      <c r="C83" s="66">
        <v>5</v>
      </c>
      <c r="D83" s="88">
        <v>8.1828615132611814E-3</v>
      </c>
      <c r="E83" s="88">
        <v>0.35535748302859688</v>
      </c>
      <c r="F83" s="88">
        <v>0.17686128368213594</v>
      </c>
      <c r="G83" s="89">
        <v>11.761625</v>
      </c>
      <c r="H83" s="90">
        <v>0.20579857048297356</v>
      </c>
      <c r="I83" s="90">
        <v>12.124547487844454</v>
      </c>
      <c r="J83" s="91">
        <v>2.1082731739859342</v>
      </c>
      <c r="K83" s="74"/>
      <c r="M83" s="305"/>
      <c r="N83" s="306"/>
      <c r="P83" s="240"/>
      <c r="AA83" s="40"/>
    </row>
    <row r="84" spans="2:27" ht="20.25" customHeight="1" x14ac:dyDescent="0.25">
      <c r="B84" s="87" t="s">
        <v>120</v>
      </c>
      <c r="C84" s="66">
        <v>6</v>
      </c>
      <c r="D84" s="88">
        <v>1.0818919294465996E-2</v>
      </c>
      <c r="E84" s="88">
        <v>0.36410989149523609</v>
      </c>
      <c r="F84" s="88">
        <v>0.17053082693615507</v>
      </c>
      <c r="G84" s="89">
        <v>12.759375</v>
      </c>
      <c r="H84" s="90">
        <v>0.36962147731039174</v>
      </c>
      <c r="I84" s="90">
        <v>15.031273410622598</v>
      </c>
      <c r="J84" s="91">
        <v>1.9813587808975828</v>
      </c>
      <c r="K84" s="74"/>
      <c r="M84" s="305"/>
      <c r="N84" s="306"/>
      <c r="P84" s="240"/>
      <c r="AA84" s="40"/>
    </row>
    <row r="85" spans="2:27" ht="20.25" customHeight="1" x14ac:dyDescent="0.25">
      <c r="B85" s="87" t="s">
        <v>120</v>
      </c>
      <c r="C85" s="66">
        <v>7</v>
      </c>
      <c r="D85" s="88">
        <v>1.4475162512399496E-2</v>
      </c>
      <c r="E85" s="88">
        <v>0.36434020492082164</v>
      </c>
      <c r="F85" s="88">
        <v>0.17466813507137827</v>
      </c>
      <c r="G85" s="89">
        <v>13.413875000000001</v>
      </c>
      <c r="H85" s="90">
        <v>0.39167319983601351</v>
      </c>
      <c r="I85" s="90">
        <v>14.168155402160535</v>
      </c>
      <c r="J85" s="91">
        <v>1.8975304231392682</v>
      </c>
      <c r="K85" s="74"/>
      <c r="M85" s="305"/>
      <c r="N85" s="306"/>
      <c r="P85" s="240"/>
      <c r="AA85" s="40"/>
    </row>
    <row r="86" spans="2:27" ht="20.25" customHeight="1" x14ac:dyDescent="0.25">
      <c r="B86" s="87" t="s">
        <v>120</v>
      </c>
      <c r="C86" s="66">
        <v>8</v>
      </c>
      <c r="D86" s="88">
        <v>1.8787825698978747E-2</v>
      </c>
      <c r="E86" s="88">
        <v>0.36700578045741566</v>
      </c>
      <c r="F86" s="88">
        <v>0.17430414057270199</v>
      </c>
      <c r="G86" s="89">
        <v>15.329750000000001</v>
      </c>
      <c r="H86" s="90">
        <v>0.39302840413638918</v>
      </c>
      <c r="I86" s="90">
        <v>22.703325331556389</v>
      </c>
      <c r="J86" s="91">
        <v>1.8216984863381793</v>
      </c>
      <c r="K86" s="74"/>
      <c r="M86" s="305"/>
      <c r="N86" s="306"/>
      <c r="P86" s="240"/>
      <c r="AA86" s="40"/>
    </row>
    <row r="87" spans="2:27" ht="20.25" customHeight="1" x14ac:dyDescent="0.25">
      <c r="B87" s="87" t="s">
        <v>120</v>
      </c>
      <c r="C87" s="66">
        <v>9</v>
      </c>
      <c r="D87" s="88">
        <v>1.8164863632778201E-2</v>
      </c>
      <c r="E87" s="88">
        <v>0.36806381571879387</v>
      </c>
      <c r="F87" s="88">
        <v>0.18411157258064401</v>
      </c>
      <c r="G87" s="89">
        <v>14.925250000000002</v>
      </c>
      <c r="H87" s="90">
        <v>0.66882392265344481</v>
      </c>
      <c r="I87" s="90">
        <v>25.876370658574977</v>
      </c>
      <c r="J87" s="91">
        <v>1.8442800386174301</v>
      </c>
      <c r="K87" s="74"/>
      <c r="M87" s="305"/>
      <c r="N87" s="306"/>
      <c r="P87" s="240"/>
      <c r="AA87" s="40"/>
    </row>
    <row r="88" spans="2:27" ht="20.25" customHeight="1" x14ac:dyDescent="0.25">
      <c r="B88" s="87" t="s">
        <v>120</v>
      </c>
      <c r="C88" s="66">
        <v>10</v>
      </c>
      <c r="D88" s="88">
        <v>1.5994772820150233E-2</v>
      </c>
      <c r="E88" s="88">
        <v>0.3729167730515151</v>
      </c>
      <c r="F88" s="88">
        <v>0.20816367452417484</v>
      </c>
      <c r="G88" s="89">
        <v>14.578285714285716</v>
      </c>
      <c r="H88" s="90">
        <v>1.5718481545702998</v>
      </c>
      <c r="I88" s="90">
        <v>36.489867651884765</v>
      </c>
      <c r="J88" s="91">
        <v>1.9229327407261037</v>
      </c>
      <c r="K88" s="74"/>
      <c r="M88" s="305"/>
      <c r="N88" s="306"/>
      <c r="P88" s="240"/>
      <c r="AA88" s="40"/>
    </row>
    <row r="89" spans="2:27" ht="20.25" customHeight="1" x14ac:dyDescent="0.25">
      <c r="B89" s="87" t="s">
        <v>120</v>
      </c>
      <c r="C89" s="66">
        <v>11</v>
      </c>
      <c r="D89" s="88">
        <v>1.8448357576088831E-2</v>
      </c>
      <c r="E89" s="88">
        <v>0.37803045512339728</v>
      </c>
      <c r="F89" s="88">
        <v>0.20886401802584789</v>
      </c>
      <c r="G89" s="89">
        <v>14.299285714285714</v>
      </c>
      <c r="H89" s="90">
        <v>1.9326516769552646</v>
      </c>
      <c r="I89" s="90">
        <v>37.207845934972575</v>
      </c>
      <c r="J89" s="91">
        <v>1.9553457069301967</v>
      </c>
      <c r="K89" s="74" t="s">
        <v>69</v>
      </c>
      <c r="M89" s="305"/>
      <c r="N89" s="306"/>
      <c r="P89" s="240"/>
      <c r="AA89" s="40"/>
    </row>
    <row r="90" spans="2:27" ht="20.25" customHeight="1" x14ac:dyDescent="0.25">
      <c r="B90" s="87" t="s">
        <v>119</v>
      </c>
      <c r="C90" s="66">
        <v>1</v>
      </c>
      <c r="D90" s="88">
        <v>4.3131125170486319E-2</v>
      </c>
      <c r="E90" s="88">
        <v>0.35880878829551521</v>
      </c>
      <c r="F90" s="88">
        <v>0.23513040884448563</v>
      </c>
      <c r="G90" s="89">
        <v>17.456900000000001</v>
      </c>
      <c r="H90" s="90">
        <v>6.6172498680281553</v>
      </c>
      <c r="I90" s="90">
        <v>111.19965003791675</v>
      </c>
      <c r="J90" s="91">
        <v>1.8662932908253584</v>
      </c>
      <c r="K90" s="74"/>
      <c r="M90" s="305"/>
      <c r="N90" s="306"/>
      <c r="P90" s="240"/>
      <c r="AA90" s="40"/>
    </row>
    <row r="91" spans="2:27" ht="20.25" customHeight="1" x14ac:dyDescent="0.25">
      <c r="B91" s="87" t="s">
        <v>119</v>
      </c>
      <c r="C91" s="66">
        <v>2</v>
      </c>
      <c r="D91" s="88">
        <v>2.7420106619591416E-2</v>
      </c>
      <c r="E91" s="88">
        <v>0.3270321878322453</v>
      </c>
      <c r="F91" s="88">
        <v>0.17974524172806955</v>
      </c>
      <c r="G91" s="89">
        <v>12.197727272727274</v>
      </c>
      <c r="H91" s="90">
        <v>0.84396871465387602</v>
      </c>
      <c r="I91" s="90">
        <v>31.077569064091367</v>
      </c>
      <c r="J91" s="91">
        <v>2.2868695891617259</v>
      </c>
      <c r="K91" s="74"/>
      <c r="M91" s="305"/>
      <c r="N91" s="306"/>
      <c r="P91" s="240"/>
      <c r="AA91" s="40"/>
    </row>
    <row r="92" spans="2:27" ht="20.25" customHeight="1" x14ac:dyDescent="0.25">
      <c r="B92" s="87" t="s">
        <v>119</v>
      </c>
      <c r="C92" s="66">
        <v>3</v>
      </c>
      <c r="D92" s="88">
        <v>1.3057286245442817E-2</v>
      </c>
      <c r="E92" s="88">
        <v>0.34340517235361978</v>
      </c>
      <c r="F92" s="88">
        <v>0.20187490588191387</v>
      </c>
      <c r="G92" s="89">
        <v>13.048363636363634</v>
      </c>
      <c r="H92" s="90">
        <v>0.90058939245979808</v>
      </c>
      <c r="I92" s="90">
        <v>41.002795897087921</v>
      </c>
      <c r="J92" s="91">
        <v>2.2221984248513822</v>
      </c>
      <c r="K92" s="74"/>
      <c r="M92" s="305"/>
      <c r="N92" s="306"/>
      <c r="P92" s="240"/>
      <c r="AA92" s="40"/>
    </row>
    <row r="93" spans="2:27" ht="20.25" customHeight="1" x14ac:dyDescent="0.25">
      <c r="B93" s="87" t="s">
        <v>119</v>
      </c>
      <c r="C93" s="66">
        <v>4</v>
      </c>
      <c r="D93" s="88">
        <v>8.3308323367120747E-3</v>
      </c>
      <c r="E93" s="88">
        <v>0.33999882209906096</v>
      </c>
      <c r="F93" s="88">
        <v>0.19694508082709711</v>
      </c>
      <c r="G93" s="89">
        <v>13.341181818181816</v>
      </c>
      <c r="H93" s="90">
        <v>0.83594678067085182</v>
      </c>
      <c r="I93" s="90">
        <v>42.317673254164241</v>
      </c>
      <c r="J93" s="91">
        <v>2.1822764767224152</v>
      </c>
      <c r="K93" s="74"/>
      <c r="M93" s="305"/>
      <c r="N93" s="306"/>
      <c r="P93" s="240"/>
      <c r="AA93" s="40"/>
    </row>
    <row r="94" spans="2:27" ht="20.25" customHeight="1" x14ac:dyDescent="0.25">
      <c r="B94" s="87" t="s">
        <v>119</v>
      </c>
      <c r="C94" s="66">
        <v>5</v>
      </c>
      <c r="D94" s="88">
        <v>9.1285869395922748E-3</v>
      </c>
      <c r="E94" s="88">
        <v>0.34337845010152535</v>
      </c>
      <c r="F94" s="88">
        <v>0.20601426434917025</v>
      </c>
      <c r="G94" s="89">
        <v>14.324363636363637</v>
      </c>
      <c r="H94" s="90">
        <v>0.78493305065318619</v>
      </c>
      <c r="I94" s="90">
        <v>49.697606841844411</v>
      </c>
      <c r="J94" s="91">
        <v>2.112196423845464</v>
      </c>
      <c r="K94" s="74"/>
      <c r="M94" s="305"/>
      <c r="N94" s="306"/>
      <c r="P94" s="240"/>
      <c r="AA94" s="40"/>
    </row>
    <row r="95" spans="2:27" ht="20.25" customHeight="1" x14ac:dyDescent="0.25">
      <c r="B95" s="87" t="s">
        <v>119</v>
      </c>
      <c r="C95" s="66">
        <v>6</v>
      </c>
      <c r="D95" s="88">
        <v>1.0078746235200539E-2</v>
      </c>
      <c r="E95" s="88">
        <v>0.3434631210294406</v>
      </c>
      <c r="F95" s="88">
        <v>0.19078924509164155</v>
      </c>
      <c r="G95" s="89">
        <v>15.209800000000001</v>
      </c>
      <c r="H95" s="90">
        <v>0.81105896027381807</v>
      </c>
      <c r="I95" s="90">
        <v>47.020476858879071</v>
      </c>
      <c r="J95" s="91">
        <v>2.0225540669321411</v>
      </c>
      <c r="K95" s="74"/>
      <c r="M95" s="305"/>
      <c r="N95" s="306"/>
      <c r="P95" s="240"/>
      <c r="AA95" s="40"/>
    </row>
    <row r="96" spans="2:27" ht="20.25" customHeight="1" x14ac:dyDescent="0.25">
      <c r="B96" s="87" t="s">
        <v>119</v>
      </c>
      <c r="C96" s="66">
        <v>7</v>
      </c>
      <c r="D96" s="88">
        <v>1.4198703762364564E-2</v>
      </c>
      <c r="E96" s="88">
        <v>0.34391047378221978</v>
      </c>
      <c r="F96" s="88">
        <v>0.18804996325996276</v>
      </c>
      <c r="G96" s="89">
        <v>15.741727272727273</v>
      </c>
      <c r="H96" s="90">
        <v>0.64644252128071333</v>
      </c>
      <c r="I96" s="90">
        <v>44.986749340848817</v>
      </c>
      <c r="J96" s="91">
        <v>1.9550536948991313</v>
      </c>
      <c r="K96" s="74"/>
      <c r="M96" s="305"/>
      <c r="N96" s="306"/>
      <c r="P96" s="240"/>
      <c r="AA96" s="40"/>
    </row>
    <row r="97" spans="2:16" ht="20.25" customHeight="1" x14ac:dyDescent="0.25">
      <c r="B97" s="87" t="s">
        <v>119</v>
      </c>
      <c r="C97" s="66">
        <v>8</v>
      </c>
      <c r="D97" s="88">
        <v>2.0949618721349973E-2</v>
      </c>
      <c r="E97" s="88">
        <v>0.35006156538921657</v>
      </c>
      <c r="F97" s="88">
        <v>0.20425669085529785</v>
      </c>
      <c r="G97" s="89">
        <v>17.415111111111109</v>
      </c>
      <c r="H97" s="90">
        <v>0.6797146284148049</v>
      </c>
      <c r="I97" s="90">
        <v>55.704814313577337</v>
      </c>
      <c r="J97" s="91">
        <v>1.8993380287629122</v>
      </c>
      <c r="K97" s="74"/>
    </row>
    <row r="98" spans="2:16" ht="20.25" customHeight="1" x14ac:dyDescent="0.25">
      <c r="B98" s="87" t="s">
        <v>119</v>
      </c>
      <c r="C98" s="66">
        <v>9</v>
      </c>
      <c r="D98" s="88">
        <v>1.8863991598371641E-2</v>
      </c>
      <c r="E98" s="88">
        <v>0.34688301654380216</v>
      </c>
      <c r="F98" s="88">
        <v>0.20420938527843796</v>
      </c>
      <c r="G98" s="89">
        <v>16.863299999999999</v>
      </c>
      <c r="H98" s="90">
        <v>0.97077466685844871</v>
      </c>
      <c r="I98" s="90">
        <v>58.503041887748083</v>
      </c>
      <c r="J98" s="91">
        <v>1.9301845538273552</v>
      </c>
      <c r="K98" s="74"/>
      <c r="P98" s="39" t="s">
        <v>331</v>
      </c>
    </row>
    <row r="99" spans="2:16" ht="20.25" customHeight="1" x14ac:dyDescent="0.25">
      <c r="B99" s="87" t="s">
        <v>119</v>
      </c>
      <c r="C99" s="66">
        <v>10</v>
      </c>
      <c r="D99" s="88">
        <v>1.33849097772623E-2</v>
      </c>
      <c r="E99" s="88">
        <v>0.34807780321929205</v>
      </c>
      <c r="F99" s="88">
        <v>0.21789774593280944</v>
      </c>
      <c r="G99" s="89">
        <v>14.817666666666668</v>
      </c>
      <c r="H99" s="90">
        <v>2.573660954061733</v>
      </c>
      <c r="I99" s="90">
        <v>51.086233683129983</v>
      </c>
      <c r="J99" s="91">
        <v>2.0687864026395029</v>
      </c>
      <c r="K99" s="74"/>
    </row>
    <row r="100" spans="2:16" ht="20.25" customHeight="1" x14ac:dyDescent="0.25">
      <c r="B100" s="87" t="s">
        <v>119</v>
      </c>
      <c r="C100" s="66">
        <v>11</v>
      </c>
      <c r="D100" s="88">
        <v>1.6210257731651558E-2</v>
      </c>
      <c r="E100" s="88">
        <v>0.34783583243651206</v>
      </c>
      <c r="F100" s="88">
        <v>0.22814141286400383</v>
      </c>
      <c r="G100" s="89">
        <v>14.765999999999998</v>
      </c>
      <c r="H100" s="90">
        <v>4.1912272302821814</v>
      </c>
      <c r="I100" s="90">
        <v>64.383511939434769</v>
      </c>
      <c r="J100" s="91">
        <v>2.0907366447316029</v>
      </c>
      <c r="K100" s="74" t="s">
        <v>69</v>
      </c>
    </row>
    <row r="101" spans="2:16" ht="20.25" customHeight="1" x14ac:dyDescent="0.25">
      <c r="B101" s="87" t="s">
        <v>118</v>
      </c>
      <c r="C101" s="66">
        <v>1</v>
      </c>
      <c r="D101" s="88">
        <v>6.7733199946496278E-2</v>
      </c>
      <c r="E101" s="88">
        <v>0.38617129133179268</v>
      </c>
      <c r="F101" s="88">
        <v>0.18883784168951637</v>
      </c>
      <c r="G101" s="89">
        <v>15.646666666666668</v>
      </c>
      <c r="H101" s="90">
        <v>4.8302487338562248</v>
      </c>
      <c r="I101" s="90">
        <v>56.804841392957222</v>
      </c>
      <c r="J101" s="91">
        <v>1.972870191175891</v>
      </c>
      <c r="K101" s="74"/>
    </row>
    <row r="102" spans="2:16" ht="20.25" customHeight="1" x14ac:dyDescent="0.25">
      <c r="B102" s="87" t="s">
        <v>118</v>
      </c>
      <c r="C102" s="66">
        <v>2</v>
      </c>
      <c r="D102" s="88">
        <v>3.6967608996331988E-2</v>
      </c>
      <c r="E102" s="88">
        <v>0.35030378308111537</v>
      </c>
      <c r="F102" s="88">
        <v>0.13134904491864202</v>
      </c>
      <c r="G102" s="89">
        <v>10.047928571428571</v>
      </c>
      <c r="H102" s="90">
        <v>0.25912634827991232</v>
      </c>
      <c r="I102" s="90">
        <v>15.826550253726715</v>
      </c>
      <c r="J102" s="91">
        <v>2.4284231131648819</v>
      </c>
      <c r="K102" s="74"/>
    </row>
    <row r="103" spans="2:16" ht="20.25" customHeight="1" x14ac:dyDescent="0.25">
      <c r="B103" s="87" t="s">
        <v>118</v>
      </c>
      <c r="C103" s="66">
        <v>3</v>
      </c>
      <c r="D103" s="88">
        <v>1.7121397175212289E-2</v>
      </c>
      <c r="E103" s="88">
        <v>0.35808794847373898</v>
      </c>
      <c r="F103" s="88">
        <v>0.14575492426053557</v>
      </c>
      <c r="G103" s="89">
        <v>10.326142857142857</v>
      </c>
      <c r="H103" s="90">
        <v>0.54097991133940349</v>
      </c>
      <c r="I103" s="90">
        <v>19.664710851246465</v>
      </c>
      <c r="J103" s="91">
        <v>2.4370771184037174</v>
      </c>
      <c r="K103" s="74"/>
    </row>
    <row r="104" spans="2:16" ht="20.25" customHeight="1" x14ac:dyDescent="0.25">
      <c r="B104" s="87" t="s">
        <v>118</v>
      </c>
      <c r="C104" s="66">
        <v>4</v>
      </c>
      <c r="D104" s="88">
        <v>1.6245153200862894E-2</v>
      </c>
      <c r="E104" s="88">
        <v>0.359371710116554</v>
      </c>
      <c r="F104" s="88">
        <v>0.15084476274091427</v>
      </c>
      <c r="G104" s="89">
        <v>11.209642857142857</v>
      </c>
      <c r="H104" s="90">
        <v>1.5602825163759961</v>
      </c>
      <c r="I104" s="90">
        <v>18.723390196511954</v>
      </c>
      <c r="J104" s="91">
        <v>2.3263169565330459</v>
      </c>
      <c r="K104" s="74"/>
    </row>
    <row r="105" spans="2:16" ht="20.25" customHeight="1" x14ac:dyDescent="0.25">
      <c r="B105" s="87" t="s">
        <v>118</v>
      </c>
      <c r="C105" s="66">
        <v>5</v>
      </c>
      <c r="D105" s="88">
        <v>1.6655078375209593E-2</v>
      </c>
      <c r="E105" s="88">
        <v>0.36083007856149274</v>
      </c>
      <c r="F105" s="88">
        <v>0.15224480428175818</v>
      </c>
      <c r="G105" s="89">
        <v>12.023</v>
      </c>
      <c r="H105" s="90">
        <v>0.56645411137456536</v>
      </c>
      <c r="I105" s="90">
        <v>21.211927750337892</v>
      </c>
      <c r="J105" s="91">
        <v>2.2496776368285496</v>
      </c>
      <c r="K105" s="74"/>
    </row>
    <row r="106" spans="2:16" ht="20.25" customHeight="1" x14ac:dyDescent="0.25">
      <c r="B106" s="87" t="s">
        <v>118</v>
      </c>
      <c r="C106" s="66">
        <v>6</v>
      </c>
      <c r="D106" s="88">
        <v>1.7490530311658113E-2</v>
      </c>
      <c r="E106" s="88">
        <v>0.3668063271269788</v>
      </c>
      <c r="F106" s="88">
        <v>0.14986794924419256</v>
      </c>
      <c r="G106" s="89">
        <v>13.137083333333335</v>
      </c>
      <c r="H106" s="90">
        <v>0.53891375046657519</v>
      </c>
      <c r="I106" s="90">
        <v>23.690178572962555</v>
      </c>
      <c r="J106" s="91">
        <v>2.116000636602823</v>
      </c>
      <c r="K106" s="74"/>
    </row>
    <row r="107" spans="2:16" ht="20.25" customHeight="1" x14ac:dyDescent="0.25">
      <c r="B107" s="87" t="s">
        <v>118</v>
      </c>
      <c r="C107" s="66">
        <v>7</v>
      </c>
      <c r="D107" s="88">
        <v>2.2081105951870295E-2</v>
      </c>
      <c r="E107" s="88">
        <v>0.37131068281712326</v>
      </c>
      <c r="F107" s="88">
        <v>0.14685120137972249</v>
      </c>
      <c r="G107" s="89">
        <v>14.097545454545456</v>
      </c>
      <c r="H107" s="90">
        <v>0.39597781573885105</v>
      </c>
      <c r="I107" s="90">
        <v>25.683605999616663</v>
      </c>
      <c r="J107" s="91">
        <v>2.0178282472753173</v>
      </c>
      <c r="K107" s="74"/>
    </row>
    <row r="108" spans="2:16" ht="20.25" customHeight="1" x14ac:dyDescent="0.25">
      <c r="B108" s="87" t="s">
        <v>118</v>
      </c>
      <c r="C108" s="66">
        <v>8</v>
      </c>
      <c r="D108" s="88">
        <v>2.7450399034731909E-2</v>
      </c>
      <c r="E108" s="88">
        <v>0.37076432339504994</v>
      </c>
      <c r="F108" s="88">
        <v>0.14650209125827932</v>
      </c>
      <c r="G108" s="89">
        <v>15.390916666666664</v>
      </c>
      <c r="H108" s="90">
        <v>0.20084964124118937</v>
      </c>
      <c r="I108" s="90">
        <v>28.5974445073117</v>
      </c>
      <c r="J108" s="91">
        <v>1.9596942670204165</v>
      </c>
      <c r="K108" s="74"/>
    </row>
    <row r="109" spans="2:16" ht="20.25" customHeight="1" x14ac:dyDescent="0.25">
      <c r="B109" s="87" t="s">
        <v>118</v>
      </c>
      <c r="C109" s="66">
        <v>9</v>
      </c>
      <c r="D109" s="88">
        <v>2.1153816081647021E-2</v>
      </c>
      <c r="E109" s="88">
        <v>0.37533632580729798</v>
      </c>
      <c r="F109" s="88">
        <v>0.15725992816676082</v>
      </c>
      <c r="G109" s="89">
        <v>14.894363636363636</v>
      </c>
      <c r="H109" s="90">
        <v>0.26001705631263966</v>
      </c>
      <c r="I109" s="90">
        <v>32.064739006367994</v>
      </c>
      <c r="J109" s="91">
        <v>1.9987043021985291</v>
      </c>
      <c r="K109" s="74"/>
    </row>
    <row r="110" spans="2:16" ht="20.25" customHeight="1" x14ac:dyDescent="0.25">
      <c r="B110" s="87" t="s">
        <v>118</v>
      </c>
      <c r="C110" s="66">
        <v>10</v>
      </c>
      <c r="D110" s="88">
        <v>2.0260690608354708E-2</v>
      </c>
      <c r="E110" s="88">
        <v>0.37222593370827406</v>
      </c>
      <c r="F110" s="88">
        <v>0.1694373063065561</v>
      </c>
      <c r="G110" s="89">
        <v>13.950642857142858</v>
      </c>
      <c r="H110" s="90">
        <v>0.5233117280924996</v>
      </c>
      <c r="I110" s="90">
        <v>32.209904127811612</v>
      </c>
      <c r="J110" s="91">
        <v>2.1064133150302511</v>
      </c>
      <c r="K110" s="74"/>
    </row>
    <row r="111" spans="2:16" ht="20.25" customHeight="1" x14ac:dyDescent="0.25">
      <c r="B111" s="87" t="s">
        <v>118</v>
      </c>
      <c r="C111" s="66">
        <v>11</v>
      </c>
      <c r="D111" s="88">
        <v>2.3316836386795142E-2</v>
      </c>
      <c r="E111" s="88">
        <v>0.37264132065435601</v>
      </c>
      <c r="F111" s="88">
        <v>0.16911182460255292</v>
      </c>
      <c r="G111" s="89">
        <v>13.649857142857144</v>
      </c>
      <c r="H111" s="90">
        <v>0.87221450293985969</v>
      </c>
      <c r="I111" s="90">
        <v>35.73871324071299</v>
      </c>
      <c r="J111" s="91">
        <v>2.1212788693014195</v>
      </c>
      <c r="K111" s="74" t="s">
        <v>67</v>
      </c>
    </row>
    <row r="112" spans="2:16" ht="20.25" customHeight="1" x14ac:dyDescent="0.25">
      <c r="B112" s="87" t="s">
        <v>121</v>
      </c>
      <c r="C112" s="66">
        <v>1</v>
      </c>
      <c r="D112" s="88">
        <v>7.1202348222222447E-2</v>
      </c>
      <c r="E112" s="88">
        <v>0.37770500755628217</v>
      </c>
      <c r="F112" s="88">
        <v>0.19094864232901809</v>
      </c>
      <c r="G112" s="89">
        <v>19.113500000000002</v>
      </c>
      <c r="H112" s="90">
        <v>5.0514001403121336</v>
      </c>
      <c r="I112" s="90">
        <v>80.838736602763944</v>
      </c>
      <c r="J112" s="91">
        <v>1.8963699939031515</v>
      </c>
      <c r="K112" s="74"/>
    </row>
    <row r="113" spans="2:11" ht="20.25" customHeight="1" x14ac:dyDescent="0.25">
      <c r="B113" s="87" t="s">
        <v>121</v>
      </c>
      <c r="C113" s="66">
        <v>2</v>
      </c>
      <c r="D113" s="88">
        <v>4.2635307348257601E-2</v>
      </c>
      <c r="E113" s="88">
        <v>0.34368170571079532</v>
      </c>
      <c r="F113" s="88">
        <v>0.15861199933933667</v>
      </c>
      <c r="G113" s="89">
        <v>12.061714285714286</v>
      </c>
      <c r="H113" s="90">
        <v>0.61832973899259591</v>
      </c>
      <c r="I113" s="90">
        <v>26.386700547122238</v>
      </c>
      <c r="J113" s="91">
        <v>2.3778029222065054</v>
      </c>
      <c r="K113" s="74"/>
    </row>
    <row r="114" spans="2:11" ht="20.25" customHeight="1" x14ac:dyDescent="0.25">
      <c r="B114" s="87" t="s">
        <v>121</v>
      </c>
      <c r="C114" s="66">
        <v>3</v>
      </c>
      <c r="D114" s="88">
        <v>1.949747165443309E-2</v>
      </c>
      <c r="E114" s="88">
        <v>0.3626709491344639</v>
      </c>
      <c r="F114" s="88">
        <v>0.18579385340240723</v>
      </c>
      <c r="G114" s="89">
        <v>12.935285714285715</v>
      </c>
      <c r="H114" s="90">
        <v>1.3459139118100194</v>
      </c>
      <c r="I114" s="90">
        <v>40.70938539689179</v>
      </c>
      <c r="J114" s="91">
        <v>2.3114762056124141</v>
      </c>
      <c r="K114" s="74"/>
    </row>
    <row r="115" spans="2:11" ht="20.25" customHeight="1" x14ac:dyDescent="0.25">
      <c r="B115" s="87" t="s">
        <v>121</v>
      </c>
      <c r="C115" s="66">
        <v>4</v>
      </c>
      <c r="D115" s="88">
        <v>1.399597627350721E-2</v>
      </c>
      <c r="E115" s="88">
        <v>0.35440504594231126</v>
      </c>
      <c r="F115" s="88">
        <v>0.19369116330324862</v>
      </c>
      <c r="G115" s="89">
        <v>12.671571428571426</v>
      </c>
      <c r="H115" s="90">
        <v>0.88173009159772908</v>
      </c>
      <c r="I115" s="90">
        <v>32.895657508244568</v>
      </c>
      <c r="J115" s="91">
        <v>2.3037219934118403</v>
      </c>
      <c r="K115" s="74"/>
    </row>
    <row r="116" spans="2:11" ht="20.25" customHeight="1" x14ac:dyDescent="0.25">
      <c r="B116" s="87" t="s">
        <v>121</v>
      </c>
      <c r="C116" s="66">
        <v>5</v>
      </c>
      <c r="D116" s="88">
        <v>1.1987877865152107E-2</v>
      </c>
      <c r="E116" s="88">
        <v>0.35443560347427622</v>
      </c>
      <c r="F116" s="88">
        <v>0.2024843586302647</v>
      </c>
      <c r="G116" s="89">
        <v>13.359857142857141</v>
      </c>
      <c r="H116" s="90">
        <v>0.64695246454424071</v>
      </c>
      <c r="I116" s="90">
        <v>32.712269161773335</v>
      </c>
      <c r="J116" s="91">
        <v>2.2335350891112831</v>
      </c>
      <c r="K116" s="74"/>
    </row>
    <row r="117" spans="2:11" ht="20.25" customHeight="1" x14ac:dyDescent="0.25">
      <c r="B117" s="87" t="s">
        <v>121</v>
      </c>
      <c r="C117" s="66">
        <v>6</v>
      </c>
      <c r="D117" s="88">
        <v>1.8435992883301087E-2</v>
      </c>
      <c r="E117" s="88">
        <v>0.35241034687527234</v>
      </c>
      <c r="F117" s="88">
        <v>0.20086163754641106</v>
      </c>
      <c r="G117" s="89">
        <v>14.546571428571429</v>
      </c>
      <c r="H117" s="90">
        <v>0.51687375962938631</v>
      </c>
      <c r="I117" s="90">
        <v>33.423754030295051</v>
      </c>
      <c r="J117" s="91">
        <v>2.1262190690750025</v>
      </c>
      <c r="K117" s="74"/>
    </row>
    <row r="118" spans="2:11" ht="20.25" customHeight="1" x14ac:dyDescent="0.25">
      <c r="B118" s="87" t="s">
        <v>121</v>
      </c>
      <c r="C118" s="66">
        <v>7</v>
      </c>
      <c r="D118" s="88">
        <v>1.9311399148061365E-2</v>
      </c>
      <c r="E118" s="88">
        <v>0.35720185878917587</v>
      </c>
      <c r="F118" s="88">
        <v>0.19111665232990707</v>
      </c>
      <c r="G118" s="89">
        <v>15.225571428571429</v>
      </c>
      <c r="H118" s="90">
        <v>0.562240624174703</v>
      </c>
      <c r="I118" s="90">
        <v>29.227480479186166</v>
      </c>
      <c r="J118" s="91">
        <v>2.0471950866675943</v>
      </c>
      <c r="K118" s="74"/>
    </row>
    <row r="119" spans="2:11" ht="20.25" customHeight="1" x14ac:dyDescent="0.25">
      <c r="B119" s="87" t="s">
        <v>121</v>
      </c>
      <c r="C119" s="66">
        <v>8</v>
      </c>
      <c r="D119" s="88">
        <v>2.9499873981871351E-2</v>
      </c>
      <c r="E119" s="88">
        <v>0.35090662845253823</v>
      </c>
      <c r="F119" s="88">
        <v>0.17129107663688706</v>
      </c>
      <c r="G119" s="89">
        <v>16.555285714285716</v>
      </c>
      <c r="H119" s="90">
        <v>0.73746779144876029</v>
      </c>
      <c r="I119" s="90">
        <v>34.845353145953922</v>
      </c>
      <c r="J119" s="91">
        <v>1.9756153747960408</v>
      </c>
      <c r="K119" s="74"/>
    </row>
    <row r="120" spans="2:11" ht="20.25" customHeight="1" x14ac:dyDescent="0.25">
      <c r="B120" s="87" t="s">
        <v>121</v>
      </c>
      <c r="C120" s="66">
        <v>9</v>
      </c>
      <c r="D120" s="88">
        <v>2.8891847950462214E-2</v>
      </c>
      <c r="E120" s="88">
        <v>0.36083785101909499</v>
      </c>
      <c r="F120" s="88">
        <v>0.1747427362089746</v>
      </c>
      <c r="G120" s="89">
        <v>16.93242857142857</v>
      </c>
      <c r="H120" s="90">
        <v>0.83684136056041047</v>
      </c>
      <c r="I120" s="90">
        <v>38.898694966739079</v>
      </c>
      <c r="J120" s="91">
        <v>1.9318376198080098</v>
      </c>
      <c r="K120" s="74"/>
    </row>
    <row r="121" spans="2:11" ht="20.25" customHeight="1" x14ac:dyDescent="0.25">
      <c r="B121" s="87" t="s">
        <v>121</v>
      </c>
      <c r="C121" s="66">
        <v>10</v>
      </c>
      <c r="D121" s="88">
        <v>1.6590510441614772E-2</v>
      </c>
      <c r="E121" s="88">
        <v>0.36276843796861719</v>
      </c>
      <c r="F121" s="88">
        <v>0.19021674565486946</v>
      </c>
      <c r="G121" s="89">
        <v>15.107600000000001</v>
      </c>
      <c r="H121" s="90">
        <v>0.77021964979556679</v>
      </c>
      <c r="I121" s="90">
        <v>24.843022186486476</v>
      </c>
      <c r="J121" s="91">
        <v>2.1151194324192786</v>
      </c>
      <c r="K121" s="74"/>
    </row>
    <row r="122" spans="2:11" ht="20.25" customHeight="1" x14ac:dyDescent="0.25">
      <c r="B122" s="87" t="s">
        <v>121</v>
      </c>
      <c r="C122" s="66">
        <v>11</v>
      </c>
      <c r="D122" s="88">
        <v>2.5971246178559441E-2</v>
      </c>
      <c r="E122" s="88">
        <v>0.3692154962676516</v>
      </c>
      <c r="F122" s="88">
        <v>0.20418095198358277</v>
      </c>
      <c r="G122" s="89">
        <v>15.739999999999998</v>
      </c>
      <c r="H122" s="90">
        <v>2.0974978038463021</v>
      </c>
      <c r="I122" s="90">
        <v>47.060840213521885</v>
      </c>
      <c r="J122" s="91">
        <v>2.0515426287617524</v>
      </c>
      <c r="K122" s="74" t="s">
        <v>67</v>
      </c>
    </row>
    <row r="123" spans="2:11" ht="20.25" customHeight="1" x14ac:dyDescent="0.25">
      <c r="B123" s="87" t="s">
        <v>122</v>
      </c>
      <c r="C123" s="66">
        <v>1</v>
      </c>
      <c r="D123" s="88">
        <v>5.8678134529910844E-2</v>
      </c>
      <c r="E123" s="88">
        <v>0.38053111319651817</v>
      </c>
      <c r="F123" s="88">
        <v>0.18867870228080119</v>
      </c>
      <c r="G123" s="89">
        <v>16.840499999999999</v>
      </c>
      <c r="H123" s="90">
        <v>4.8292763083776498</v>
      </c>
      <c r="I123" s="90">
        <v>46.587073922532646</v>
      </c>
      <c r="J123" s="91">
        <v>1.8068383913244008</v>
      </c>
      <c r="K123" s="74"/>
    </row>
    <row r="124" spans="2:11" ht="20.25" customHeight="1" x14ac:dyDescent="0.25">
      <c r="B124" s="87" t="s">
        <v>122</v>
      </c>
      <c r="C124" s="66">
        <v>2</v>
      </c>
      <c r="D124" s="88">
        <v>3.8998352082007429E-2</v>
      </c>
      <c r="E124" s="88">
        <v>0.34017012312375111</v>
      </c>
      <c r="F124" s="88">
        <v>0.16828080772522017</v>
      </c>
      <c r="G124" s="89">
        <v>11.574777777777779</v>
      </c>
      <c r="H124" s="90">
        <v>0.45844881877387217</v>
      </c>
      <c r="I124" s="90">
        <v>14.126949894340825</v>
      </c>
      <c r="J124" s="91">
        <v>2.1594475622528901</v>
      </c>
      <c r="K124" s="74"/>
    </row>
    <row r="125" spans="2:11" ht="20.25" customHeight="1" x14ac:dyDescent="0.25">
      <c r="B125" s="87" t="s">
        <v>122</v>
      </c>
      <c r="C125" s="66">
        <v>3</v>
      </c>
      <c r="D125" s="88">
        <v>2.155093564697784E-2</v>
      </c>
      <c r="E125" s="88">
        <v>0.35378401429623085</v>
      </c>
      <c r="F125" s="88">
        <v>0.18892577379807948</v>
      </c>
      <c r="G125" s="89">
        <v>12.494222222222223</v>
      </c>
      <c r="H125" s="90">
        <v>1.0595867768331133</v>
      </c>
      <c r="I125" s="90">
        <v>20.550177515620849</v>
      </c>
      <c r="J125" s="91">
        <v>2.0894476901574768</v>
      </c>
      <c r="K125" s="74"/>
    </row>
    <row r="126" spans="2:11" ht="20.25" customHeight="1" x14ac:dyDescent="0.25">
      <c r="B126" s="87" t="s">
        <v>122</v>
      </c>
      <c r="C126" s="66">
        <v>4</v>
      </c>
      <c r="D126" s="88">
        <v>1.647212811313092E-2</v>
      </c>
      <c r="E126" s="88">
        <v>0.35693224490768649</v>
      </c>
      <c r="F126" s="88">
        <v>0.19183359301603492</v>
      </c>
      <c r="G126" s="89">
        <v>13.249777777777776</v>
      </c>
      <c r="H126" s="90">
        <v>0.70735100669629392</v>
      </c>
      <c r="I126" s="90">
        <v>22.969101889442058</v>
      </c>
      <c r="J126" s="91">
        <v>2.0156269675429552</v>
      </c>
      <c r="K126" s="74"/>
    </row>
    <row r="127" spans="2:11" ht="20.25" customHeight="1" x14ac:dyDescent="0.25">
      <c r="B127" s="87" t="s">
        <v>122</v>
      </c>
      <c r="C127" s="66">
        <v>5</v>
      </c>
      <c r="D127" s="88">
        <v>1.4137914264750044E-2</v>
      </c>
      <c r="E127" s="88">
        <v>0.35540957023546998</v>
      </c>
      <c r="F127" s="88">
        <v>0.19557714329307513</v>
      </c>
      <c r="G127" s="89">
        <v>13.311888888888888</v>
      </c>
      <c r="H127" s="90">
        <v>0.61167971487936112</v>
      </c>
      <c r="I127" s="90">
        <v>19.674552027655256</v>
      </c>
      <c r="J127" s="91">
        <v>2.0012178233627513</v>
      </c>
      <c r="K127" s="74"/>
    </row>
    <row r="128" spans="2:11" ht="20.25" customHeight="1" x14ac:dyDescent="0.25">
      <c r="B128" s="87" t="s">
        <v>122</v>
      </c>
      <c r="C128" s="66">
        <v>6</v>
      </c>
      <c r="D128" s="88">
        <v>1.5297499636858551E-2</v>
      </c>
      <c r="E128" s="88">
        <v>0.3571774275772493</v>
      </c>
      <c r="F128" s="88">
        <v>0.18565916789262599</v>
      </c>
      <c r="G128" s="89">
        <v>14.714857142857143</v>
      </c>
      <c r="H128" s="90">
        <v>0.55640363445848129</v>
      </c>
      <c r="I128" s="90">
        <v>20.165265352885406</v>
      </c>
      <c r="J128" s="91">
        <v>1.8892964100753946</v>
      </c>
      <c r="K128" s="74"/>
    </row>
    <row r="129" spans="2:11" ht="20.25" customHeight="1" x14ac:dyDescent="0.25">
      <c r="B129" s="87" t="s">
        <v>122</v>
      </c>
      <c r="C129" s="66">
        <v>7</v>
      </c>
      <c r="D129" s="88">
        <v>2.0339011660677819E-2</v>
      </c>
      <c r="E129" s="88">
        <v>0.3597433507589905</v>
      </c>
      <c r="F129" s="88">
        <v>0.18582531804164804</v>
      </c>
      <c r="G129" s="89">
        <v>15.16942857142857</v>
      </c>
      <c r="H129" s="90">
        <v>0.48613389598623169</v>
      </c>
      <c r="I129" s="90">
        <v>17.511001070079967</v>
      </c>
      <c r="J129" s="91">
        <v>1.8439644704814275</v>
      </c>
      <c r="K129" s="74"/>
    </row>
    <row r="130" spans="2:11" ht="20.25" customHeight="1" x14ac:dyDescent="0.25">
      <c r="B130" s="87" t="s">
        <v>122</v>
      </c>
      <c r="C130" s="66">
        <v>8</v>
      </c>
      <c r="D130" s="88">
        <v>2.7765743848458053E-2</v>
      </c>
      <c r="E130" s="88">
        <v>0.35431339273330192</v>
      </c>
      <c r="F130" s="88">
        <v>0.1761421542853934</v>
      </c>
      <c r="G130" s="89">
        <v>16.326000000000004</v>
      </c>
      <c r="H130" s="90">
        <v>0.58024096287424909</v>
      </c>
      <c r="I130" s="90">
        <v>20.620610125069074</v>
      </c>
      <c r="J130" s="91">
        <v>1.7810666196719873</v>
      </c>
      <c r="K130" s="74"/>
    </row>
    <row r="131" spans="2:11" ht="20.25" customHeight="1" x14ac:dyDescent="0.25">
      <c r="B131" s="87" t="s">
        <v>122</v>
      </c>
      <c r="C131" s="66">
        <v>9</v>
      </c>
      <c r="D131" s="88">
        <v>2.2616449194351986E-2</v>
      </c>
      <c r="E131" s="88">
        <v>0.35961988253312721</v>
      </c>
      <c r="F131" s="88">
        <v>0.17501130538474841</v>
      </c>
      <c r="G131" s="89">
        <v>16.402000000000001</v>
      </c>
      <c r="H131" s="90">
        <v>0.56773766203797082</v>
      </c>
      <c r="I131" s="90">
        <v>21.485873135387305</v>
      </c>
      <c r="J131" s="91">
        <v>1.7840976550811942</v>
      </c>
      <c r="K131" s="74"/>
    </row>
    <row r="132" spans="2:11" ht="20.25" customHeight="1" x14ac:dyDescent="0.25">
      <c r="B132" s="87" t="s">
        <v>122</v>
      </c>
      <c r="C132" s="66">
        <v>10</v>
      </c>
      <c r="D132" s="88">
        <v>2.4184715474300098E-2</v>
      </c>
      <c r="E132" s="88">
        <v>0.36671918237679396</v>
      </c>
      <c r="F132" s="88">
        <v>0.19074145663554368</v>
      </c>
      <c r="G132" s="89">
        <v>15.786444444444442</v>
      </c>
      <c r="H132" s="90">
        <v>1.8031521989091268</v>
      </c>
      <c r="I132" s="90">
        <v>28.945219152951765</v>
      </c>
      <c r="J132" s="91">
        <v>1.8270910501905155</v>
      </c>
      <c r="K132" s="74"/>
    </row>
    <row r="133" spans="2:11" ht="20.25" customHeight="1" x14ac:dyDescent="0.25">
      <c r="B133" s="87" t="s">
        <v>122</v>
      </c>
      <c r="C133" s="66">
        <v>11</v>
      </c>
      <c r="D133" s="88">
        <v>2.5192703727024274E-2</v>
      </c>
      <c r="E133" s="88">
        <v>0.37307275692179853</v>
      </c>
      <c r="F133" s="88">
        <v>0.1947546730030254</v>
      </c>
      <c r="G133" s="89">
        <v>15.944500000000001</v>
      </c>
      <c r="H133" s="90">
        <v>1.973846979146745</v>
      </c>
      <c r="I133" s="90">
        <v>33.403972968763355</v>
      </c>
      <c r="J133" s="91">
        <v>1.8076854256549348</v>
      </c>
      <c r="K133" s="74" t="s">
        <v>70</v>
      </c>
    </row>
    <row r="134" spans="2:11" ht="20.25" customHeight="1" x14ac:dyDescent="0.25">
      <c r="B134" s="87" t="s">
        <v>123</v>
      </c>
      <c r="C134" s="66">
        <v>1</v>
      </c>
      <c r="D134" s="88">
        <v>5.1159500683115165E-2</v>
      </c>
      <c r="E134" s="88">
        <v>0.43134926420723441</v>
      </c>
      <c r="F134" s="88">
        <v>0.25417534309724493</v>
      </c>
      <c r="G134" s="89">
        <v>9.4480000000000004</v>
      </c>
      <c r="H134" s="90">
        <v>4.1678441352591724</v>
      </c>
      <c r="I134" s="90">
        <v>15.155796855487898</v>
      </c>
      <c r="J134" s="91">
        <v>2.4259467351148554</v>
      </c>
      <c r="K134" s="74"/>
    </row>
    <row r="135" spans="2:11" ht="20.25" customHeight="1" x14ac:dyDescent="0.25">
      <c r="B135" s="87" t="s">
        <v>123</v>
      </c>
      <c r="C135" s="66">
        <v>2</v>
      </c>
      <c r="D135" s="88">
        <v>4.5646122742200736E-2</v>
      </c>
      <c r="E135" s="88">
        <v>0.35546524145248465</v>
      </c>
      <c r="F135" s="88">
        <v>0.15349454388822187</v>
      </c>
      <c r="G135" s="89">
        <v>9.0005000000000006</v>
      </c>
      <c r="H135" s="90">
        <v>12.263320702180689</v>
      </c>
      <c r="I135" s="90">
        <v>8.4327249420072512</v>
      </c>
      <c r="J135" s="91">
        <v>2.4522889908995351</v>
      </c>
      <c r="K135" s="74"/>
    </row>
    <row r="136" spans="2:11" ht="20.25" customHeight="1" x14ac:dyDescent="0.25">
      <c r="B136" s="87" t="s">
        <v>123</v>
      </c>
      <c r="C136" s="66">
        <v>3</v>
      </c>
      <c r="D136" s="88">
        <v>1.2470537822752523E-2</v>
      </c>
      <c r="E136" s="88">
        <v>0.36371188226271056</v>
      </c>
      <c r="F136" s="88">
        <v>0.15216571604390713</v>
      </c>
      <c r="G136" s="89">
        <v>8.6800000000000015</v>
      </c>
      <c r="H136" s="90">
        <v>7.7734720839799293E-2</v>
      </c>
      <c r="I136" s="90">
        <v>4.110223364404388</v>
      </c>
      <c r="J136" s="91">
        <v>2.5066680647523114</v>
      </c>
      <c r="K136" s="74"/>
    </row>
    <row r="137" spans="2:11" ht="20.25" customHeight="1" x14ac:dyDescent="0.25">
      <c r="B137" s="87" t="s">
        <v>123</v>
      </c>
      <c r="C137" s="66">
        <v>4</v>
      </c>
      <c r="D137" s="88">
        <v>1.3592456335883728E-2</v>
      </c>
      <c r="E137" s="88">
        <v>0.37020724937012472</v>
      </c>
      <c r="F137" s="88">
        <v>0.16773986241192029</v>
      </c>
      <c r="G137" s="89">
        <v>9.5751666666666662</v>
      </c>
      <c r="H137" s="90">
        <v>9.6805094725287338E-2</v>
      </c>
      <c r="I137" s="90">
        <v>3.1611870587878315</v>
      </c>
      <c r="J137" s="91">
        <v>2.3683979755353066</v>
      </c>
      <c r="K137" s="74"/>
    </row>
    <row r="138" spans="2:11" ht="20.25" customHeight="1" x14ac:dyDescent="0.25">
      <c r="B138" s="87" t="s">
        <v>123</v>
      </c>
      <c r="C138" s="66">
        <v>5</v>
      </c>
      <c r="D138" s="88">
        <v>1.6258849961311113E-2</v>
      </c>
      <c r="E138" s="88">
        <v>0.37461896118092358</v>
      </c>
      <c r="F138" s="88">
        <v>0.16740862981755633</v>
      </c>
      <c r="G138" s="89">
        <v>10.810666666666668</v>
      </c>
      <c r="H138" s="90">
        <v>8.1945892629438147E-2</v>
      </c>
      <c r="I138" s="90">
        <v>4.4558079117256986</v>
      </c>
      <c r="J138" s="91">
        <v>2.2246252086562812</v>
      </c>
      <c r="K138" s="74"/>
    </row>
    <row r="139" spans="2:11" ht="20.25" customHeight="1" x14ac:dyDescent="0.25">
      <c r="B139" s="87" t="s">
        <v>123</v>
      </c>
      <c r="C139" s="66">
        <v>6</v>
      </c>
      <c r="D139" s="88">
        <v>2.3904606676362385E-2</v>
      </c>
      <c r="E139" s="88">
        <v>0.3801261601235717</v>
      </c>
      <c r="F139" s="88">
        <v>0.17495363084894272</v>
      </c>
      <c r="G139" s="89">
        <v>12.887</v>
      </c>
      <c r="H139" s="90">
        <v>3.6793613217443268E-2</v>
      </c>
      <c r="I139" s="90">
        <v>5.6662164354862634</v>
      </c>
      <c r="J139" s="91">
        <v>1.98629010710429</v>
      </c>
      <c r="K139" s="74"/>
    </row>
    <row r="140" spans="2:11" ht="20.25" customHeight="1" x14ac:dyDescent="0.25">
      <c r="B140" s="87" t="s">
        <v>123</v>
      </c>
      <c r="C140" s="66">
        <v>7</v>
      </c>
      <c r="D140" s="88">
        <v>2.3774161790173692E-2</v>
      </c>
      <c r="E140" s="88">
        <v>0.37939689997128095</v>
      </c>
      <c r="F140" s="88">
        <v>0.15033247526237456</v>
      </c>
      <c r="G140" s="89">
        <v>13.068249999999999</v>
      </c>
      <c r="H140" s="90">
        <v>4.4905153579866283E-2</v>
      </c>
      <c r="I140" s="90">
        <v>6.4912894230451146</v>
      </c>
      <c r="J140" s="91">
        <v>1.9443281060948836</v>
      </c>
      <c r="K140" s="74"/>
    </row>
    <row r="141" spans="2:11" ht="20.25" customHeight="1" x14ac:dyDescent="0.25">
      <c r="B141" s="87" t="s">
        <v>123</v>
      </c>
      <c r="C141" s="66">
        <v>8</v>
      </c>
      <c r="D141" s="88">
        <v>2.9018905711183391E-2</v>
      </c>
      <c r="E141" s="88">
        <v>0.38009756585268795</v>
      </c>
      <c r="F141" s="88">
        <v>0.13002415320232086</v>
      </c>
      <c r="G141" s="89">
        <v>13.692</v>
      </c>
      <c r="H141" s="90">
        <v>6.4455416188622328E-2</v>
      </c>
      <c r="I141" s="90">
        <v>6.75023994993572</v>
      </c>
      <c r="J141" s="91">
        <v>1.8744828055854252</v>
      </c>
      <c r="K141" s="74"/>
    </row>
    <row r="142" spans="2:11" ht="20.25" customHeight="1" x14ac:dyDescent="0.25">
      <c r="B142" s="87" t="s">
        <v>123</v>
      </c>
      <c r="C142" s="66">
        <v>9</v>
      </c>
      <c r="D142" s="88">
        <v>3.0446857373499361E-2</v>
      </c>
      <c r="E142" s="88">
        <v>0.38175697962868094</v>
      </c>
      <c r="F142" s="88">
        <v>0.14869118397896972</v>
      </c>
      <c r="G142" s="89">
        <v>13.830833333333333</v>
      </c>
      <c r="H142" s="90">
        <v>4.0849226367848823E-2</v>
      </c>
      <c r="I142" s="90">
        <v>5.6644260563417035</v>
      </c>
      <c r="J142" s="91">
        <v>1.8798514838010911</v>
      </c>
      <c r="K142" s="74"/>
    </row>
    <row r="143" spans="2:11" ht="20.25" customHeight="1" x14ac:dyDescent="0.25">
      <c r="B143" s="87" t="s">
        <v>123</v>
      </c>
      <c r="C143" s="66">
        <v>10</v>
      </c>
      <c r="D143" s="88">
        <v>2.4067138228505838E-2</v>
      </c>
      <c r="E143" s="88">
        <v>0.39524251028232082</v>
      </c>
      <c r="F143" s="88">
        <v>0.19021188931729663</v>
      </c>
      <c r="G143" s="89">
        <v>12.58</v>
      </c>
      <c r="H143" s="90">
        <v>0.1157402635130917</v>
      </c>
      <c r="I143" s="90">
        <v>8.9734873054993916</v>
      </c>
      <c r="J143" s="91">
        <v>2.0274257181939737</v>
      </c>
      <c r="K143" s="74"/>
    </row>
    <row r="144" spans="2:11" ht="20.25" customHeight="1" x14ac:dyDescent="0.25">
      <c r="B144" s="87" t="s">
        <v>123</v>
      </c>
      <c r="C144" s="66">
        <v>11</v>
      </c>
      <c r="D144" s="88">
        <v>2.5504785150570482E-2</v>
      </c>
      <c r="E144" s="88">
        <v>0.39227111302888179</v>
      </c>
      <c r="F144" s="88">
        <v>0.1959681966283171</v>
      </c>
      <c r="G144" s="89">
        <v>12.025666666666666</v>
      </c>
      <c r="H144" s="90">
        <v>0.2432876432381342</v>
      </c>
      <c r="I144" s="90">
        <v>10.16942348735401</v>
      </c>
      <c r="J144" s="91">
        <v>2.099733614363029</v>
      </c>
      <c r="K144" s="74" t="s">
        <v>70</v>
      </c>
    </row>
    <row r="145" spans="2:11" ht="20.25" customHeight="1" x14ac:dyDescent="0.25">
      <c r="B145" s="85" t="s">
        <v>127</v>
      </c>
      <c r="C145" s="84"/>
      <c r="D145" s="85"/>
      <c r="E145" s="85"/>
      <c r="F145" s="85"/>
      <c r="G145" s="85"/>
      <c r="H145" s="85"/>
      <c r="I145" s="85"/>
      <c r="J145" s="85"/>
      <c r="K145" s="84"/>
    </row>
    <row r="146" spans="2:11" ht="20.25" customHeight="1" x14ac:dyDescent="0.25">
      <c r="B146" s="231" t="str">
        <f>C68</f>
        <v>55</v>
      </c>
      <c r="C146" s="54"/>
      <c r="D146" s="67">
        <f t="shared" ref="D146:J151" si="1">(SUMIFS(D$79:D$144,$B$79:$B$144,$B146,$C$79:$C$144,MAX($C$79:$C$144))/SUMIFS(D$79:D$144,$B$79:$B$144,$B146,$C$79:$C$144,MAX($C$79:$C$144)-1))-1</f>
        <v>0.15339916255938113</v>
      </c>
      <c r="E146" s="67">
        <f t="shared" si="1"/>
        <v>1.3712663096480782E-2</v>
      </c>
      <c r="F146" s="67">
        <f t="shared" si="1"/>
        <v>3.3643886392471511E-3</v>
      </c>
      <c r="G146" s="67">
        <f t="shared" si="1"/>
        <v>-1.9138052681091366E-2</v>
      </c>
      <c r="H146" s="67">
        <f t="shared" si="1"/>
        <v>0.22954095237246297</v>
      </c>
      <c r="I146" s="67">
        <f t="shared" si="1"/>
        <v>1.967609995019326E-2</v>
      </c>
      <c r="J146" s="86">
        <f t="shared" si="1"/>
        <v>1.6856006202200291E-2</v>
      </c>
      <c r="K146" s="55"/>
    </row>
    <row r="147" spans="2:11" ht="20.25" customHeight="1" x14ac:dyDescent="0.25">
      <c r="B147" s="42" t="str">
        <f>D68</f>
        <v>523</v>
      </c>
      <c r="C147" s="54"/>
      <c r="D147" s="67">
        <f t="shared" si="1"/>
        <v>0.2110845722089838</v>
      </c>
      <c r="E147" s="67">
        <f t="shared" si="1"/>
        <v>-6.9516292203075647E-4</v>
      </c>
      <c r="F147" s="67">
        <f t="shared" si="1"/>
        <v>4.7011348774360862E-2</v>
      </c>
      <c r="G147" s="67">
        <f t="shared" si="1"/>
        <v>-3.4868287854590285E-3</v>
      </c>
      <c r="H147" s="67">
        <f t="shared" si="1"/>
        <v>0.62850791347151502</v>
      </c>
      <c r="I147" s="67">
        <f t="shared" si="1"/>
        <v>0.26029083174898249</v>
      </c>
      <c r="J147" s="86">
        <f t="shared" si="1"/>
        <v>1.0610202224886178E-2</v>
      </c>
      <c r="K147" s="55"/>
    </row>
    <row r="148" spans="2:11" ht="20.25" customHeight="1" x14ac:dyDescent="0.25">
      <c r="B148" s="42" t="str">
        <f>E68</f>
        <v>35</v>
      </c>
      <c r="C148" s="54"/>
      <c r="D148" s="67">
        <f t="shared" si="1"/>
        <v>0.15084114542374971</v>
      </c>
      <c r="E148" s="67">
        <f t="shared" si="1"/>
        <v>1.1159538024223536E-3</v>
      </c>
      <c r="F148" s="67">
        <f t="shared" si="1"/>
        <v>-1.9209565537727791E-3</v>
      </c>
      <c r="G148" s="67">
        <f t="shared" si="1"/>
        <v>-2.1560706367858118E-2</v>
      </c>
      <c r="H148" s="67">
        <f t="shared" si="1"/>
        <v>0.66672072517680836</v>
      </c>
      <c r="I148" s="67">
        <f>(SUMIFS(I$79:I$144,$B$79:$B$144,$B148,$C$79:$C$144,MAX($C$79:$C$144))/SUMIFS(I$79:I$144,$B$79:$B$144,$B148,$C$79:$C$144,MAX($C$79:$C$144)-1))-1</f>
        <v>0.10955664751123639</v>
      </c>
      <c r="J148" s="86">
        <f t="shared" si="1"/>
        <v>7.0572827113728476E-3</v>
      </c>
      <c r="K148" s="55"/>
    </row>
    <row r="149" spans="2:11" ht="20.25" customHeight="1" x14ac:dyDescent="0.25">
      <c r="B149" s="42" t="str">
        <f>F68</f>
        <v>65</v>
      </c>
      <c r="C149" s="54"/>
      <c r="D149" s="67">
        <f t="shared" si="1"/>
        <v>0.5654277950010822</v>
      </c>
      <c r="E149" s="67">
        <f t="shared" si="1"/>
        <v>1.7771828043078308E-2</v>
      </c>
      <c r="F149" s="67">
        <f t="shared" si="1"/>
        <v>7.3412076737187304E-2</v>
      </c>
      <c r="G149" s="67">
        <f t="shared" si="1"/>
        <v>4.1859726230506267E-2</v>
      </c>
      <c r="H149" s="67">
        <f t="shared" si="1"/>
        <v>1.7232462900719607</v>
      </c>
      <c r="I149" s="67">
        <f>(SUMIFS(I$79:I$144,$B$79:$B$144,$B149,$C$79:$C$144,MAX($C$79:$C$144))/SUMIFS(I$79:I$144,$B$79:$B$144,$B149,$C$79:$C$144,MAX($C$79:$C$144)-1))-1</f>
        <v>0.89432830918296791</v>
      </c>
      <c r="J149" s="86">
        <f t="shared" si="1"/>
        <v>-3.0058257081401196E-2</v>
      </c>
      <c r="K149" s="55"/>
    </row>
    <row r="150" spans="2:11" ht="20.25" customHeight="1" x14ac:dyDescent="0.25">
      <c r="B150" s="42" t="str">
        <f>G68</f>
        <v>65-1</v>
      </c>
      <c r="C150" s="54"/>
      <c r="D150" s="67">
        <f t="shared" si="1"/>
        <v>4.1678731089282994E-2</v>
      </c>
      <c r="E150" s="67">
        <f t="shared" si="1"/>
        <v>1.7325449145652927E-2</v>
      </c>
      <c r="F150" s="67">
        <f t="shared" si="1"/>
        <v>2.1040084511622092E-2</v>
      </c>
      <c r="G150" s="67">
        <f t="shared" si="1"/>
        <v>1.0012106026267453E-2</v>
      </c>
      <c r="H150" s="67">
        <f t="shared" si="1"/>
        <v>9.4664654675786775E-2</v>
      </c>
      <c r="I150" s="67">
        <f t="shared" si="1"/>
        <v>0.1540411144324294</v>
      </c>
      <c r="J150" s="86">
        <f t="shared" si="1"/>
        <v>-1.0621049527639648E-2</v>
      </c>
      <c r="K150" s="55"/>
    </row>
    <row r="151" spans="2:11" ht="20.25" customHeight="1" x14ac:dyDescent="0.25">
      <c r="B151" s="42" t="str">
        <f>H68</f>
        <v>순환46</v>
      </c>
      <c r="C151" s="54"/>
      <c r="D151" s="67">
        <f t="shared" si="1"/>
        <v>5.9734851248822496E-2</v>
      </c>
      <c r="E151" s="67">
        <f t="shared" si="1"/>
        <v>-7.517909071361184E-3</v>
      </c>
      <c r="F151" s="67">
        <f t="shared" si="1"/>
        <v>3.0262605201393233E-2</v>
      </c>
      <c r="G151" s="67">
        <f t="shared" si="1"/>
        <v>-4.4064652888182398E-2</v>
      </c>
      <c r="H151" s="67">
        <f t="shared" si="1"/>
        <v>1.1020139046997701</v>
      </c>
      <c r="I151" s="67">
        <f t="shared" si="1"/>
        <v>0.13327440504893673</v>
      </c>
      <c r="J151" s="86">
        <f t="shared" si="1"/>
        <v>3.566488060212003E-2</v>
      </c>
      <c r="K151" s="55"/>
    </row>
    <row r="152" spans="2:11" ht="20.25" customHeight="1" thickBot="1" x14ac:dyDescent="0.3"/>
    <row r="153" spans="2:11" ht="17.25" thickTop="1" x14ac:dyDescent="0.25">
      <c r="B153" s="25" t="s">
        <v>51</v>
      </c>
      <c r="C153" s="25"/>
      <c r="D153" s="25"/>
      <c r="E153" s="25"/>
      <c r="F153" s="170" t="s">
        <v>77</v>
      </c>
      <c r="G153" s="43"/>
      <c r="H153" s="25"/>
      <c r="I153" s="25"/>
    </row>
    <row r="154" spans="2:11" x14ac:dyDescent="0.25">
      <c r="B154" s="26" t="s">
        <v>33</v>
      </c>
      <c r="C154" s="26" t="s">
        <v>52</v>
      </c>
      <c r="D154" s="26"/>
      <c r="E154" s="26"/>
      <c r="F154" s="92" t="s">
        <v>78</v>
      </c>
      <c r="G154" s="44"/>
      <c r="H154" s="46" t="s">
        <v>81</v>
      </c>
      <c r="I154" s="46"/>
    </row>
    <row r="155" spans="2:11" x14ac:dyDescent="0.25">
      <c r="B155" s="26" t="s">
        <v>34</v>
      </c>
      <c r="C155" s="26" t="s">
        <v>53</v>
      </c>
      <c r="D155" s="26"/>
      <c r="E155" s="26"/>
      <c r="F155" s="92" t="s">
        <v>79</v>
      </c>
      <c r="G155" s="44"/>
      <c r="H155" s="46" t="s">
        <v>82</v>
      </c>
      <c r="I155" s="46"/>
    </row>
    <row r="156" spans="2:11" x14ac:dyDescent="0.25">
      <c r="B156" s="26" t="s">
        <v>4</v>
      </c>
      <c r="C156" s="26" t="s">
        <v>54</v>
      </c>
      <c r="D156" s="26"/>
      <c r="E156" s="26"/>
      <c r="F156" s="92" t="s">
        <v>80</v>
      </c>
      <c r="G156" s="44"/>
      <c r="H156" s="46" t="s">
        <v>83</v>
      </c>
      <c r="I156" s="46"/>
    </row>
    <row r="157" spans="2:11" x14ac:dyDescent="0.25">
      <c r="B157" s="26" t="s">
        <v>5</v>
      </c>
      <c r="C157" s="26" t="s">
        <v>55</v>
      </c>
      <c r="D157" s="26"/>
      <c r="E157" s="26"/>
      <c r="F157" s="92" t="s">
        <v>87</v>
      </c>
      <c r="G157" s="44"/>
      <c r="H157" s="46" t="s">
        <v>84</v>
      </c>
      <c r="I157" s="46"/>
    </row>
    <row r="158" spans="2:11" x14ac:dyDescent="0.25">
      <c r="B158" s="26" t="s">
        <v>56</v>
      </c>
      <c r="C158" s="26" t="s">
        <v>57</v>
      </c>
      <c r="D158" s="26"/>
      <c r="E158" s="26"/>
      <c r="F158" s="92" t="s">
        <v>88</v>
      </c>
      <c r="G158" s="44"/>
      <c r="H158" s="46" t="s">
        <v>85</v>
      </c>
      <c r="I158" s="46"/>
    </row>
    <row r="159" spans="2:11" ht="17.25" thickBot="1" x14ac:dyDescent="0.3">
      <c r="B159" s="27" t="s">
        <v>58</v>
      </c>
      <c r="C159" s="27" t="s">
        <v>59</v>
      </c>
      <c r="D159" s="27"/>
      <c r="E159" s="27"/>
      <c r="F159" s="93" t="s">
        <v>89</v>
      </c>
      <c r="G159" s="45"/>
      <c r="H159" s="47" t="s">
        <v>86</v>
      </c>
      <c r="I159" s="47"/>
    </row>
    <row r="160" spans="2:11" ht="17.25" thickTop="1" x14ac:dyDescent="0.25"/>
    <row r="161" ht="6.75" customHeight="1" x14ac:dyDescent="0.25"/>
  </sheetData>
  <mergeCells count="3">
    <mergeCell ref="O9:P9"/>
    <mergeCell ref="C4:D4"/>
    <mergeCell ref="C5:D5"/>
  </mergeCells>
  <phoneticPr fontId="2" type="noConversion"/>
  <conditionalFormatting sqref="B79:K144">
    <cfRule type="expression" dxfId="60" priority="5">
      <formula>$B79&lt;&gt;$B80</formula>
    </cfRule>
  </conditionalFormatting>
  <conditionalFormatting sqref="C69:K69">
    <cfRule type="containsText" dxfId="59" priority="6" operator="containsText" text="F">
      <formula>NOT(ISERROR(SEARCH("F",C69)))</formula>
    </cfRule>
    <cfRule type="containsText" dxfId="58" priority="7" operator="containsText" text="D">
      <formula>NOT(ISERROR(SEARCH("D",C69)))</formula>
    </cfRule>
    <cfRule type="containsText" dxfId="57" priority="8" operator="containsText" text="S">
      <formula>NOT(ISERROR(SEARCH("S",C69)))</formula>
    </cfRule>
    <cfRule type="containsText" dxfId="56" priority="9" operator="containsText" text="A">
      <formula>NOT(ISERROR(SEARCH("A",C69)))</formula>
    </cfRule>
  </conditionalFormatting>
  <conditionalFormatting sqref="D56:K56 D58:K59 D60:D65 D66:K67 D76:K76 D145:K145 K146:K151">
    <cfRule type="containsText" dxfId="55" priority="64" operator="containsText" text="악화">
      <formula>NOT(ISERROR(SEARCH("악화",D56)))</formula>
    </cfRule>
  </conditionalFormatting>
  <conditionalFormatting sqref="D56:K56 D58:K59 D66:K67 D76:K76 D145:K145 K146:K151 D60:D65">
    <cfRule type="containsText" dxfId="54" priority="63" operator="containsText" text="개선">
      <formula>NOT(ISERROR(SEARCH("개선",D56)))</formula>
    </cfRule>
  </conditionalFormatting>
  <conditionalFormatting sqref="G4:G5">
    <cfRule type="containsText" dxfId="53" priority="14" operator="containsText" text="S">
      <formula>NOT(ISERROR(SEARCH("S",G4)))</formula>
    </cfRule>
    <cfRule type="containsText" dxfId="52" priority="15" operator="containsText" text="A">
      <formula>NOT(ISERROR(SEARCH("A",G4)))</formula>
    </cfRule>
  </conditionalFormatting>
  <conditionalFormatting sqref="G5">
    <cfRule type="containsText" dxfId="51" priority="10" operator="containsText" text="F">
      <formula>NOT(ISERROR(SEARCH("F",G5)))</formula>
    </cfRule>
    <cfRule type="containsText" dxfId="50" priority="11" operator="containsText" text="D">
      <formula>NOT(ISERROR(SEARCH("D",G5)))</formula>
    </cfRule>
  </conditionalFormatting>
  <conditionalFormatting sqref="J23 K25:K29 K31:K68 K70:K1048576">
    <cfRule type="containsText" dxfId="49" priority="16" operator="containsText" text="D">
      <formula>NOT(ISERROR(SEARCH("D",J23)))</formula>
    </cfRule>
    <cfRule type="containsText" dxfId="48" priority="17" operator="containsText" text="F">
      <formula>NOT(ISERROR(SEARCH("F",J23)))</formula>
    </cfRule>
    <cfRule type="containsText" dxfId="47" priority="18" operator="containsText" text="S">
      <formula>NOT(ISERROR(SEARCH("S",J23)))</formula>
    </cfRule>
    <cfRule type="containsText" dxfId="46" priority="19" operator="containsText" text="A">
      <formula>NOT(ISERROR(SEARCH("A",J23)))</formula>
    </cfRule>
  </conditionalFormatting>
  <conditionalFormatting sqref="K1:K22">
    <cfRule type="containsText" dxfId="45" priority="1" operator="containsText" text="D">
      <formula>NOT(ISERROR(SEARCH("D",K1)))</formula>
    </cfRule>
    <cfRule type="containsText" dxfId="44" priority="2" operator="containsText" text="F">
      <formula>NOT(ISERROR(SEARCH("F",K1)))</formula>
    </cfRule>
    <cfRule type="containsText" dxfId="43" priority="3" operator="containsText" text="S">
      <formula>NOT(ISERROR(SEARCH("S",K1)))</formula>
    </cfRule>
    <cfRule type="containsText" dxfId="42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 x14ac:dyDescent="0.25">
      <c r="A3" s="41" t="s">
        <v>155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0.80249999999999999</v>
      </c>
      <c r="G5" s="150">
        <f>AE5</f>
        <v>1.9259999999999999</v>
      </c>
      <c r="H5" s="151">
        <f>AF5</f>
        <v>2.4</v>
      </c>
      <c r="I5" s="152">
        <f>AC5</f>
        <v>3978.989</v>
      </c>
      <c r="J5" s="153">
        <f>AI5/AH5</f>
        <v>2.1311245176385999E-2</v>
      </c>
      <c r="K5" s="153">
        <f>AJ5/AH5</f>
        <v>0.37035572380477694</v>
      </c>
      <c r="L5" s="153">
        <f>AK5/AC5</f>
        <v>0.15958827732371214</v>
      </c>
      <c r="M5" s="154">
        <f>AG5</f>
        <v>14.641999999999999</v>
      </c>
      <c r="N5" s="155">
        <f>IF(AW5=0,AT5,"속도계이상")</f>
        <v>0.60299999999999998</v>
      </c>
      <c r="O5" s="155">
        <f>IF(AW5=0,AU5,"속도계이상")</f>
        <v>4.7</v>
      </c>
      <c r="P5" s="156">
        <f>AQ5/60</f>
        <v>0</v>
      </c>
      <c r="Q5" s="157">
        <f>AN5</f>
        <v>80</v>
      </c>
      <c r="R5" s="158">
        <f>AC5/(AH5-AI5-AJ5)</f>
        <v>28.352932955132623</v>
      </c>
      <c r="S5" s="143">
        <f>IF(AW5=0,AL5,"속도계이상")</f>
        <v>24</v>
      </c>
      <c r="T5" s="143">
        <f>IF(AW5=0,AM5,"속도계이상")</f>
        <v>187</v>
      </c>
      <c r="U5" t="s">
        <v>117</v>
      </c>
      <c r="V5" s="5" t="s">
        <v>118</v>
      </c>
      <c r="W5" t="s">
        <v>117</v>
      </c>
      <c r="X5" s="5" t="s">
        <v>118</v>
      </c>
      <c r="Y5" t="s">
        <v>173</v>
      </c>
      <c r="Z5" t="s">
        <v>141</v>
      </c>
      <c r="AA5" t="s">
        <v>48</v>
      </c>
      <c r="AB5">
        <v>506</v>
      </c>
      <c r="AC5" s="1">
        <v>3978.989</v>
      </c>
      <c r="AD5" s="1">
        <v>2065.9360000000001</v>
      </c>
      <c r="AE5" s="28">
        <v>1.9259999999999999</v>
      </c>
      <c r="AF5">
        <v>2.4</v>
      </c>
      <c r="AG5">
        <v>14.641999999999999</v>
      </c>
      <c r="AH5">
        <v>230.69243299999999</v>
      </c>
      <c r="AI5">
        <v>4.9163430000000004</v>
      </c>
      <c r="AJ5">
        <v>85.438263000000006</v>
      </c>
      <c r="AK5">
        <v>635</v>
      </c>
      <c r="AL5">
        <v>24</v>
      </c>
      <c r="AM5">
        <v>187</v>
      </c>
      <c r="AN5">
        <v>80</v>
      </c>
      <c r="AO5">
        <v>17.248024999999998</v>
      </c>
      <c r="AP5">
        <v>6115.5</v>
      </c>
      <c r="AQ5">
        <v>0</v>
      </c>
      <c r="AR5">
        <v>2950</v>
      </c>
      <c r="AS5">
        <v>0</v>
      </c>
      <c r="AT5">
        <v>0.60299999999999998</v>
      </c>
      <c r="AU5">
        <v>4.7</v>
      </c>
      <c r="AV5">
        <v>31312</v>
      </c>
      <c r="AW5">
        <v>0</v>
      </c>
      <c r="AX5" s="29">
        <v>0.49</v>
      </c>
      <c r="AY5">
        <v>0.80249999999999999</v>
      </c>
      <c r="AZ5" t="s">
        <v>67</v>
      </c>
      <c r="BA5" t="s">
        <v>174</v>
      </c>
      <c r="BB5">
        <v>4</v>
      </c>
      <c r="BC5" t="s">
        <v>347</v>
      </c>
      <c r="BD5">
        <v>7</v>
      </c>
      <c r="BE5">
        <v>63401.834999999999</v>
      </c>
      <c r="BF5">
        <v>6.275826243830325E-2</v>
      </c>
      <c r="BG5">
        <v>5.0363505606738357E-2</v>
      </c>
      <c r="BH5">
        <v>250051.35400000002</v>
      </c>
      <c r="BI5">
        <v>1.5912687279429807E-2</v>
      </c>
      <c r="BJ5">
        <v>1.276993154174242E-2</v>
      </c>
      <c r="BK5">
        <v>1</v>
      </c>
      <c r="BL5" t="s">
        <v>67</v>
      </c>
      <c r="BM5">
        <v>0</v>
      </c>
      <c r="BN5" t="s">
        <v>346</v>
      </c>
    </row>
    <row r="6" spans="1:66" x14ac:dyDescent="0.25">
      <c r="A6" s="138" t="str">
        <f t="shared" ref="A6:A7" si="0">W6</f>
        <v>도영운수</v>
      </c>
      <c r="B6" s="138" t="str">
        <f t="shared" ref="B6:B53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F</v>
      </c>
      <c r="F6" s="159">
        <f>G6/H6</f>
        <v>0.79538461538461536</v>
      </c>
      <c r="G6" s="160">
        <f>AE6</f>
        <v>2.0680000000000001</v>
      </c>
      <c r="H6" s="161">
        <f>AF6</f>
        <v>2.6</v>
      </c>
      <c r="I6" s="162">
        <f t="shared" ref="I6:I7" si="4">AC6</f>
        <v>4541.857</v>
      </c>
      <c r="J6" s="163">
        <f t="shared" ref="J6:J7" si="5">AI6/AH6</f>
        <v>3.8624124754645314E-2</v>
      </c>
      <c r="K6" s="163">
        <f t="shared" ref="K6:K7" si="6">AJ6/AH6</f>
        <v>0.37909587291268265</v>
      </c>
      <c r="L6" s="163">
        <f t="shared" ref="L6:L7" si="7">AK6/AC6</f>
        <v>0.1847262034009437</v>
      </c>
      <c r="M6" s="164">
        <f t="shared" ref="M6:M7" si="8">AG6</f>
        <v>14.801</v>
      </c>
      <c r="N6" s="165">
        <f t="shared" ref="N6:N7" si="9">IF(AW6=0,AT6,"속도계이상")</f>
        <v>0.374</v>
      </c>
      <c r="O6" s="165">
        <f t="shared" ref="O6:O7" si="10">IF(AW6=0,AU6,"속도계이상")</f>
        <v>53.128</v>
      </c>
      <c r="P6" s="166">
        <f t="shared" ref="P6:P7" si="11">AQ6/60</f>
        <v>0</v>
      </c>
      <c r="Q6" s="167">
        <f t="shared" ref="Q6:Q7" si="12">AN6</f>
        <v>81</v>
      </c>
      <c r="R6" s="168">
        <f t="shared" ref="R6:R7" si="13">AC6/(AH6-AI6-AJ6)</f>
        <v>27.834925507085782</v>
      </c>
      <c r="S6" s="140">
        <f t="shared" ref="S6:S7" si="14">IF(AW6=0,AL6,"속도계이상")</f>
        <v>17</v>
      </c>
      <c r="T6" s="140">
        <f t="shared" ref="T6:T7" si="15">IF(AW6=0,AM6,"속도계이상")</f>
        <v>2413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141</v>
      </c>
      <c r="AA6" t="s">
        <v>48</v>
      </c>
      <c r="AB6">
        <v>506</v>
      </c>
      <c r="AC6" s="1">
        <v>4541.857</v>
      </c>
      <c r="AD6" s="1">
        <v>2195.8429999999998</v>
      </c>
      <c r="AE6" s="28">
        <v>2.0680000000000001</v>
      </c>
      <c r="AF6">
        <v>2.6</v>
      </c>
      <c r="AG6">
        <v>14.801</v>
      </c>
      <c r="AH6">
        <v>280.22799400000002</v>
      </c>
      <c r="AI6">
        <v>10.823561</v>
      </c>
      <c r="AJ6">
        <v>106.233276</v>
      </c>
      <c r="AK6">
        <v>839</v>
      </c>
      <c r="AL6">
        <v>17</v>
      </c>
      <c r="AM6">
        <v>2413</v>
      </c>
      <c r="AN6">
        <v>81</v>
      </c>
      <c r="AO6">
        <v>16.207719999999998</v>
      </c>
      <c r="AP6">
        <v>5379.4</v>
      </c>
      <c r="AQ6">
        <v>0</v>
      </c>
      <c r="AR6">
        <v>59</v>
      </c>
      <c r="AS6">
        <v>15186</v>
      </c>
      <c r="AT6">
        <v>0.374</v>
      </c>
      <c r="AU6">
        <v>53.128</v>
      </c>
      <c r="AV6">
        <v>36227</v>
      </c>
      <c r="AW6">
        <v>0</v>
      </c>
      <c r="AX6" s="29">
        <v>0.54</v>
      </c>
      <c r="AY6">
        <v>0.79538461538461536</v>
      </c>
      <c r="AZ6" t="s">
        <v>70</v>
      </c>
      <c r="BA6" t="s">
        <v>174</v>
      </c>
      <c r="BB6">
        <v>1</v>
      </c>
      <c r="BC6" t="s">
        <v>345</v>
      </c>
      <c r="BD6">
        <v>8</v>
      </c>
      <c r="BE6">
        <v>63401.834999999999</v>
      </c>
      <c r="BF6">
        <v>7.1636049650613431E-2</v>
      </c>
      <c r="BG6">
        <v>5.6978211799026374E-2</v>
      </c>
      <c r="BH6">
        <v>250051.35400000002</v>
      </c>
      <c r="BI6">
        <v>1.8163696886040456E-2</v>
      </c>
      <c r="BJ6">
        <v>1.4447125061666025E-2</v>
      </c>
      <c r="BK6">
        <v>1</v>
      </c>
      <c r="BL6" t="s">
        <v>70</v>
      </c>
      <c r="BM6">
        <v>0</v>
      </c>
      <c r="BN6" t="s">
        <v>346</v>
      </c>
    </row>
    <row r="7" spans="1:66" x14ac:dyDescent="0.25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0.87115384615384617</v>
      </c>
      <c r="G7" s="150">
        <f t="shared" ref="G7:G45" si="18">AE7</f>
        <v>2.2650000000000001</v>
      </c>
      <c r="H7" s="151">
        <f t="shared" ref="H7:H45" si="19">AF7</f>
        <v>2.6</v>
      </c>
      <c r="I7" s="152">
        <f t="shared" si="4"/>
        <v>4836.5559999999996</v>
      </c>
      <c r="J7" s="153">
        <f t="shared" si="5"/>
        <v>2.0882919971544085E-2</v>
      </c>
      <c r="K7" s="153">
        <f t="shared" si="6"/>
        <v>0.36928645579154318</v>
      </c>
      <c r="L7" s="153">
        <f t="shared" si="7"/>
        <v>0.20469110664696119</v>
      </c>
      <c r="M7" s="154">
        <f t="shared" si="8"/>
        <v>11.967000000000001</v>
      </c>
      <c r="N7" s="155">
        <f t="shared" si="9"/>
        <v>0.72399999999999998</v>
      </c>
      <c r="O7" s="155">
        <f t="shared" si="10"/>
        <v>35.459000000000003</v>
      </c>
      <c r="P7" s="156">
        <f t="shared" si="11"/>
        <v>0</v>
      </c>
      <c r="Q7" s="157">
        <f t="shared" si="12"/>
        <v>83</v>
      </c>
      <c r="R7" s="158">
        <f t="shared" si="13"/>
        <v>27.538884351986383</v>
      </c>
      <c r="S7" s="143">
        <f t="shared" si="14"/>
        <v>35</v>
      </c>
      <c r="T7" s="143">
        <f t="shared" si="15"/>
        <v>1715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141</v>
      </c>
      <c r="AA7" s="4" t="s">
        <v>48</v>
      </c>
      <c r="AB7" s="4">
        <v>506</v>
      </c>
      <c r="AC7" s="4">
        <v>4836.5559999999996</v>
      </c>
      <c r="AD7" s="4">
        <v>2135.37</v>
      </c>
      <c r="AE7" s="4">
        <v>2.2650000000000001</v>
      </c>
      <c r="AF7" s="4">
        <v>2.6</v>
      </c>
      <c r="AG7" s="4">
        <v>11.967000000000001</v>
      </c>
      <c r="AH7" s="4">
        <v>287.99214899999998</v>
      </c>
      <c r="AI7" s="4">
        <v>6.0141169999999997</v>
      </c>
      <c r="AJ7" s="4">
        <v>106.3516</v>
      </c>
      <c r="AK7" s="4">
        <v>990</v>
      </c>
      <c r="AL7" s="4">
        <v>35</v>
      </c>
      <c r="AM7" s="4">
        <v>1715</v>
      </c>
      <c r="AN7" s="4">
        <v>83</v>
      </c>
      <c r="AO7" s="4">
        <v>16.794055</v>
      </c>
      <c r="AP7" s="4">
        <v>3707.3</v>
      </c>
      <c r="AQ7" s="4">
        <v>0</v>
      </c>
      <c r="AR7" s="4">
        <v>33</v>
      </c>
      <c r="AS7" s="4">
        <v>7325</v>
      </c>
      <c r="AT7" s="4">
        <v>0.72399999999999998</v>
      </c>
      <c r="AU7" s="4">
        <v>35.459000000000003</v>
      </c>
      <c r="AV7" s="4">
        <v>35483</v>
      </c>
      <c r="AW7" s="4">
        <v>0</v>
      </c>
      <c r="AX7" s="30">
        <v>0.52</v>
      </c>
      <c r="AY7">
        <v>0.87115384615384617</v>
      </c>
      <c r="AZ7" t="s">
        <v>69</v>
      </c>
      <c r="BA7" t="s">
        <v>174</v>
      </c>
      <c r="BB7">
        <v>3</v>
      </c>
      <c r="BC7" t="s">
        <v>375</v>
      </c>
      <c r="BD7">
        <v>10</v>
      </c>
      <c r="BE7">
        <v>63401.834999999999</v>
      </c>
      <c r="BF7">
        <v>7.6284164330574972E-2</v>
      </c>
      <c r="BG7">
        <v>6.6455243157212435E-2</v>
      </c>
      <c r="BH7">
        <v>250051.35400000002</v>
      </c>
      <c r="BI7">
        <v>1.9342250792211264E-2</v>
      </c>
      <c r="BJ7">
        <v>1.685007617090712E-2</v>
      </c>
      <c r="BK7">
        <v>1</v>
      </c>
      <c r="BL7" t="s">
        <v>69</v>
      </c>
      <c r="BM7">
        <v>0</v>
      </c>
      <c r="BN7" t="s">
        <v>346</v>
      </c>
    </row>
    <row r="8" spans="1:66" x14ac:dyDescent="0.25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0.89960000000000007</v>
      </c>
      <c r="G8" s="160">
        <f t="shared" si="18"/>
        <v>2.2490000000000001</v>
      </c>
      <c r="H8" s="161">
        <f t="shared" si="19"/>
        <v>2.5</v>
      </c>
      <c r="I8" s="162">
        <f t="shared" ref="I8:I45" si="23">AC8</f>
        <v>3792.9659999999999</v>
      </c>
      <c r="J8" s="163">
        <f t="shared" ref="J8:J45" si="24">AI8/AH8</f>
        <v>1.2451093215434148E-2</v>
      </c>
      <c r="K8" s="163">
        <f t="shared" ref="K8:K45" si="25">AJ8/AH8</f>
        <v>0.38543759821793616</v>
      </c>
      <c r="L8" s="163">
        <f t="shared" ref="L8:L45" si="26">AK8/AC8</f>
        <v>0.16873338701164209</v>
      </c>
      <c r="M8" s="164">
        <f t="shared" ref="M8:M45" si="27">AG8</f>
        <v>12.583</v>
      </c>
      <c r="N8" s="165">
        <f t="shared" ref="N8:N45" si="28">IF(AW8=0,AT8,"속도계이상")</f>
        <v>0.79100000000000004</v>
      </c>
      <c r="O8" s="165">
        <f t="shared" ref="O8:O45" si="29">IF(AW8=0,AU8,"속도계이상")</f>
        <v>40.811999999999998</v>
      </c>
      <c r="P8" s="166">
        <f t="shared" ref="P8:P45" si="30">AQ8/60</f>
        <v>0.15333333333333332</v>
      </c>
      <c r="Q8" s="167">
        <f t="shared" ref="Q8:Q45" si="31">AN8</f>
        <v>82</v>
      </c>
      <c r="R8" s="168">
        <f t="shared" ref="R8:R45" si="32">AC8/(AH8-AI8-AJ8)</f>
        <v>28.228695475614767</v>
      </c>
      <c r="S8" s="140">
        <f t="shared" ref="S8:S45" si="33">IF(AW8=0,AL8,"속도계이상")</f>
        <v>30</v>
      </c>
      <c r="T8" s="140">
        <f t="shared" ref="T8:T45" si="34">IF(AW8=0,AM8,"속도계이상")</f>
        <v>1548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141</v>
      </c>
      <c r="AA8" t="s">
        <v>48</v>
      </c>
      <c r="AB8">
        <v>506</v>
      </c>
      <c r="AC8" s="1">
        <v>3792.9659999999999</v>
      </c>
      <c r="AD8" s="1">
        <v>1686.6310000000001</v>
      </c>
      <c r="AE8" s="28">
        <v>2.2490000000000001</v>
      </c>
      <c r="AF8">
        <v>2.5</v>
      </c>
      <c r="AG8">
        <v>12.583</v>
      </c>
      <c r="AH8">
        <v>223.157433</v>
      </c>
      <c r="AI8">
        <v>2.7785540000000002</v>
      </c>
      <c r="AJ8">
        <v>86.013265000000004</v>
      </c>
      <c r="AK8">
        <v>640</v>
      </c>
      <c r="AL8">
        <v>30</v>
      </c>
      <c r="AM8">
        <v>1548</v>
      </c>
      <c r="AN8">
        <v>82</v>
      </c>
      <c r="AO8">
        <v>16.996815999999999</v>
      </c>
      <c r="AP8">
        <v>3549.2</v>
      </c>
      <c r="AQ8">
        <v>9.1999999999999993</v>
      </c>
      <c r="AR8">
        <v>21</v>
      </c>
      <c r="AS8">
        <v>7356</v>
      </c>
      <c r="AT8">
        <v>0.79100000000000004</v>
      </c>
      <c r="AU8">
        <v>40.811999999999998</v>
      </c>
      <c r="AV8">
        <v>24423</v>
      </c>
      <c r="AW8">
        <v>0</v>
      </c>
      <c r="AX8" s="29">
        <v>0.52</v>
      </c>
      <c r="AY8">
        <v>0.89960000000000007</v>
      </c>
      <c r="AZ8" t="s">
        <v>69</v>
      </c>
      <c r="BA8" t="s">
        <v>174</v>
      </c>
      <c r="BB8">
        <v>1</v>
      </c>
      <c r="BC8" t="s">
        <v>184</v>
      </c>
      <c r="BD8">
        <v>11</v>
      </c>
      <c r="BE8">
        <v>63401.834999999999</v>
      </c>
      <c r="BF8">
        <v>5.9824230639381339E-2</v>
      </c>
      <c r="BG8">
        <v>5.3817877883187454E-2</v>
      </c>
      <c r="BH8">
        <v>250051.35400000002</v>
      </c>
      <c r="BI8">
        <v>1.5168748096441019E-2</v>
      </c>
      <c r="BJ8">
        <v>1.3645805787558342E-2</v>
      </c>
      <c r="BK8">
        <v>1</v>
      </c>
      <c r="BL8" t="s">
        <v>68</v>
      </c>
      <c r="BM8">
        <v>-1</v>
      </c>
      <c r="BN8" t="s">
        <v>376</v>
      </c>
    </row>
    <row r="9" spans="1:66" x14ac:dyDescent="0.25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C</v>
      </c>
      <c r="F9" s="149">
        <f t="shared" si="17"/>
        <v>0.86153846153846159</v>
      </c>
      <c r="G9" s="150">
        <f t="shared" si="18"/>
        <v>2.2400000000000002</v>
      </c>
      <c r="H9" s="151">
        <f t="shared" si="19"/>
        <v>2.6</v>
      </c>
      <c r="I9" s="152">
        <f t="shared" si="23"/>
        <v>4892.5349999999999</v>
      </c>
      <c r="J9" s="153">
        <f t="shared" si="24"/>
        <v>2.1921466551596189E-2</v>
      </c>
      <c r="K9" s="153">
        <f t="shared" si="25"/>
        <v>0.34118626456696144</v>
      </c>
      <c r="L9" s="153">
        <f t="shared" si="26"/>
        <v>0.16678470363523204</v>
      </c>
      <c r="M9" s="154">
        <f t="shared" si="27"/>
        <v>12.411</v>
      </c>
      <c r="N9" s="155">
        <f t="shared" si="28"/>
        <v>0.45</v>
      </c>
      <c r="O9" s="155">
        <f t="shared" si="29"/>
        <v>18.068000000000001</v>
      </c>
      <c r="P9" s="156">
        <f t="shared" si="30"/>
        <v>0</v>
      </c>
      <c r="Q9" s="157">
        <f t="shared" si="31"/>
        <v>81</v>
      </c>
      <c r="R9" s="158">
        <f t="shared" si="32"/>
        <v>26.345611106215671</v>
      </c>
      <c r="S9" s="143">
        <f t="shared" si="33"/>
        <v>22</v>
      </c>
      <c r="T9" s="143">
        <f t="shared" si="34"/>
        <v>884</v>
      </c>
      <c r="U9" t="s">
        <v>117</v>
      </c>
      <c r="V9" s="5" t="s">
        <v>118</v>
      </c>
      <c r="W9" t="s">
        <v>117</v>
      </c>
      <c r="X9" s="5" t="s">
        <v>118</v>
      </c>
      <c r="Y9" t="s">
        <v>178</v>
      </c>
      <c r="Z9" t="s">
        <v>141</v>
      </c>
      <c r="AA9" t="s">
        <v>48</v>
      </c>
      <c r="AB9">
        <v>506</v>
      </c>
      <c r="AC9" s="1">
        <v>4892.5349999999999</v>
      </c>
      <c r="AD9" s="1">
        <v>2184.4340000000002</v>
      </c>
      <c r="AE9" s="28">
        <v>2.2400000000000002</v>
      </c>
      <c r="AF9">
        <v>2.6</v>
      </c>
      <c r="AG9">
        <v>12.411</v>
      </c>
      <c r="AH9">
        <v>291.58131300000002</v>
      </c>
      <c r="AI9">
        <v>6.3918900000000001</v>
      </c>
      <c r="AJ9">
        <v>99.483538999999993</v>
      </c>
      <c r="AK9">
        <v>816</v>
      </c>
      <c r="AL9">
        <v>22</v>
      </c>
      <c r="AM9">
        <v>884</v>
      </c>
      <c r="AN9">
        <v>81</v>
      </c>
      <c r="AO9">
        <v>16.779316000000001</v>
      </c>
      <c r="AP9">
        <v>2513.4</v>
      </c>
      <c r="AQ9">
        <v>0</v>
      </c>
      <c r="AR9">
        <v>37</v>
      </c>
      <c r="AS9">
        <v>8922</v>
      </c>
      <c r="AT9">
        <v>0.45</v>
      </c>
      <c r="AU9">
        <v>18.068000000000001</v>
      </c>
      <c r="AV9">
        <v>37530</v>
      </c>
      <c r="AW9">
        <v>0</v>
      </c>
      <c r="AX9" s="29">
        <v>0.55000000000000004</v>
      </c>
      <c r="AY9">
        <v>0.86153846153846159</v>
      </c>
      <c r="AZ9" t="s">
        <v>69</v>
      </c>
      <c r="BA9" t="s">
        <v>174</v>
      </c>
      <c r="BB9">
        <v>4</v>
      </c>
      <c r="BC9" t="s">
        <v>377</v>
      </c>
      <c r="BD9">
        <v>9</v>
      </c>
      <c r="BE9">
        <v>63401.834999999999</v>
      </c>
      <c r="BF9">
        <v>7.7167088302728143E-2</v>
      </c>
      <c r="BG9">
        <v>6.6482414537735013E-2</v>
      </c>
      <c r="BH9">
        <v>250051.35400000002</v>
      </c>
      <c r="BI9">
        <v>1.9566120805728567E-2</v>
      </c>
      <c r="BJ9">
        <v>1.6856965617243074E-2</v>
      </c>
      <c r="BK9">
        <v>1</v>
      </c>
      <c r="BL9" t="s">
        <v>67</v>
      </c>
      <c r="BM9">
        <v>1</v>
      </c>
      <c r="BN9" t="s">
        <v>344</v>
      </c>
    </row>
    <row r="10" spans="1:66" x14ac:dyDescent="0.25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A</v>
      </c>
      <c r="F10" s="159">
        <f t="shared" si="17"/>
        <v>0.95846153846153848</v>
      </c>
      <c r="G10" s="160">
        <f t="shared" si="18"/>
        <v>2.492</v>
      </c>
      <c r="H10" s="161">
        <f t="shared" si="19"/>
        <v>2.6</v>
      </c>
      <c r="I10" s="162">
        <f t="shared" si="23"/>
        <v>4512.66</v>
      </c>
      <c r="J10" s="163">
        <f t="shared" si="24"/>
        <v>1.6464107744562063E-2</v>
      </c>
      <c r="K10" s="163">
        <f t="shared" si="25"/>
        <v>0.3487144625292195</v>
      </c>
      <c r="L10" s="163">
        <f t="shared" si="26"/>
        <v>0.16841508112731737</v>
      </c>
      <c r="M10" s="164">
        <f t="shared" si="27"/>
        <v>9.83</v>
      </c>
      <c r="N10" s="165">
        <f t="shared" si="28"/>
        <v>0.90900000000000003</v>
      </c>
      <c r="O10" s="165">
        <f t="shared" si="29"/>
        <v>14.448</v>
      </c>
      <c r="P10" s="166">
        <f t="shared" si="30"/>
        <v>0</v>
      </c>
      <c r="Q10" s="167">
        <f t="shared" si="31"/>
        <v>84</v>
      </c>
      <c r="R10" s="168">
        <f t="shared" si="32"/>
        <v>26.882886410842282</v>
      </c>
      <c r="S10" s="140">
        <f t="shared" si="33"/>
        <v>41</v>
      </c>
      <c r="T10" s="140">
        <f t="shared" si="34"/>
        <v>652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179</v>
      </c>
      <c r="Z10" s="4" t="s">
        <v>141</v>
      </c>
      <c r="AA10" s="4" t="s">
        <v>48</v>
      </c>
      <c r="AB10" s="4">
        <v>506</v>
      </c>
      <c r="AC10" s="4">
        <v>4512.66</v>
      </c>
      <c r="AD10" s="4">
        <v>1811.143</v>
      </c>
      <c r="AE10" s="4">
        <v>2.492</v>
      </c>
      <c r="AF10" s="4">
        <v>2.6</v>
      </c>
      <c r="AG10" s="4">
        <v>9.83</v>
      </c>
      <c r="AH10" s="4">
        <v>264.42659800000001</v>
      </c>
      <c r="AI10" s="4">
        <v>4.353548</v>
      </c>
      <c r="AJ10" s="4">
        <v>92.209378999999998</v>
      </c>
      <c r="AK10" s="4">
        <v>760</v>
      </c>
      <c r="AL10" s="4">
        <v>41</v>
      </c>
      <c r="AM10" s="4">
        <v>652</v>
      </c>
      <c r="AN10" s="4">
        <v>84</v>
      </c>
      <c r="AO10" s="4">
        <v>17.065832</v>
      </c>
      <c r="AP10" s="4">
        <v>2312.8000000000002</v>
      </c>
      <c r="AQ10" s="4">
        <v>0</v>
      </c>
      <c r="AR10" s="4">
        <v>6</v>
      </c>
      <c r="AS10" s="4">
        <v>653</v>
      </c>
      <c r="AT10" s="4">
        <v>0.90900000000000003</v>
      </c>
      <c r="AU10" s="4">
        <v>14.448</v>
      </c>
      <c r="AV10" s="4">
        <v>34152</v>
      </c>
      <c r="AW10" s="4">
        <v>0</v>
      </c>
      <c r="AX10" s="30">
        <v>0.52</v>
      </c>
      <c r="AY10">
        <v>0.95846153846153848</v>
      </c>
      <c r="AZ10" t="s">
        <v>66</v>
      </c>
      <c r="BA10" t="s">
        <v>174</v>
      </c>
      <c r="BB10">
        <v>1</v>
      </c>
      <c r="BC10" t="s">
        <v>378</v>
      </c>
      <c r="BD10">
        <v>7</v>
      </c>
      <c r="BE10">
        <v>63401.834999999999</v>
      </c>
      <c r="BF10">
        <v>7.1175542474440995E-2</v>
      </c>
      <c r="BG10">
        <v>6.821901994088729E-2</v>
      </c>
      <c r="BH10">
        <v>250051.35400000002</v>
      </c>
      <c r="BI10">
        <v>1.804693287123732E-2</v>
      </c>
      <c r="BJ10">
        <v>1.7297291044278233E-2</v>
      </c>
      <c r="BK10">
        <v>1</v>
      </c>
      <c r="BL10" t="s">
        <v>68</v>
      </c>
      <c r="BM10">
        <v>1</v>
      </c>
      <c r="BN10" t="s">
        <v>344</v>
      </c>
    </row>
    <row r="11" spans="1:66" x14ac:dyDescent="0.25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C</v>
      </c>
      <c r="F11" s="149">
        <f t="shared" si="17"/>
        <v>0.85038461538461529</v>
      </c>
      <c r="G11" s="150">
        <f t="shared" si="18"/>
        <v>2.2109999999999999</v>
      </c>
      <c r="H11" s="151">
        <f t="shared" si="19"/>
        <v>2.6</v>
      </c>
      <c r="I11" s="152">
        <f t="shared" si="23"/>
        <v>4998.7690000000002</v>
      </c>
      <c r="J11" s="153">
        <f t="shared" si="24"/>
        <v>1.2499217254055669E-2</v>
      </c>
      <c r="K11" s="153">
        <f t="shared" si="25"/>
        <v>0.37122780702958708</v>
      </c>
      <c r="L11" s="153">
        <f t="shared" si="26"/>
        <v>0.2126523550098034</v>
      </c>
      <c r="M11" s="154">
        <f t="shared" si="27"/>
        <v>12.037000000000001</v>
      </c>
      <c r="N11" s="155">
        <f t="shared" si="28"/>
        <v>0.48</v>
      </c>
      <c r="O11" s="155">
        <f t="shared" si="29"/>
        <v>25.565999999999999</v>
      </c>
      <c r="P11" s="156">
        <f t="shared" si="30"/>
        <v>0</v>
      </c>
      <c r="Q11" s="157">
        <f t="shared" si="31"/>
        <v>80</v>
      </c>
      <c r="R11" s="158">
        <f t="shared" si="32"/>
        <v>26.984347119232766</v>
      </c>
      <c r="S11" s="143">
        <f t="shared" si="33"/>
        <v>24</v>
      </c>
      <c r="T11" s="143">
        <f t="shared" si="34"/>
        <v>1278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180</v>
      </c>
      <c r="Z11" t="s">
        <v>141</v>
      </c>
      <c r="AA11" t="s">
        <v>48</v>
      </c>
      <c r="AB11">
        <v>506</v>
      </c>
      <c r="AC11" s="1">
        <v>4998.7690000000002</v>
      </c>
      <c r="AD11" s="1">
        <v>2260.6770000000001</v>
      </c>
      <c r="AE11" s="28">
        <v>2.2109999999999999</v>
      </c>
      <c r="AF11">
        <v>2.6</v>
      </c>
      <c r="AG11">
        <v>12.037000000000001</v>
      </c>
      <c r="AH11">
        <v>300.592423</v>
      </c>
      <c r="AI11">
        <v>3.7571699999999999</v>
      </c>
      <c r="AJ11">
        <v>111.588266</v>
      </c>
      <c r="AK11">
        <v>1063</v>
      </c>
      <c r="AL11">
        <v>24</v>
      </c>
      <c r="AM11">
        <v>1278</v>
      </c>
      <c r="AN11">
        <v>80</v>
      </c>
      <c r="AO11">
        <v>16.629722999999998</v>
      </c>
      <c r="AP11">
        <v>2538.4</v>
      </c>
      <c r="AQ11">
        <v>0</v>
      </c>
      <c r="AR11">
        <v>18</v>
      </c>
      <c r="AS11">
        <v>3563</v>
      </c>
      <c r="AT11">
        <v>0.48</v>
      </c>
      <c r="AU11">
        <v>25.565999999999999</v>
      </c>
      <c r="AV11">
        <v>41064</v>
      </c>
      <c r="AW11">
        <v>0</v>
      </c>
      <c r="AX11" s="29">
        <v>0.52</v>
      </c>
      <c r="AY11">
        <v>0.85038461538461529</v>
      </c>
      <c r="AZ11" t="s">
        <v>69</v>
      </c>
      <c r="BA11" t="s">
        <v>174</v>
      </c>
      <c r="BB11">
        <v>6</v>
      </c>
      <c r="BC11" t="s">
        <v>379</v>
      </c>
      <c r="BD11">
        <v>11</v>
      </c>
      <c r="BE11">
        <v>63401.834999999999</v>
      </c>
      <c r="BF11">
        <v>7.8842654948393848E-2</v>
      </c>
      <c r="BG11">
        <v>6.7046580804191833E-2</v>
      </c>
      <c r="BH11">
        <v>250051.35400000002</v>
      </c>
      <c r="BI11">
        <v>1.9990969535001998E-2</v>
      </c>
      <c r="BJ11">
        <v>1.7000012939188236E-2</v>
      </c>
      <c r="BK11">
        <v>1</v>
      </c>
      <c r="BL11" t="s">
        <v>67</v>
      </c>
      <c r="BM11">
        <v>1</v>
      </c>
      <c r="BN11" t="s">
        <v>344</v>
      </c>
    </row>
    <row r="12" spans="1:66" s="2" customFormat="1" x14ac:dyDescent="0.25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0.70884615384615379</v>
      </c>
      <c r="G12" s="160">
        <f t="shared" si="18"/>
        <v>1.843</v>
      </c>
      <c r="H12" s="161">
        <f t="shared" si="19"/>
        <v>2.6</v>
      </c>
      <c r="I12" s="162">
        <f t="shared" si="23"/>
        <v>4346.518</v>
      </c>
      <c r="J12" s="163">
        <f t="shared" si="24"/>
        <v>2.818926985241501E-2</v>
      </c>
      <c r="K12" s="163">
        <f t="shared" si="25"/>
        <v>0.39884248610604384</v>
      </c>
      <c r="L12" s="163">
        <f t="shared" si="26"/>
        <v>0.20936298894885516</v>
      </c>
      <c r="M12" s="164">
        <f t="shared" si="27"/>
        <v>16.172999999999998</v>
      </c>
      <c r="N12" s="165">
        <f t="shared" si="28"/>
        <v>2.278</v>
      </c>
      <c r="O12" s="165">
        <f t="shared" si="29"/>
        <v>50.155000000000001</v>
      </c>
      <c r="P12" s="166">
        <f t="shared" si="30"/>
        <v>0</v>
      </c>
      <c r="Q12" s="167">
        <f t="shared" si="31"/>
        <v>78</v>
      </c>
      <c r="R12" s="168">
        <f t="shared" si="32"/>
        <v>27.917015801871123</v>
      </c>
      <c r="S12" s="140">
        <f t="shared" si="33"/>
        <v>99</v>
      </c>
      <c r="T12" s="140">
        <f t="shared" si="34"/>
        <v>2180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181</v>
      </c>
      <c r="Z12" t="s">
        <v>141</v>
      </c>
      <c r="AA12" t="s">
        <v>48</v>
      </c>
      <c r="AB12">
        <v>506</v>
      </c>
      <c r="AC12" s="1">
        <v>4346.518</v>
      </c>
      <c r="AD12" s="1">
        <v>2357.9740000000002</v>
      </c>
      <c r="AE12" s="28">
        <v>1.843</v>
      </c>
      <c r="AF12">
        <v>2.6</v>
      </c>
      <c r="AG12">
        <v>16.172999999999998</v>
      </c>
      <c r="AH12">
        <v>271.73272100000003</v>
      </c>
      <c r="AI12">
        <v>7.6599469999999998</v>
      </c>
      <c r="AJ12">
        <v>108.37855399999999</v>
      </c>
      <c r="AK12">
        <v>910</v>
      </c>
      <c r="AL12">
        <v>99</v>
      </c>
      <c r="AM12">
        <v>2180</v>
      </c>
      <c r="AN12">
        <v>78</v>
      </c>
      <c r="AO12">
        <v>15.995563000000001</v>
      </c>
      <c r="AP12">
        <v>5378.7</v>
      </c>
      <c r="AQ12">
        <v>0</v>
      </c>
      <c r="AR12">
        <v>66</v>
      </c>
      <c r="AS12">
        <v>23351</v>
      </c>
      <c r="AT12">
        <v>2.278</v>
      </c>
      <c r="AU12">
        <v>50.155000000000001</v>
      </c>
      <c r="AV12">
        <v>0</v>
      </c>
      <c r="AW12">
        <v>0</v>
      </c>
      <c r="AX12" s="29">
        <v>0.51</v>
      </c>
      <c r="AY12" s="2">
        <v>0.70884615384615379</v>
      </c>
      <c r="AZ12" s="2" t="s">
        <v>70</v>
      </c>
      <c r="BA12" s="2" t="s">
        <v>174</v>
      </c>
      <c r="BB12" s="2">
        <v>2</v>
      </c>
      <c r="BC12" s="2" t="s">
        <v>314</v>
      </c>
      <c r="BD12" s="2">
        <v>1</v>
      </c>
      <c r="BE12" s="2">
        <v>63401.834999999999</v>
      </c>
      <c r="BF12" s="2">
        <v>6.8555082041395182E-2</v>
      </c>
      <c r="BG12" s="2">
        <v>4.8595006231650507E-2</v>
      </c>
      <c r="BH12" s="2">
        <v>250051.35400000002</v>
      </c>
      <c r="BI12" s="2">
        <v>1.7382501356101435E-2</v>
      </c>
      <c r="BJ12" s="2">
        <v>1.2321519230498054E-2</v>
      </c>
      <c r="BK12" s="2">
        <v>1</v>
      </c>
      <c r="BL12" s="2" t="s">
        <v>70</v>
      </c>
      <c r="BM12" s="2">
        <v>0</v>
      </c>
      <c r="BN12" s="2" t="s">
        <v>346</v>
      </c>
    </row>
    <row r="13" spans="1:66" x14ac:dyDescent="0.25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71바5866</v>
      </c>
      <c r="D13" s="130" t="str">
        <f t="shared" si="22"/>
        <v>대형</v>
      </c>
      <c r="E13" s="127" t="str">
        <f t="shared" si="16"/>
        <v>C</v>
      </c>
      <c r="F13" s="149">
        <f t="shared" si="17"/>
        <v>0.85961538461538456</v>
      </c>
      <c r="G13" s="150">
        <f t="shared" si="18"/>
        <v>2.2349999999999999</v>
      </c>
      <c r="H13" s="151">
        <f t="shared" si="19"/>
        <v>2.6</v>
      </c>
      <c r="I13" s="152">
        <f t="shared" si="23"/>
        <v>4493.4570000000003</v>
      </c>
      <c r="J13" s="153">
        <f t="shared" si="24"/>
        <v>7.8734941516021596E-3</v>
      </c>
      <c r="K13" s="153">
        <f t="shared" si="25"/>
        <v>0.35232883796087971</v>
      </c>
      <c r="L13" s="153">
        <f t="shared" si="26"/>
        <v>0.14576750150274054</v>
      </c>
      <c r="M13" s="154">
        <f t="shared" si="27"/>
        <v>11.631</v>
      </c>
      <c r="N13" s="155">
        <f t="shared" si="28"/>
        <v>0.13400000000000001</v>
      </c>
      <c r="O13" s="155">
        <f t="shared" si="29"/>
        <v>13.151999999999999</v>
      </c>
      <c r="P13" s="156">
        <f t="shared" si="30"/>
        <v>0</v>
      </c>
      <c r="Q13" s="157">
        <f t="shared" si="31"/>
        <v>75</v>
      </c>
      <c r="R13" s="158">
        <f t="shared" si="32"/>
        <v>26.685738526195539</v>
      </c>
      <c r="S13" s="143">
        <f t="shared" si="33"/>
        <v>6</v>
      </c>
      <c r="T13" s="143">
        <f t="shared" si="34"/>
        <v>591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348</v>
      </c>
      <c r="Z13" s="4" t="s">
        <v>141</v>
      </c>
      <c r="AA13" s="4" t="s">
        <v>48</v>
      </c>
      <c r="AB13" s="4">
        <v>506</v>
      </c>
      <c r="AC13" s="4">
        <v>4493.4570000000003</v>
      </c>
      <c r="AD13" s="4">
        <v>2010.925</v>
      </c>
      <c r="AE13" s="4">
        <v>2.2349999999999999</v>
      </c>
      <c r="AF13" s="4">
        <v>2.6</v>
      </c>
      <c r="AG13" s="4">
        <v>11.631</v>
      </c>
      <c r="AH13" s="4">
        <v>263.18353200000001</v>
      </c>
      <c r="AI13" s="4">
        <v>2.072174</v>
      </c>
      <c r="AJ13" s="4">
        <v>92.727148</v>
      </c>
      <c r="AK13" s="4">
        <v>655</v>
      </c>
      <c r="AL13" s="4">
        <v>6</v>
      </c>
      <c r="AM13" s="4">
        <v>591</v>
      </c>
      <c r="AN13" s="4">
        <v>75</v>
      </c>
      <c r="AO13" s="4">
        <v>17.073473</v>
      </c>
      <c r="AP13" s="4">
        <v>2188.1</v>
      </c>
      <c r="AQ13" s="4">
        <v>0</v>
      </c>
      <c r="AR13" s="4">
        <v>5</v>
      </c>
      <c r="AS13" s="4">
        <v>1758</v>
      </c>
      <c r="AT13" s="4">
        <v>0.13400000000000001</v>
      </c>
      <c r="AU13" s="4">
        <v>13.151999999999999</v>
      </c>
      <c r="AV13" s="4">
        <v>35057</v>
      </c>
      <c r="AW13" s="4">
        <v>0</v>
      </c>
      <c r="AX13" s="30">
        <v>0.52</v>
      </c>
      <c r="AY13">
        <v>0.85961538461538456</v>
      </c>
      <c r="AZ13" t="s">
        <v>69</v>
      </c>
      <c r="BA13" t="s">
        <v>174</v>
      </c>
      <c r="BB13">
        <v>5</v>
      </c>
      <c r="BC13" t="s">
        <v>380</v>
      </c>
      <c r="BD13">
        <v>8</v>
      </c>
      <c r="BE13">
        <v>63401.834999999999</v>
      </c>
      <c r="BF13">
        <v>7.0872664805364083E-2</v>
      </c>
      <c r="BG13">
        <v>6.0923233015380274E-2</v>
      </c>
      <c r="BH13">
        <v>250051.35400000002</v>
      </c>
      <c r="BI13">
        <v>1.7970136646410641E-2</v>
      </c>
      <c r="BJ13">
        <v>1.54474059248953E-2</v>
      </c>
      <c r="BK13">
        <v>1</v>
      </c>
      <c r="BL13" t="s">
        <v>67</v>
      </c>
      <c r="BM13">
        <v>1</v>
      </c>
      <c r="BN13" t="s">
        <v>344</v>
      </c>
    </row>
    <row r="14" spans="1:66" x14ac:dyDescent="0.25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71바5875</v>
      </c>
      <c r="D14" s="114" t="str">
        <f t="shared" si="22"/>
        <v>대형</v>
      </c>
      <c r="E14" s="111" t="str">
        <f t="shared" si="16"/>
        <v>D</v>
      </c>
      <c r="F14" s="159">
        <f t="shared" si="17"/>
        <v>0.8207692307692307</v>
      </c>
      <c r="G14" s="160">
        <f t="shared" si="18"/>
        <v>2.1339999999999999</v>
      </c>
      <c r="H14" s="161">
        <f t="shared" si="19"/>
        <v>2.6</v>
      </c>
      <c r="I14" s="162">
        <f t="shared" si="23"/>
        <v>4559.2610000000004</v>
      </c>
      <c r="J14" s="163">
        <f t="shared" si="24"/>
        <v>3.257211765817223E-2</v>
      </c>
      <c r="K14" s="163">
        <f t="shared" si="25"/>
        <v>0.36293913970760516</v>
      </c>
      <c r="L14" s="163">
        <f t="shared" si="26"/>
        <v>0.16691301506976677</v>
      </c>
      <c r="M14" s="164">
        <f t="shared" si="27"/>
        <v>13.763</v>
      </c>
      <c r="N14" s="165">
        <f t="shared" si="28"/>
        <v>1.3160000000000001</v>
      </c>
      <c r="O14" s="165">
        <f t="shared" si="29"/>
        <v>36.563000000000002</v>
      </c>
      <c r="P14" s="166">
        <f t="shared" si="30"/>
        <v>0</v>
      </c>
      <c r="Q14" s="167">
        <f t="shared" si="31"/>
        <v>79</v>
      </c>
      <c r="R14" s="168">
        <f t="shared" si="32"/>
        <v>27.352548521552201</v>
      </c>
      <c r="S14" s="140">
        <f t="shared" si="33"/>
        <v>60</v>
      </c>
      <c r="T14" s="140">
        <f t="shared" si="34"/>
        <v>1667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349</v>
      </c>
      <c r="Z14" t="s">
        <v>141</v>
      </c>
      <c r="AA14" t="s">
        <v>48</v>
      </c>
      <c r="AB14">
        <v>506</v>
      </c>
      <c r="AC14" s="1">
        <v>4559.2610000000004</v>
      </c>
      <c r="AD14" s="1">
        <v>2136.3229999999999</v>
      </c>
      <c r="AE14" s="28">
        <v>2.1339999999999999</v>
      </c>
      <c r="AF14">
        <v>2.6</v>
      </c>
      <c r="AG14">
        <v>13.763</v>
      </c>
      <c r="AH14">
        <v>275.74550399999998</v>
      </c>
      <c r="AI14">
        <v>8.9816149999999997</v>
      </c>
      <c r="AJ14">
        <v>100.078836</v>
      </c>
      <c r="AK14">
        <v>761</v>
      </c>
      <c r="AL14">
        <v>60</v>
      </c>
      <c r="AM14">
        <v>1667</v>
      </c>
      <c r="AN14">
        <v>79</v>
      </c>
      <c r="AO14">
        <v>16.534306999999998</v>
      </c>
      <c r="AP14">
        <v>4188</v>
      </c>
      <c r="AQ14">
        <v>0</v>
      </c>
      <c r="AR14">
        <v>44</v>
      </c>
      <c r="AS14">
        <v>13065</v>
      </c>
      <c r="AT14">
        <v>1.3160000000000001</v>
      </c>
      <c r="AU14">
        <v>36.563000000000002</v>
      </c>
      <c r="AV14">
        <v>3338</v>
      </c>
      <c r="AW14">
        <v>0</v>
      </c>
      <c r="AX14" s="29">
        <v>0.54</v>
      </c>
      <c r="AY14">
        <v>0.8207692307692307</v>
      </c>
      <c r="AZ14" t="s">
        <v>67</v>
      </c>
      <c r="BA14" t="s">
        <v>174</v>
      </c>
      <c r="BB14">
        <v>1</v>
      </c>
      <c r="BC14" t="s">
        <v>296</v>
      </c>
      <c r="BD14">
        <v>3</v>
      </c>
      <c r="BE14">
        <v>63401.834999999999</v>
      </c>
      <c r="BF14">
        <v>7.1910552746620032E-2</v>
      </c>
      <c r="BG14">
        <v>5.9021969062033511E-2</v>
      </c>
      <c r="BH14">
        <v>250051.35400000002</v>
      </c>
      <c r="BI14">
        <v>1.8233298588737096E-2</v>
      </c>
      <c r="BJ14">
        <v>1.4965330457063445E-2</v>
      </c>
      <c r="BK14">
        <v>1</v>
      </c>
      <c r="BL14" t="s">
        <v>67</v>
      </c>
      <c r="BM14">
        <v>0</v>
      </c>
      <c r="BN14" t="s">
        <v>346</v>
      </c>
    </row>
    <row r="15" spans="1:66" x14ac:dyDescent="0.25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71바5876</v>
      </c>
      <c r="D15" s="130" t="str">
        <f t="shared" si="22"/>
        <v>대형</v>
      </c>
      <c r="E15" s="127" t="str">
        <f t="shared" si="16"/>
        <v>D</v>
      </c>
      <c r="F15" s="149">
        <f t="shared" si="17"/>
        <v>0.82038461538461538</v>
      </c>
      <c r="G15" s="150">
        <f t="shared" si="18"/>
        <v>2.133</v>
      </c>
      <c r="H15" s="151">
        <f t="shared" si="19"/>
        <v>2.6</v>
      </c>
      <c r="I15" s="152">
        <f t="shared" si="23"/>
        <v>5337.4960000000001</v>
      </c>
      <c r="J15" s="153">
        <f t="shared" si="24"/>
        <v>3.2421199879869918E-2</v>
      </c>
      <c r="K15" s="153">
        <f t="shared" si="25"/>
        <v>0.40073825153104325</v>
      </c>
      <c r="L15" s="153">
        <f t="shared" si="26"/>
        <v>0.16655750186979063</v>
      </c>
      <c r="M15" s="154">
        <f t="shared" si="27"/>
        <v>17.559999999999999</v>
      </c>
      <c r="N15" s="155">
        <f t="shared" si="28"/>
        <v>1.742</v>
      </c>
      <c r="O15" s="155">
        <f t="shared" si="29"/>
        <v>64.375</v>
      </c>
      <c r="P15" s="156">
        <f t="shared" si="30"/>
        <v>0</v>
      </c>
      <c r="Q15" s="157">
        <f t="shared" si="31"/>
        <v>81</v>
      </c>
      <c r="R15" s="158">
        <f t="shared" si="32"/>
        <v>29.111885193612647</v>
      </c>
      <c r="S15" s="143">
        <f t="shared" si="33"/>
        <v>93</v>
      </c>
      <c r="T15" s="143">
        <f t="shared" si="34"/>
        <v>3436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182</v>
      </c>
      <c r="Z15" t="s">
        <v>141</v>
      </c>
      <c r="AA15" t="s">
        <v>48</v>
      </c>
      <c r="AB15">
        <v>506</v>
      </c>
      <c r="AC15" s="1">
        <v>5337.4960000000001</v>
      </c>
      <c r="AD15" s="1">
        <v>2501.7950000000001</v>
      </c>
      <c r="AE15" s="28">
        <v>2.133</v>
      </c>
      <c r="AF15">
        <v>2.6</v>
      </c>
      <c r="AG15">
        <v>17.559999999999999</v>
      </c>
      <c r="AH15">
        <v>323.44938000000002</v>
      </c>
      <c r="AI15">
        <v>10.486617000000001</v>
      </c>
      <c r="AJ15">
        <v>129.618539</v>
      </c>
      <c r="AK15">
        <v>889</v>
      </c>
      <c r="AL15">
        <v>93</v>
      </c>
      <c r="AM15">
        <v>3436</v>
      </c>
      <c r="AN15">
        <v>81</v>
      </c>
      <c r="AO15">
        <v>16.501795999999999</v>
      </c>
      <c r="AP15">
        <v>8424.6</v>
      </c>
      <c r="AQ15">
        <v>0</v>
      </c>
      <c r="AR15">
        <v>108</v>
      </c>
      <c r="AS15">
        <v>31839</v>
      </c>
      <c r="AT15">
        <v>1.742</v>
      </c>
      <c r="AU15">
        <v>64.375</v>
      </c>
      <c r="AV15">
        <v>11393</v>
      </c>
      <c r="AW15">
        <v>0</v>
      </c>
      <c r="AX15" s="29">
        <v>0.6</v>
      </c>
      <c r="AY15">
        <v>0.82038461538461538</v>
      </c>
      <c r="AZ15" t="s">
        <v>67</v>
      </c>
      <c r="BA15" t="s">
        <v>174</v>
      </c>
      <c r="BB15">
        <v>3</v>
      </c>
      <c r="BC15" t="s">
        <v>308</v>
      </c>
      <c r="BD15">
        <v>4</v>
      </c>
      <c r="BE15">
        <v>63401.834999999999</v>
      </c>
      <c r="BF15">
        <v>8.4185197478905779E-2</v>
      </c>
      <c r="BG15">
        <v>6.9064240854810013E-2</v>
      </c>
      <c r="BH15">
        <v>250051.35400000002</v>
      </c>
      <c r="BI15">
        <v>2.1345599272379865E-2</v>
      </c>
      <c r="BJ15">
        <v>1.7511601249225482E-2</v>
      </c>
      <c r="BK15">
        <v>1</v>
      </c>
      <c r="BL15" t="s">
        <v>69</v>
      </c>
      <c r="BM15">
        <v>-1</v>
      </c>
      <c r="BN15" t="s">
        <v>376</v>
      </c>
    </row>
    <row r="16" spans="1:66" x14ac:dyDescent="0.25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71바5886</v>
      </c>
      <c r="D16" s="114" t="str">
        <f t="shared" si="22"/>
        <v>대형</v>
      </c>
      <c r="E16" s="111" t="str">
        <f t="shared" si="16"/>
        <v>D</v>
      </c>
      <c r="F16" s="159">
        <f t="shared" si="17"/>
        <v>0.82041666666666668</v>
      </c>
      <c r="G16" s="160">
        <f t="shared" si="18"/>
        <v>1.9690000000000001</v>
      </c>
      <c r="H16" s="161">
        <f t="shared" si="19"/>
        <v>2.4</v>
      </c>
      <c r="I16" s="162">
        <f t="shared" si="23"/>
        <v>6064.875</v>
      </c>
      <c r="J16" s="163">
        <f t="shared" si="24"/>
        <v>2.8325423241813318E-2</v>
      </c>
      <c r="K16" s="163">
        <f t="shared" si="25"/>
        <v>0.37988037653797385</v>
      </c>
      <c r="L16" s="163">
        <f t="shared" si="26"/>
        <v>0.11080195387374019</v>
      </c>
      <c r="M16" s="164">
        <f t="shared" si="27"/>
        <v>14.503</v>
      </c>
      <c r="N16" s="165">
        <f t="shared" si="28"/>
        <v>0.69299999999999995</v>
      </c>
      <c r="O16" s="165">
        <f t="shared" si="29"/>
        <v>55.22</v>
      </c>
      <c r="P16" s="166">
        <f t="shared" si="30"/>
        <v>8.666666666666667E-2</v>
      </c>
      <c r="Q16" s="167">
        <f t="shared" si="31"/>
        <v>84</v>
      </c>
      <c r="R16" s="168">
        <f t="shared" si="32"/>
        <v>28.808022804036359</v>
      </c>
      <c r="S16" s="140">
        <f t="shared" si="33"/>
        <v>42</v>
      </c>
      <c r="T16" s="140">
        <f t="shared" si="34"/>
        <v>3349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183</v>
      </c>
      <c r="Z16" s="4" t="s">
        <v>141</v>
      </c>
      <c r="AA16" s="4" t="s">
        <v>48</v>
      </c>
      <c r="AB16" s="4">
        <v>506</v>
      </c>
      <c r="AC16" s="4">
        <v>6064.875</v>
      </c>
      <c r="AD16" s="4">
        <v>3079.6239999999998</v>
      </c>
      <c r="AE16" s="4">
        <v>1.9690000000000001</v>
      </c>
      <c r="AF16" s="4">
        <v>2.4</v>
      </c>
      <c r="AG16" s="4">
        <v>14.503</v>
      </c>
      <c r="AH16" s="4">
        <v>355.74409300000002</v>
      </c>
      <c r="AI16" s="4">
        <v>10.076601999999999</v>
      </c>
      <c r="AJ16" s="4">
        <v>135.14019999999999</v>
      </c>
      <c r="AK16" s="4">
        <v>672</v>
      </c>
      <c r="AL16" s="4">
        <v>42</v>
      </c>
      <c r="AM16" s="4">
        <v>3349</v>
      </c>
      <c r="AN16" s="4">
        <v>84</v>
      </c>
      <c r="AO16" s="4">
        <v>17.04842</v>
      </c>
      <c r="AP16" s="4">
        <v>9627.2999999999993</v>
      </c>
      <c r="AQ16" s="4">
        <v>5.2</v>
      </c>
      <c r="AR16" s="4">
        <v>73</v>
      </c>
      <c r="AS16" s="4">
        <v>18300</v>
      </c>
      <c r="AT16" s="4">
        <v>0.69299999999999995</v>
      </c>
      <c r="AU16" s="4">
        <v>55.22</v>
      </c>
      <c r="AV16" s="4">
        <v>46736</v>
      </c>
      <c r="AW16" s="4">
        <v>0</v>
      </c>
      <c r="AX16" s="30">
        <v>0.49</v>
      </c>
      <c r="AY16">
        <v>0.82041666666666668</v>
      </c>
      <c r="AZ16" t="s">
        <v>67</v>
      </c>
      <c r="BA16" t="s">
        <v>174</v>
      </c>
      <c r="BB16">
        <v>2</v>
      </c>
      <c r="BC16" t="s">
        <v>352</v>
      </c>
      <c r="BD16">
        <v>12</v>
      </c>
      <c r="BE16">
        <v>63401.834999999999</v>
      </c>
      <c r="BF16">
        <v>9.5657720316770015E-2</v>
      </c>
      <c r="BG16">
        <v>7.8479188043216741E-2</v>
      </c>
      <c r="BH16">
        <v>250051.35400000002</v>
      </c>
      <c r="BI16">
        <v>2.4254517733985154E-2</v>
      </c>
      <c r="BJ16">
        <v>1.9898810590923653E-2</v>
      </c>
      <c r="BK16">
        <v>1</v>
      </c>
      <c r="BL16" t="s">
        <v>70</v>
      </c>
      <c r="BM16">
        <v>1</v>
      </c>
      <c r="BN16" t="s">
        <v>344</v>
      </c>
    </row>
    <row r="17" spans="1:66" x14ac:dyDescent="0.25">
      <c r="A17" s="141" t="str">
        <f t="shared" si="20"/>
        <v>도영운수</v>
      </c>
      <c r="B17" s="141" t="str">
        <f t="shared" si="1"/>
        <v>35</v>
      </c>
      <c r="C17" s="142" t="str">
        <f t="shared" si="21"/>
        <v>71바5892</v>
      </c>
      <c r="D17" s="130" t="str">
        <f t="shared" si="22"/>
        <v>대형</v>
      </c>
      <c r="E17" s="127" t="str">
        <f t="shared" si="16"/>
        <v>F</v>
      </c>
      <c r="F17" s="149">
        <f t="shared" si="17"/>
        <v>0.70240000000000002</v>
      </c>
      <c r="G17" s="150">
        <f t="shared" si="18"/>
        <v>1.756</v>
      </c>
      <c r="H17" s="151">
        <f t="shared" si="19"/>
        <v>2.5</v>
      </c>
      <c r="I17" s="152">
        <f t="shared" si="23"/>
        <v>2269.125</v>
      </c>
      <c r="J17" s="153">
        <f t="shared" si="24"/>
        <v>3.5578204374115054E-2</v>
      </c>
      <c r="K17" s="153">
        <f t="shared" si="25"/>
        <v>0.39369517041391666</v>
      </c>
      <c r="L17" s="153">
        <f t="shared" si="26"/>
        <v>0.24194348041646008</v>
      </c>
      <c r="M17" s="154">
        <f t="shared" si="27"/>
        <v>17.619</v>
      </c>
      <c r="N17" s="155">
        <f t="shared" si="28"/>
        <v>1.851</v>
      </c>
      <c r="O17" s="155">
        <f t="shared" si="29"/>
        <v>57.776000000000003</v>
      </c>
      <c r="P17" s="156">
        <f t="shared" si="30"/>
        <v>0</v>
      </c>
      <c r="Q17" s="157">
        <f t="shared" si="31"/>
        <v>82</v>
      </c>
      <c r="R17" s="158">
        <f t="shared" si="32"/>
        <v>29.416932002974772</v>
      </c>
      <c r="S17" s="143">
        <f t="shared" si="33"/>
        <v>42</v>
      </c>
      <c r="T17" s="143">
        <f t="shared" si="34"/>
        <v>1311</v>
      </c>
      <c r="U17" t="s">
        <v>117</v>
      </c>
      <c r="V17" s="5" t="s">
        <v>118</v>
      </c>
      <c r="W17" t="s">
        <v>117</v>
      </c>
      <c r="X17" s="5" t="s">
        <v>118</v>
      </c>
      <c r="Y17" t="s">
        <v>350</v>
      </c>
      <c r="Z17" t="s">
        <v>141</v>
      </c>
      <c r="AA17" t="s">
        <v>48</v>
      </c>
      <c r="AB17">
        <v>506</v>
      </c>
      <c r="AC17" s="1">
        <v>2269.125</v>
      </c>
      <c r="AD17" s="1">
        <v>1291.989</v>
      </c>
      <c r="AE17" s="28">
        <v>1.756</v>
      </c>
      <c r="AF17">
        <v>2.5</v>
      </c>
      <c r="AG17">
        <v>17.619</v>
      </c>
      <c r="AH17">
        <v>135.155247</v>
      </c>
      <c r="AI17">
        <v>4.8085810000000002</v>
      </c>
      <c r="AJ17">
        <v>53.209968000000003</v>
      </c>
      <c r="AK17">
        <v>549</v>
      </c>
      <c r="AL17">
        <v>42</v>
      </c>
      <c r="AM17">
        <v>1311</v>
      </c>
      <c r="AN17">
        <v>82</v>
      </c>
      <c r="AO17">
        <v>16.789026</v>
      </c>
      <c r="AP17">
        <v>3290.5</v>
      </c>
      <c r="AQ17">
        <v>0</v>
      </c>
      <c r="AR17">
        <v>30</v>
      </c>
      <c r="AS17">
        <v>6523</v>
      </c>
      <c r="AT17">
        <v>1.851</v>
      </c>
      <c r="AU17">
        <v>57.776000000000003</v>
      </c>
      <c r="AV17">
        <v>8089</v>
      </c>
      <c r="AW17">
        <v>0</v>
      </c>
      <c r="AX17" s="29">
        <v>0.49</v>
      </c>
      <c r="AY17">
        <v>0.70240000000000002</v>
      </c>
      <c r="AZ17" t="s">
        <v>70</v>
      </c>
      <c r="BA17" t="s">
        <v>174</v>
      </c>
      <c r="BB17">
        <v>3</v>
      </c>
      <c r="BC17" t="s">
        <v>351</v>
      </c>
      <c r="BD17">
        <v>5</v>
      </c>
      <c r="BE17">
        <v>63401.834999999999</v>
      </c>
      <c r="BF17">
        <v>3.5789579276372677E-2</v>
      </c>
      <c r="BG17">
        <v>2.5138600483724169E-2</v>
      </c>
      <c r="BH17">
        <v>250051.35400000002</v>
      </c>
      <c r="BI17">
        <v>9.074635924586915E-3</v>
      </c>
      <c r="BJ17">
        <v>6.3740242734298489E-3</v>
      </c>
      <c r="BK17">
        <v>1</v>
      </c>
      <c r="BL17" t="s">
        <v>70</v>
      </c>
      <c r="BM17">
        <v>0</v>
      </c>
      <c r="BN17" t="s">
        <v>346</v>
      </c>
    </row>
    <row r="18" spans="1:66" x14ac:dyDescent="0.25">
      <c r="A18" s="138" t="str">
        <f t="shared" si="20"/>
        <v>도영운수</v>
      </c>
      <c r="B18" s="138" t="str">
        <f t="shared" si="1"/>
        <v>35</v>
      </c>
      <c r="C18" s="139" t="str">
        <f t="shared" si="21"/>
        <v>75아1051</v>
      </c>
      <c r="D18" s="114" t="str">
        <f t="shared" si="22"/>
        <v>대형</v>
      </c>
      <c r="E18" s="111" t="str">
        <f t="shared" si="16"/>
        <v>C</v>
      </c>
      <c r="F18" s="159">
        <f t="shared" si="17"/>
        <v>0.88040000000000007</v>
      </c>
      <c r="G18" s="160">
        <f t="shared" si="18"/>
        <v>2.2010000000000001</v>
      </c>
      <c r="H18" s="161">
        <f t="shared" si="19"/>
        <v>2.5</v>
      </c>
      <c r="I18" s="162">
        <f t="shared" si="23"/>
        <v>4776.7709999999997</v>
      </c>
      <c r="J18" s="163">
        <f t="shared" si="24"/>
        <v>1.8335350626182901E-2</v>
      </c>
      <c r="K18" s="163">
        <f t="shared" si="25"/>
        <v>0.36965590464214998</v>
      </c>
      <c r="L18" s="163">
        <f t="shared" si="26"/>
        <v>0.11367511651699444</v>
      </c>
      <c r="M18" s="164">
        <f t="shared" si="27"/>
        <v>11.577999999999999</v>
      </c>
      <c r="N18" s="165">
        <f t="shared" si="28"/>
        <v>0.377</v>
      </c>
      <c r="O18" s="165">
        <f t="shared" si="29"/>
        <v>30.312999999999999</v>
      </c>
      <c r="P18" s="166">
        <f t="shared" si="30"/>
        <v>0</v>
      </c>
      <c r="Q18" s="167">
        <f t="shared" si="31"/>
        <v>82</v>
      </c>
      <c r="R18" s="168">
        <f t="shared" si="32"/>
        <v>27.266308457227076</v>
      </c>
      <c r="S18" s="140">
        <f t="shared" si="33"/>
        <v>18</v>
      </c>
      <c r="T18" s="140">
        <f t="shared" si="34"/>
        <v>1448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185</v>
      </c>
      <c r="Z18" t="s">
        <v>141</v>
      </c>
      <c r="AA18" t="s">
        <v>48</v>
      </c>
      <c r="AB18">
        <v>506</v>
      </c>
      <c r="AC18" s="1">
        <v>4776.7709999999997</v>
      </c>
      <c r="AD18" s="1">
        <v>2169.8319999999999</v>
      </c>
      <c r="AE18" s="28">
        <v>2.2010000000000001</v>
      </c>
      <c r="AF18">
        <v>2.5</v>
      </c>
      <c r="AG18">
        <v>11.577999999999999</v>
      </c>
      <c r="AH18">
        <v>286.253266</v>
      </c>
      <c r="AI18">
        <v>5.2485540000000004</v>
      </c>
      <c r="AJ18">
        <v>105.81520999999999</v>
      </c>
      <c r="AK18">
        <v>543</v>
      </c>
      <c r="AL18">
        <v>18</v>
      </c>
      <c r="AM18">
        <v>1448</v>
      </c>
      <c r="AN18">
        <v>82</v>
      </c>
      <c r="AO18">
        <v>16.687218999999999</v>
      </c>
      <c r="AP18">
        <v>4189.3</v>
      </c>
      <c r="AQ18">
        <v>0</v>
      </c>
      <c r="AR18">
        <v>45</v>
      </c>
      <c r="AS18">
        <v>9079</v>
      </c>
      <c r="AT18">
        <v>0.377</v>
      </c>
      <c r="AU18">
        <v>30.312999999999999</v>
      </c>
      <c r="AV18">
        <v>36882</v>
      </c>
      <c r="AW18">
        <v>0</v>
      </c>
      <c r="AX18" s="29">
        <v>0.5</v>
      </c>
      <c r="AY18">
        <v>0.88040000000000007</v>
      </c>
      <c r="AZ18" t="s">
        <v>69</v>
      </c>
      <c r="BA18" t="s">
        <v>174</v>
      </c>
      <c r="BB18">
        <v>2</v>
      </c>
      <c r="BC18" t="s">
        <v>295</v>
      </c>
      <c r="BD18">
        <v>8</v>
      </c>
      <c r="BE18">
        <v>63401.834999999999</v>
      </c>
      <c r="BF18">
        <v>7.5341210550136276E-2</v>
      </c>
      <c r="BG18">
        <v>6.6330401768339986E-2</v>
      </c>
      <c r="BH18">
        <v>250051.35400000002</v>
      </c>
      <c r="BI18">
        <v>1.9103159905304888E-2</v>
      </c>
      <c r="BJ18">
        <v>1.6818421980630424E-2</v>
      </c>
      <c r="BK18">
        <v>1</v>
      </c>
      <c r="BL18" t="s">
        <v>67</v>
      </c>
      <c r="BM18">
        <v>1</v>
      </c>
      <c r="BN18" t="s">
        <v>344</v>
      </c>
    </row>
    <row r="19" spans="1:66" x14ac:dyDescent="0.25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70바3901</v>
      </c>
      <c r="D19" s="130" t="str">
        <f t="shared" si="22"/>
        <v>중형</v>
      </c>
      <c r="E19" s="127" t="str">
        <f t="shared" si="16"/>
        <v>C</v>
      </c>
      <c r="F19" s="149">
        <f t="shared" si="17"/>
        <v>0.86384615384615382</v>
      </c>
      <c r="G19" s="150">
        <f t="shared" si="18"/>
        <v>2.246</v>
      </c>
      <c r="H19" s="151">
        <f t="shared" si="19"/>
        <v>2.6</v>
      </c>
      <c r="I19" s="152">
        <f t="shared" si="23"/>
        <v>4873.84</v>
      </c>
      <c r="J19" s="153">
        <f t="shared" si="24"/>
        <v>7.7368670308115388E-3</v>
      </c>
      <c r="K19" s="153">
        <f t="shared" si="25"/>
        <v>0.35312269174723376</v>
      </c>
      <c r="L19" s="153">
        <f t="shared" si="26"/>
        <v>0.26344730233245245</v>
      </c>
      <c r="M19" s="154">
        <f t="shared" si="27"/>
        <v>13.583</v>
      </c>
      <c r="N19" s="155">
        <f t="shared" si="28"/>
        <v>0.67700000000000005</v>
      </c>
      <c r="O19" s="155">
        <f t="shared" si="29"/>
        <v>38.018999999999998</v>
      </c>
      <c r="P19" s="156">
        <f t="shared" si="30"/>
        <v>0</v>
      </c>
      <c r="Q19" s="157">
        <f t="shared" si="31"/>
        <v>72</v>
      </c>
      <c r="R19" s="158">
        <f t="shared" si="32"/>
        <v>25.25882752447259</v>
      </c>
      <c r="S19" s="143">
        <f t="shared" si="33"/>
        <v>33</v>
      </c>
      <c r="T19" s="143">
        <f t="shared" si="34"/>
        <v>1853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186</v>
      </c>
      <c r="Z19" s="4" t="s">
        <v>187</v>
      </c>
      <c r="AA19" s="4" t="s">
        <v>48</v>
      </c>
      <c r="AB19" s="4">
        <v>506</v>
      </c>
      <c r="AC19" s="4">
        <v>4873.84</v>
      </c>
      <c r="AD19" s="4">
        <v>2170.2930000000001</v>
      </c>
      <c r="AE19" s="4">
        <v>2.246</v>
      </c>
      <c r="AF19" s="4">
        <v>2.6</v>
      </c>
      <c r="AG19" s="4">
        <v>13.583</v>
      </c>
      <c r="AH19" s="4">
        <v>301.89907499999998</v>
      </c>
      <c r="AI19" s="4">
        <v>2.335753</v>
      </c>
      <c r="AJ19" s="4">
        <v>106.60741400000001</v>
      </c>
      <c r="AK19" s="4">
        <v>1284</v>
      </c>
      <c r="AL19" s="4">
        <v>33</v>
      </c>
      <c r="AM19" s="4">
        <v>1853</v>
      </c>
      <c r="AN19" s="4">
        <v>72</v>
      </c>
      <c r="AO19" s="4">
        <v>16.143937999999999</v>
      </c>
      <c r="AP19" s="4">
        <v>1100.7</v>
      </c>
      <c r="AQ19" s="4">
        <v>0</v>
      </c>
      <c r="AR19" s="4">
        <v>3</v>
      </c>
      <c r="AS19" s="4">
        <v>498</v>
      </c>
      <c r="AT19" s="4">
        <v>0.67700000000000005</v>
      </c>
      <c r="AU19" s="4">
        <v>38.018999999999998</v>
      </c>
      <c r="AV19" s="4">
        <v>37504</v>
      </c>
      <c r="AW19" s="4">
        <v>0</v>
      </c>
      <c r="AX19" s="30">
        <v>0.61</v>
      </c>
      <c r="AY19">
        <v>0.86384615384615382</v>
      </c>
      <c r="AZ19" t="s">
        <v>69</v>
      </c>
      <c r="BA19" t="s">
        <v>188</v>
      </c>
      <c r="BB19">
        <v>1</v>
      </c>
      <c r="BC19" t="s">
        <v>194</v>
      </c>
      <c r="BD19">
        <v>9</v>
      </c>
      <c r="BE19">
        <v>53659.701000000001</v>
      </c>
      <c r="BF19">
        <v>9.0828683521736356E-2</v>
      </c>
      <c r="BG19">
        <v>7.8462008919161483E-2</v>
      </c>
      <c r="BH19">
        <v>250051.35400000002</v>
      </c>
      <c r="BI19">
        <v>1.9491356163582302E-2</v>
      </c>
      <c r="BJ19">
        <v>1.6837533055156097E-2</v>
      </c>
      <c r="BK19">
        <v>1</v>
      </c>
      <c r="BL19" t="s">
        <v>67</v>
      </c>
      <c r="BM19">
        <v>1</v>
      </c>
      <c r="BN19" t="s">
        <v>344</v>
      </c>
    </row>
    <row r="20" spans="1:66" x14ac:dyDescent="0.25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70바3907</v>
      </c>
      <c r="D20" s="114" t="str">
        <f t="shared" si="22"/>
        <v>대형</v>
      </c>
      <c r="E20" s="111" t="str">
        <f t="shared" si="16"/>
        <v>C</v>
      </c>
      <c r="F20" s="159">
        <f t="shared" si="17"/>
        <v>0.85318181818181815</v>
      </c>
      <c r="G20" s="160">
        <f t="shared" si="18"/>
        <v>1.877</v>
      </c>
      <c r="H20" s="161">
        <f t="shared" si="19"/>
        <v>2.2000000000000002</v>
      </c>
      <c r="I20" s="162">
        <f t="shared" si="23"/>
        <v>4295.6369999999997</v>
      </c>
      <c r="J20" s="163">
        <f t="shared" si="24"/>
        <v>2.0996714752253155E-2</v>
      </c>
      <c r="K20" s="163">
        <f t="shared" si="25"/>
        <v>0.32093766040681082</v>
      </c>
      <c r="L20" s="163">
        <f t="shared" si="26"/>
        <v>0.3063573574769004</v>
      </c>
      <c r="M20" s="164">
        <f t="shared" si="27"/>
        <v>13.212999999999999</v>
      </c>
      <c r="N20" s="165">
        <f t="shared" si="28"/>
        <v>4.702</v>
      </c>
      <c r="O20" s="165">
        <f t="shared" si="29"/>
        <v>40.972000000000001</v>
      </c>
      <c r="P20" s="166">
        <f t="shared" si="30"/>
        <v>0</v>
      </c>
      <c r="Q20" s="167">
        <f t="shared" si="31"/>
        <v>76</v>
      </c>
      <c r="R20" s="168">
        <f t="shared" si="32"/>
        <v>24.801193925057731</v>
      </c>
      <c r="S20" s="140">
        <f t="shared" si="33"/>
        <v>202</v>
      </c>
      <c r="T20" s="140">
        <f t="shared" si="34"/>
        <v>1760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190</v>
      </c>
      <c r="Z20" t="s">
        <v>141</v>
      </c>
      <c r="AA20" t="s">
        <v>48</v>
      </c>
      <c r="AB20">
        <v>506</v>
      </c>
      <c r="AC20" s="1">
        <v>4295.6369999999997</v>
      </c>
      <c r="AD20" s="1">
        <v>2288.268</v>
      </c>
      <c r="AE20" s="28">
        <v>1.877</v>
      </c>
      <c r="AF20">
        <v>2.2000000000000002</v>
      </c>
      <c r="AG20">
        <v>13.212999999999999</v>
      </c>
      <c r="AH20">
        <v>263.19993699999998</v>
      </c>
      <c r="AI20">
        <v>5.5263340000000003</v>
      </c>
      <c r="AJ20">
        <v>84.470771999999997</v>
      </c>
      <c r="AK20">
        <v>1316</v>
      </c>
      <c r="AL20">
        <v>202</v>
      </c>
      <c r="AM20">
        <v>1760</v>
      </c>
      <c r="AN20">
        <v>76</v>
      </c>
      <c r="AO20">
        <v>16.320813000000001</v>
      </c>
      <c r="AP20">
        <v>771</v>
      </c>
      <c r="AQ20">
        <v>0</v>
      </c>
      <c r="AR20">
        <v>8</v>
      </c>
      <c r="AS20">
        <v>1007</v>
      </c>
      <c r="AT20">
        <v>4.702</v>
      </c>
      <c r="AU20">
        <v>40.972000000000001</v>
      </c>
      <c r="AV20">
        <v>0</v>
      </c>
      <c r="AW20">
        <v>0</v>
      </c>
      <c r="AX20" s="29">
        <v>0.51</v>
      </c>
      <c r="AY20">
        <v>0.85318181818181815</v>
      </c>
      <c r="AZ20" t="s">
        <v>69</v>
      </c>
      <c r="BA20" t="s">
        <v>188</v>
      </c>
      <c r="BB20">
        <v>3</v>
      </c>
      <c r="BC20" t="s">
        <v>381</v>
      </c>
      <c r="BD20">
        <v>1</v>
      </c>
      <c r="BE20">
        <v>53659.701000000001</v>
      </c>
      <c r="BF20">
        <v>8.0053315988473359E-2</v>
      </c>
      <c r="BG20">
        <v>6.8300033686529316E-2</v>
      </c>
      <c r="BH20">
        <v>250051.35400000002</v>
      </c>
      <c r="BI20">
        <v>1.7179019154601335E-2</v>
      </c>
      <c r="BJ20">
        <v>1.4656826796903048E-2</v>
      </c>
      <c r="BK20">
        <v>1</v>
      </c>
      <c r="BL20" t="s">
        <v>67</v>
      </c>
      <c r="BM20">
        <v>1</v>
      </c>
      <c r="BN20" t="s">
        <v>344</v>
      </c>
    </row>
    <row r="21" spans="1:66" x14ac:dyDescent="0.25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70바3908</v>
      </c>
      <c r="D21" s="130" t="str">
        <f t="shared" si="22"/>
        <v>대형</v>
      </c>
      <c r="E21" s="127" t="str">
        <f t="shared" si="16"/>
        <v>F</v>
      </c>
      <c r="F21" s="149">
        <f t="shared" si="17"/>
        <v>0.74782608695652175</v>
      </c>
      <c r="G21" s="150">
        <f t="shared" si="18"/>
        <v>1.72</v>
      </c>
      <c r="H21" s="151">
        <f t="shared" si="19"/>
        <v>2.2999999999999998</v>
      </c>
      <c r="I21" s="152">
        <f t="shared" si="23"/>
        <v>3194.8380000000002</v>
      </c>
      <c r="J21" s="153">
        <f t="shared" si="24"/>
        <v>3.310790574179942E-2</v>
      </c>
      <c r="K21" s="153">
        <f t="shared" si="25"/>
        <v>0.35002352907016904</v>
      </c>
      <c r="L21" s="153">
        <f t="shared" si="26"/>
        <v>0.22974560838452526</v>
      </c>
      <c r="M21" s="154">
        <f t="shared" si="27"/>
        <v>15.814</v>
      </c>
      <c r="N21" s="155">
        <f t="shared" si="28"/>
        <v>2.16</v>
      </c>
      <c r="O21" s="155">
        <f t="shared" si="29"/>
        <v>99.754999999999995</v>
      </c>
      <c r="P21" s="156">
        <f t="shared" si="30"/>
        <v>0</v>
      </c>
      <c r="Q21" s="157">
        <f t="shared" si="31"/>
        <v>77</v>
      </c>
      <c r="R21" s="158">
        <f t="shared" si="32"/>
        <v>26.700835216896284</v>
      </c>
      <c r="S21" s="143">
        <f t="shared" si="33"/>
        <v>69</v>
      </c>
      <c r="T21" s="143">
        <f t="shared" si="34"/>
        <v>3187</v>
      </c>
      <c r="U21" t="s">
        <v>117</v>
      </c>
      <c r="V21" s="5" t="s">
        <v>119</v>
      </c>
      <c r="W21" t="s">
        <v>117</v>
      </c>
      <c r="X21" s="5" t="s">
        <v>119</v>
      </c>
      <c r="Y21" t="s">
        <v>333</v>
      </c>
      <c r="Z21" t="s">
        <v>141</v>
      </c>
      <c r="AA21" t="s">
        <v>48</v>
      </c>
      <c r="AB21">
        <v>506</v>
      </c>
      <c r="AC21" s="1">
        <v>3194.8380000000002</v>
      </c>
      <c r="AD21" s="1">
        <v>1857.0129999999999</v>
      </c>
      <c r="AE21" s="28">
        <v>1.72</v>
      </c>
      <c r="AF21">
        <v>2.2999999999999998</v>
      </c>
      <c r="AG21">
        <v>15.814</v>
      </c>
      <c r="AH21">
        <v>193.96856600000001</v>
      </c>
      <c r="AI21">
        <v>6.4218929999999999</v>
      </c>
      <c r="AJ21">
        <v>67.893562000000003</v>
      </c>
      <c r="AK21">
        <v>734</v>
      </c>
      <c r="AL21">
        <v>69</v>
      </c>
      <c r="AM21">
        <v>3187</v>
      </c>
      <c r="AN21">
        <v>77</v>
      </c>
      <c r="AO21">
        <v>16.470904999999998</v>
      </c>
      <c r="AP21">
        <v>1267.4000000000001</v>
      </c>
      <c r="AQ21">
        <v>0</v>
      </c>
      <c r="AR21">
        <v>8</v>
      </c>
      <c r="AS21">
        <v>2785</v>
      </c>
      <c r="AT21">
        <v>2.16</v>
      </c>
      <c r="AU21">
        <v>99.754999999999995</v>
      </c>
      <c r="AV21">
        <v>9708</v>
      </c>
      <c r="AW21">
        <v>0</v>
      </c>
      <c r="AX21" s="29">
        <v>0.49</v>
      </c>
      <c r="AY21">
        <v>0.74782608695652175</v>
      </c>
      <c r="AZ21" t="s">
        <v>70</v>
      </c>
      <c r="BA21" t="s">
        <v>188</v>
      </c>
      <c r="BB21">
        <v>3</v>
      </c>
      <c r="BC21" t="s">
        <v>382</v>
      </c>
      <c r="BD21">
        <v>5</v>
      </c>
      <c r="BE21">
        <v>53659.701000000001</v>
      </c>
      <c r="BF21">
        <v>5.953887070671527E-2</v>
      </c>
      <c r="BG21">
        <v>4.4524720702413159E-2</v>
      </c>
      <c r="BH21">
        <v>250051.35400000002</v>
      </c>
      <c r="BI21">
        <v>1.2776727455752949E-2</v>
      </c>
      <c r="BJ21">
        <v>9.5547700973456842E-3</v>
      </c>
      <c r="BK21">
        <v>1</v>
      </c>
      <c r="BL21" t="s">
        <v>70</v>
      </c>
      <c r="BM21">
        <v>0</v>
      </c>
      <c r="BN21" t="s">
        <v>346</v>
      </c>
    </row>
    <row r="22" spans="1:66" x14ac:dyDescent="0.25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70바3909</v>
      </c>
      <c r="D22" s="114" t="str">
        <f t="shared" si="22"/>
        <v>대형</v>
      </c>
      <c r="E22" s="111" t="str">
        <f t="shared" si="16"/>
        <v>D</v>
      </c>
      <c r="F22" s="159">
        <f t="shared" si="17"/>
        <v>0.84363636363636363</v>
      </c>
      <c r="G22" s="160">
        <f t="shared" si="18"/>
        <v>1.8560000000000001</v>
      </c>
      <c r="H22" s="161">
        <f t="shared" si="19"/>
        <v>2.2000000000000002</v>
      </c>
      <c r="I22" s="162">
        <f t="shared" si="23"/>
        <v>4560.0789999999997</v>
      </c>
      <c r="J22" s="163">
        <f t="shared" si="24"/>
        <v>1.4766936655286701E-2</v>
      </c>
      <c r="K22" s="163">
        <f t="shared" si="25"/>
        <v>0.36192588885699467</v>
      </c>
      <c r="L22" s="163">
        <f t="shared" si="26"/>
        <v>0.1421028012891882</v>
      </c>
      <c r="M22" s="164">
        <f t="shared" si="27"/>
        <v>13.922000000000001</v>
      </c>
      <c r="N22" s="165">
        <f t="shared" si="28"/>
        <v>22.893999999999998</v>
      </c>
      <c r="O22" s="165">
        <f t="shared" si="29"/>
        <v>69.078000000000003</v>
      </c>
      <c r="P22" s="166">
        <f t="shared" si="30"/>
        <v>0</v>
      </c>
      <c r="Q22" s="167">
        <f t="shared" si="31"/>
        <v>74</v>
      </c>
      <c r="R22" s="168">
        <f t="shared" si="32"/>
        <v>25.373703524283489</v>
      </c>
      <c r="S22" s="140">
        <f t="shared" si="33"/>
        <v>1044</v>
      </c>
      <c r="T22" s="140">
        <f t="shared" si="34"/>
        <v>3150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354</v>
      </c>
      <c r="Z22" s="4" t="s">
        <v>141</v>
      </c>
      <c r="AA22" s="4" t="s">
        <v>48</v>
      </c>
      <c r="AB22" s="4">
        <v>506</v>
      </c>
      <c r="AC22" s="4">
        <v>4560.0789999999997</v>
      </c>
      <c r="AD22" s="4">
        <v>2457.585</v>
      </c>
      <c r="AE22" s="4">
        <v>1.8560000000000001</v>
      </c>
      <c r="AF22" s="4">
        <v>2.2000000000000002</v>
      </c>
      <c r="AG22" s="4">
        <v>13.922000000000001</v>
      </c>
      <c r="AH22" s="4">
        <v>288.32770799999997</v>
      </c>
      <c r="AI22" s="4">
        <v>4.2577170000000004</v>
      </c>
      <c r="AJ22" s="4">
        <v>104.353262</v>
      </c>
      <c r="AK22" s="4">
        <v>648</v>
      </c>
      <c r="AL22" s="4">
        <v>1044</v>
      </c>
      <c r="AM22" s="4">
        <v>3150</v>
      </c>
      <c r="AN22" s="4">
        <v>74</v>
      </c>
      <c r="AO22" s="4">
        <v>15.815611000000001</v>
      </c>
      <c r="AP22" s="4">
        <v>519.9</v>
      </c>
      <c r="AQ22" s="4">
        <v>0</v>
      </c>
      <c r="AR22" s="4">
        <v>4</v>
      </c>
      <c r="AS22" s="4">
        <v>2367</v>
      </c>
      <c r="AT22" s="4">
        <v>22.893999999999998</v>
      </c>
      <c r="AU22" s="4">
        <v>69.078000000000003</v>
      </c>
      <c r="AV22" s="4">
        <v>34898</v>
      </c>
      <c r="AW22" s="4">
        <v>0</v>
      </c>
      <c r="AX22" s="30">
        <v>0.51</v>
      </c>
      <c r="AY22">
        <v>0.84363636363636363</v>
      </c>
      <c r="AZ22" t="s">
        <v>67</v>
      </c>
      <c r="BA22" t="s">
        <v>188</v>
      </c>
      <c r="BB22">
        <v>1</v>
      </c>
      <c r="BC22" t="s">
        <v>353</v>
      </c>
      <c r="BD22">
        <v>8</v>
      </c>
      <c r="BE22">
        <v>53659.701000000001</v>
      </c>
      <c r="BF22">
        <v>8.4981446318532411E-2</v>
      </c>
      <c r="BG22">
        <v>7.1693438348725519E-2</v>
      </c>
      <c r="BH22">
        <v>250051.35400000002</v>
      </c>
      <c r="BI22">
        <v>1.8236569916753976E-2</v>
      </c>
      <c r="BJ22">
        <v>1.5385033529770626E-2</v>
      </c>
      <c r="BK22">
        <v>1</v>
      </c>
      <c r="BL22" t="s">
        <v>69</v>
      </c>
      <c r="BM22">
        <v>-1</v>
      </c>
      <c r="BN22" t="s">
        <v>376</v>
      </c>
    </row>
    <row r="23" spans="1:66" x14ac:dyDescent="0.25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70바3910</v>
      </c>
      <c r="D23" s="130" t="str">
        <f t="shared" si="22"/>
        <v>대형</v>
      </c>
      <c r="E23" s="127" t="str">
        <f t="shared" si="16"/>
        <v>D</v>
      </c>
      <c r="F23" s="149">
        <f t="shared" si="17"/>
        <v>0.80869565217391315</v>
      </c>
      <c r="G23" s="150">
        <f t="shared" si="18"/>
        <v>1.86</v>
      </c>
      <c r="H23" s="151">
        <f t="shared" si="19"/>
        <v>2.2999999999999998</v>
      </c>
      <c r="I23" s="152">
        <f t="shared" si="23"/>
        <v>4706.71</v>
      </c>
      <c r="J23" s="153">
        <f t="shared" si="24"/>
        <v>1.1878838123206448E-2</v>
      </c>
      <c r="K23" s="153">
        <f t="shared" si="25"/>
        <v>0.34842383154246981</v>
      </c>
      <c r="L23" s="153">
        <f t="shared" si="26"/>
        <v>0.26047918822277133</v>
      </c>
      <c r="M23" s="154">
        <f t="shared" si="27"/>
        <v>13.670999999999999</v>
      </c>
      <c r="N23" s="155">
        <f t="shared" si="28"/>
        <v>0.97699999999999998</v>
      </c>
      <c r="O23" s="155">
        <f t="shared" si="29"/>
        <v>76.082999999999998</v>
      </c>
      <c r="P23" s="156">
        <f t="shared" si="30"/>
        <v>0</v>
      </c>
      <c r="Q23" s="157">
        <f t="shared" si="31"/>
        <v>84</v>
      </c>
      <c r="R23" s="158">
        <f t="shared" si="32"/>
        <v>26.1533023679232</v>
      </c>
      <c r="S23" s="143">
        <f t="shared" si="33"/>
        <v>46</v>
      </c>
      <c r="T23" s="143">
        <f t="shared" si="34"/>
        <v>3581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191</v>
      </c>
      <c r="Z23" t="s">
        <v>141</v>
      </c>
      <c r="AA23" t="s">
        <v>48</v>
      </c>
      <c r="AB23">
        <v>506</v>
      </c>
      <c r="AC23" s="1">
        <v>4706.71</v>
      </c>
      <c r="AD23" s="1">
        <v>2530.6729999999998</v>
      </c>
      <c r="AE23" s="28">
        <v>1.86</v>
      </c>
      <c r="AF23">
        <v>2.2999999999999998</v>
      </c>
      <c r="AG23">
        <v>13.670999999999999</v>
      </c>
      <c r="AH23">
        <v>281.33020800000003</v>
      </c>
      <c r="AI23">
        <v>3.3418760000000001</v>
      </c>
      <c r="AJ23">
        <v>98.022148999999999</v>
      </c>
      <c r="AK23">
        <v>1226</v>
      </c>
      <c r="AL23">
        <v>46</v>
      </c>
      <c r="AM23">
        <v>3581</v>
      </c>
      <c r="AN23">
        <v>84</v>
      </c>
      <c r="AO23">
        <v>16.730197</v>
      </c>
      <c r="AP23">
        <v>1931.9</v>
      </c>
      <c r="AQ23">
        <v>0</v>
      </c>
      <c r="AR23">
        <v>9</v>
      </c>
      <c r="AS23">
        <v>1122</v>
      </c>
      <c r="AT23">
        <v>0.97699999999999998</v>
      </c>
      <c r="AU23">
        <v>76.082999999999998</v>
      </c>
      <c r="AV23">
        <v>34821</v>
      </c>
      <c r="AW23">
        <v>0</v>
      </c>
      <c r="AX23" s="29">
        <v>0.49</v>
      </c>
      <c r="AY23">
        <v>0.80869565217391315</v>
      </c>
      <c r="AZ23" t="s">
        <v>67</v>
      </c>
      <c r="BA23" t="s">
        <v>188</v>
      </c>
      <c r="BB23">
        <v>2</v>
      </c>
      <c r="BC23" t="s">
        <v>189</v>
      </c>
      <c r="BD23">
        <v>7</v>
      </c>
      <c r="BE23">
        <v>53659.701000000001</v>
      </c>
      <c r="BF23">
        <v>8.7714055656031326E-2</v>
      </c>
      <c r="BG23">
        <v>7.0933975443573175E-2</v>
      </c>
      <c r="BH23">
        <v>250051.35400000002</v>
      </c>
      <c r="BI23">
        <v>1.8822973460083721E-2</v>
      </c>
      <c r="BJ23">
        <v>1.5222056798154663E-2</v>
      </c>
      <c r="BK23">
        <v>1</v>
      </c>
      <c r="BL23" t="s">
        <v>67</v>
      </c>
      <c r="BM23">
        <v>0</v>
      </c>
      <c r="BN23" t="s">
        <v>346</v>
      </c>
    </row>
    <row r="24" spans="1:66" x14ac:dyDescent="0.25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70바3911</v>
      </c>
      <c r="D24" s="114" t="str">
        <f t="shared" si="22"/>
        <v>대형</v>
      </c>
      <c r="E24" s="111" t="str">
        <f t="shared" si="16"/>
        <v>F</v>
      </c>
      <c r="F24" s="159">
        <f t="shared" si="17"/>
        <v>0.79826086956521747</v>
      </c>
      <c r="G24" s="160">
        <f t="shared" si="18"/>
        <v>1.8360000000000001</v>
      </c>
      <c r="H24" s="161">
        <f t="shared" si="19"/>
        <v>2.2999999999999998</v>
      </c>
      <c r="I24" s="162">
        <f t="shared" si="23"/>
        <v>4661.99</v>
      </c>
      <c r="J24" s="163">
        <f t="shared" si="24"/>
        <v>2.1141333461744089E-2</v>
      </c>
      <c r="K24" s="163">
        <f t="shared" si="25"/>
        <v>0.3502372649445824</v>
      </c>
      <c r="L24" s="163">
        <f t="shared" si="26"/>
        <v>0.2458177730968964</v>
      </c>
      <c r="M24" s="164">
        <f t="shared" si="27"/>
        <v>13.802</v>
      </c>
      <c r="N24" s="165">
        <f t="shared" si="28"/>
        <v>1.716</v>
      </c>
      <c r="O24" s="165">
        <f t="shared" si="29"/>
        <v>52.295000000000002</v>
      </c>
      <c r="P24" s="166">
        <f t="shared" si="30"/>
        <v>0</v>
      </c>
      <c r="Q24" s="167">
        <f t="shared" si="31"/>
        <v>78</v>
      </c>
      <c r="R24" s="168">
        <f t="shared" si="32"/>
        <v>25.983741577971045</v>
      </c>
      <c r="S24" s="140">
        <f t="shared" si="33"/>
        <v>80</v>
      </c>
      <c r="T24" s="140">
        <f t="shared" si="34"/>
        <v>2438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192</v>
      </c>
      <c r="Z24" t="s">
        <v>141</v>
      </c>
      <c r="AA24" t="s">
        <v>48</v>
      </c>
      <c r="AB24">
        <v>506</v>
      </c>
      <c r="AC24" s="1">
        <v>4661.99</v>
      </c>
      <c r="AD24" s="1">
        <v>2538.58</v>
      </c>
      <c r="AE24" s="28">
        <v>1.8360000000000001</v>
      </c>
      <c r="AF24">
        <v>2.2999999999999998</v>
      </c>
      <c r="AG24">
        <v>13.802</v>
      </c>
      <c r="AH24">
        <v>285.41742699999998</v>
      </c>
      <c r="AI24">
        <v>6.0341050000000003</v>
      </c>
      <c r="AJ24">
        <v>99.963819000000001</v>
      </c>
      <c r="AK24">
        <v>1146</v>
      </c>
      <c r="AL24">
        <v>80</v>
      </c>
      <c r="AM24">
        <v>2438</v>
      </c>
      <c r="AN24">
        <v>78</v>
      </c>
      <c r="AO24">
        <v>16.333936000000001</v>
      </c>
      <c r="AP24">
        <v>1386.7</v>
      </c>
      <c r="AQ24">
        <v>0</v>
      </c>
      <c r="AR24">
        <v>16</v>
      </c>
      <c r="AS24">
        <v>5339</v>
      </c>
      <c r="AT24">
        <v>1.716</v>
      </c>
      <c r="AU24">
        <v>52.295000000000002</v>
      </c>
      <c r="AV24">
        <v>31475</v>
      </c>
      <c r="AW24">
        <v>0</v>
      </c>
      <c r="AX24" s="29">
        <v>0.49</v>
      </c>
      <c r="AY24">
        <v>0.79826086956521747</v>
      </c>
      <c r="AZ24" t="s">
        <v>70</v>
      </c>
      <c r="BA24" t="s">
        <v>188</v>
      </c>
      <c r="BB24">
        <v>1</v>
      </c>
      <c r="BC24" t="s">
        <v>316</v>
      </c>
      <c r="BD24">
        <v>6</v>
      </c>
      <c r="BE24">
        <v>53659.701000000001</v>
      </c>
      <c r="BF24">
        <v>8.6880655559374062E-2</v>
      </c>
      <c r="BG24">
        <v>6.935342765522208E-2</v>
      </c>
      <c r="BH24">
        <v>250051.35400000002</v>
      </c>
      <c r="BI24">
        <v>1.864413019735138E-2</v>
      </c>
      <c r="BJ24">
        <v>1.4882879583624843E-2</v>
      </c>
      <c r="BK24">
        <v>1</v>
      </c>
      <c r="BL24" t="s">
        <v>67</v>
      </c>
      <c r="BM24">
        <v>-1</v>
      </c>
      <c r="BN24" t="s">
        <v>376</v>
      </c>
    </row>
    <row r="25" spans="1:66" x14ac:dyDescent="0.25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71바5859</v>
      </c>
      <c r="D25" s="130" t="str">
        <f t="shared" si="22"/>
        <v>중형</v>
      </c>
      <c r="E25" s="127" t="str">
        <f t="shared" si="16"/>
        <v>B</v>
      </c>
      <c r="F25" s="149">
        <f t="shared" si="17"/>
        <v>0.9176923076923077</v>
      </c>
      <c r="G25" s="150">
        <f t="shared" si="18"/>
        <v>2.3860000000000001</v>
      </c>
      <c r="H25" s="151">
        <f t="shared" si="19"/>
        <v>2.6</v>
      </c>
      <c r="I25" s="152">
        <f t="shared" si="23"/>
        <v>5129.2879999999996</v>
      </c>
      <c r="J25" s="153">
        <f t="shared" si="24"/>
        <v>2.3581824379226107E-2</v>
      </c>
      <c r="K25" s="153">
        <f t="shared" si="25"/>
        <v>0.34432260516389895</v>
      </c>
      <c r="L25" s="153">
        <f t="shared" si="26"/>
        <v>0.21153033325482992</v>
      </c>
      <c r="M25" s="154">
        <f t="shared" si="27"/>
        <v>16.785</v>
      </c>
      <c r="N25" s="155">
        <f t="shared" si="28"/>
        <v>5.4980000000000002</v>
      </c>
      <c r="O25" s="155">
        <f t="shared" si="29"/>
        <v>93.21</v>
      </c>
      <c r="P25" s="156">
        <f t="shared" si="30"/>
        <v>0</v>
      </c>
      <c r="Q25" s="157">
        <f t="shared" si="31"/>
        <v>82</v>
      </c>
      <c r="R25" s="158">
        <f t="shared" si="32"/>
        <v>25.55945682332257</v>
      </c>
      <c r="S25" s="143">
        <f t="shared" si="33"/>
        <v>282</v>
      </c>
      <c r="T25" s="143">
        <f t="shared" si="34"/>
        <v>4781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193</v>
      </c>
      <c r="Z25" s="4" t="s">
        <v>187</v>
      </c>
      <c r="AA25" s="4" t="s">
        <v>48</v>
      </c>
      <c r="AB25" s="4">
        <v>506</v>
      </c>
      <c r="AC25" s="4">
        <v>5129.2879999999996</v>
      </c>
      <c r="AD25" s="4">
        <v>2150.0830000000001</v>
      </c>
      <c r="AE25" s="4">
        <v>2.3860000000000001</v>
      </c>
      <c r="AF25" s="4">
        <v>2.6</v>
      </c>
      <c r="AG25" s="4">
        <v>16.785</v>
      </c>
      <c r="AH25" s="4">
        <v>317.48463900000002</v>
      </c>
      <c r="AI25" s="4">
        <v>7.4868670000000002</v>
      </c>
      <c r="AJ25" s="4">
        <v>109.317138</v>
      </c>
      <c r="AK25" s="4">
        <v>1085</v>
      </c>
      <c r="AL25" s="4">
        <v>282</v>
      </c>
      <c r="AM25" s="4">
        <v>4781</v>
      </c>
      <c r="AN25" s="4">
        <v>82</v>
      </c>
      <c r="AO25" s="4">
        <v>16.156019000000001</v>
      </c>
      <c r="AP25" s="4">
        <v>2639.6</v>
      </c>
      <c r="AQ25" s="4">
        <v>0</v>
      </c>
      <c r="AR25" s="4">
        <v>18</v>
      </c>
      <c r="AS25" s="4">
        <v>5562</v>
      </c>
      <c r="AT25" s="4">
        <v>5.4980000000000002</v>
      </c>
      <c r="AU25" s="4">
        <v>93.21</v>
      </c>
      <c r="AV25" s="4">
        <v>4011</v>
      </c>
      <c r="AW25" s="4">
        <v>0</v>
      </c>
      <c r="AX25" s="30">
        <v>0.74</v>
      </c>
      <c r="AY25">
        <v>0.9176923076923077</v>
      </c>
      <c r="AZ25" t="s">
        <v>68</v>
      </c>
      <c r="BA25" t="s">
        <v>188</v>
      </c>
      <c r="BB25">
        <v>2</v>
      </c>
      <c r="BC25" t="s">
        <v>357</v>
      </c>
      <c r="BD25">
        <v>6</v>
      </c>
      <c r="BE25">
        <v>53659.701000000001</v>
      </c>
      <c r="BF25">
        <v>9.5589202034502566E-2</v>
      </c>
      <c r="BG25">
        <v>8.7721475405508897E-2</v>
      </c>
      <c r="BH25">
        <v>250051.35400000002</v>
      </c>
      <c r="BI25">
        <v>2.0512938314263235E-2</v>
      </c>
      <c r="BJ25">
        <v>1.8824565699166185E-2</v>
      </c>
      <c r="BK25">
        <v>1</v>
      </c>
      <c r="BL25" t="s">
        <v>69</v>
      </c>
      <c r="BM25">
        <v>1</v>
      </c>
      <c r="BN25" t="s">
        <v>344</v>
      </c>
    </row>
    <row r="26" spans="1:66" x14ac:dyDescent="0.25">
      <c r="A26" s="138" t="str">
        <f t="shared" si="20"/>
        <v>도영운수</v>
      </c>
      <c r="B26" s="138" t="str">
        <f t="shared" si="1"/>
        <v>523</v>
      </c>
      <c r="C26" s="139" t="str">
        <f t="shared" si="21"/>
        <v>71바5862</v>
      </c>
      <c r="D26" s="114" t="str">
        <f t="shared" si="22"/>
        <v>중형</v>
      </c>
      <c r="E26" s="111" t="str">
        <f t="shared" si="16"/>
        <v>A</v>
      </c>
      <c r="F26" s="159">
        <f t="shared" si="17"/>
        <v>0.9803846153846153</v>
      </c>
      <c r="G26" s="160">
        <f t="shared" si="18"/>
        <v>2.5489999999999999</v>
      </c>
      <c r="H26" s="161">
        <f t="shared" si="19"/>
        <v>2.6</v>
      </c>
      <c r="I26" s="162">
        <f t="shared" si="23"/>
        <v>6774.9110000000001</v>
      </c>
      <c r="J26" s="163">
        <f t="shared" si="24"/>
        <v>9.6646948361225216E-3</v>
      </c>
      <c r="K26" s="163">
        <f t="shared" si="25"/>
        <v>0.34188807068527916</v>
      </c>
      <c r="L26" s="163">
        <f t="shared" si="26"/>
        <v>0.21048246980661442</v>
      </c>
      <c r="M26" s="164">
        <f t="shared" si="27"/>
        <v>14.446999999999999</v>
      </c>
      <c r="N26" s="165">
        <f t="shared" si="28"/>
        <v>1.4319999999999999</v>
      </c>
      <c r="O26" s="165">
        <f t="shared" si="29"/>
        <v>42.805</v>
      </c>
      <c r="P26" s="166">
        <f t="shared" si="30"/>
        <v>0</v>
      </c>
      <c r="Q26" s="167">
        <f t="shared" si="31"/>
        <v>78</v>
      </c>
      <c r="R26" s="168">
        <f t="shared" si="32"/>
        <v>24.627175112493138</v>
      </c>
      <c r="S26" s="140">
        <f t="shared" si="33"/>
        <v>97</v>
      </c>
      <c r="T26" s="140">
        <f t="shared" si="34"/>
        <v>2900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195</v>
      </c>
      <c r="Z26" t="s">
        <v>187</v>
      </c>
      <c r="AA26" t="s">
        <v>48</v>
      </c>
      <c r="AB26">
        <v>506</v>
      </c>
      <c r="AC26" s="1">
        <v>6774.9110000000001</v>
      </c>
      <c r="AD26" s="1">
        <v>2657.7440000000001</v>
      </c>
      <c r="AE26" s="28">
        <v>2.5489999999999999</v>
      </c>
      <c r="AF26">
        <v>2.6</v>
      </c>
      <c r="AG26">
        <v>14.446999999999999</v>
      </c>
      <c r="AH26">
        <v>424.24267600000002</v>
      </c>
      <c r="AI26">
        <v>4.1001760000000003</v>
      </c>
      <c r="AJ26">
        <v>145.04351</v>
      </c>
      <c r="AK26">
        <v>1426</v>
      </c>
      <c r="AL26">
        <v>97</v>
      </c>
      <c r="AM26">
        <v>2900</v>
      </c>
      <c r="AN26">
        <v>78</v>
      </c>
      <c r="AO26">
        <v>15.969423000000001</v>
      </c>
      <c r="AP26">
        <v>1718.6</v>
      </c>
      <c r="AQ26">
        <v>0</v>
      </c>
      <c r="AR26">
        <v>21</v>
      </c>
      <c r="AS26">
        <v>2906</v>
      </c>
      <c r="AT26">
        <v>1.4319999999999999</v>
      </c>
      <c r="AU26">
        <v>42.805</v>
      </c>
      <c r="AV26">
        <v>53451</v>
      </c>
      <c r="AW26">
        <v>0</v>
      </c>
      <c r="AX26" s="29">
        <v>0.74</v>
      </c>
      <c r="AY26">
        <v>0.9803846153846153</v>
      </c>
      <c r="AZ26" t="s">
        <v>66</v>
      </c>
      <c r="BA26" t="s">
        <v>188</v>
      </c>
      <c r="BB26">
        <v>1</v>
      </c>
      <c r="BC26" t="s">
        <v>383</v>
      </c>
      <c r="BD26">
        <v>14</v>
      </c>
      <c r="BE26">
        <v>53659.701000000001</v>
      </c>
      <c r="BF26">
        <v>0.12625696516646637</v>
      </c>
      <c r="BG26">
        <v>0.1237803862343549</v>
      </c>
      <c r="BH26">
        <v>250051.35400000002</v>
      </c>
      <c r="BI26">
        <v>2.7094078442782596E-2</v>
      </c>
      <c r="BJ26">
        <v>2.6562617673328012E-2</v>
      </c>
      <c r="BK26">
        <v>1</v>
      </c>
      <c r="BL26" t="s">
        <v>68</v>
      </c>
      <c r="BM26">
        <v>1</v>
      </c>
      <c r="BN26" t="s">
        <v>344</v>
      </c>
    </row>
    <row r="27" spans="1:66" x14ac:dyDescent="0.25">
      <c r="A27" s="141" t="str">
        <f t="shared" si="20"/>
        <v>도영운수</v>
      </c>
      <c r="B27" s="141" t="str">
        <f t="shared" si="1"/>
        <v>523</v>
      </c>
      <c r="C27" s="142" t="str">
        <f t="shared" si="21"/>
        <v>71바5863</v>
      </c>
      <c r="D27" s="130" t="str">
        <f t="shared" si="22"/>
        <v>중형</v>
      </c>
      <c r="E27" s="127" t="str">
        <f t="shared" si="16"/>
        <v>B</v>
      </c>
      <c r="F27" s="149">
        <f t="shared" si="17"/>
        <v>0.93192307692307685</v>
      </c>
      <c r="G27" s="150">
        <f t="shared" si="18"/>
        <v>2.423</v>
      </c>
      <c r="H27" s="151">
        <f t="shared" si="19"/>
        <v>2.6</v>
      </c>
      <c r="I27" s="152">
        <f t="shared" si="23"/>
        <v>5064.5140000000001</v>
      </c>
      <c r="J27" s="153">
        <f t="shared" si="24"/>
        <v>1.9774258847289835E-2</v>
      </c>
      <c r="K27" s="153">
        <f t="shared" si="25"/>
        <v>0.3564936220091644</v>
      </c>
      <c r="L27" s="153">
        <f t="shared" si="26"/>
        <v>0.18777714900185882</v>
      </c>
      <c r="M27" s="154">
        <f t="shared" si="27"/>
        <v>17.332000000000001</v>
      </c>
      <c r="N27" s="155">
        <f t="shared" si="28"/>
        <v>2.9420000000000002</v>
      </c>
      <c r="O27" s="155">
        <f t="shared" si="29"/>
        <v>66.995999999999995</v>
      </c>
      <c r="P27" s="156">
        <f t="shared" si="30"/>
        <v>0</v>
      </c>
      <c r="Q27" s="157">
        <f t="shared" si="31"/>
        <v>79</v>
      </c>
      <c r="R27" s="158">
        <f t="shared" si="32"/>
        <v>25.855543240589903</v>
      </c>
      <c r="S27" s="143">
        <f t="shared" si="33"/>
        <v>149</v>
      </c>
      <c r="T27" s="143">
        <f t="shared" si="34"/>
        <v>3393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196</v>
      </c>
      <c r="Z27" s="4" t="s">
        <v>187</v>
      </c>
      <c r="AA27" s="4" t="s">
        <v>48</v>
      </c>
      <c r="AB27" s="4">
        <v>506</v>
      </c>
      <c r="AC27" s="4">
        <v>5064.5140000000001</v>
      </c>
      <c r="AD27" s="4">
        <v>2090.2930000000001</v>
      </c>
      <c r="AE27" s="4">
        <v>2.423</v>
      </c>
      <c r="AF27" s="4">
        <v>2.6</v>
      </c>
      <c r="AG27" s="4">
        <v>17.332000000000001</v>
      </c>
      <c r="AH27" s="4">
        <v>314.04074600000001</v>
      </c>
      <c r="AI27" s="4">
        <v>6.2099229999999999</v>
      </c>
      <c r="AJ27" s="4">
        <v>111.953523</v>
      </c>
      <c r="AK27" s="4">
        <v>951</v>
      </c>
      <c r="AL27" s="4">
        <v>149</v>
      </c>
      <c r="AM27" s="4">
        <v>3393</v>
      </c>
      <c r="AN27" s="4">
        <v>79</v>
      </c>
      <c r="AO27" s="4">
        <v>16.126932</v>
      </c>
      <c r="AP27" s="4">
        <v>2116.6</v>
      </c>
      <c r="AQ27" s="4">
        <v>0</v>
      </c>
      <c r="AR27" s="4">
        <v>16</v>
      </c>
      <c r="AS27" s="4">
        <v>4718</v>
      </c>
      <c r="AT27" s="4">
        <v>2.9420000000000002</v>
      </c>
      <c r="AU27" s="4">
        <v>66.995999999999995</v>
      </c>
      <c r="AV27" s="4">
        <v>11535</v>
      </c>
      <c r="AW27" s="4">
        <v>0</v>
      </c>
      <c r="AX27" s="30">
        <v>0.76</v>
      </c>
      <c r="AY27">
        <v>0.93192307692307685</v>
      </c>
      <c r="AZ27" t="s">
        <v>68</v>
      </c>
      <c r="BA27" t="s">
        <v>188</v>
      </c>
      <c r="BB27">
        <v>1</v>
      </c>
      <c r="BC27" t="s">
        <v>356</v>
      </c>
      <c r="BD27">
        <v>6</v>
      </c>
      <c r="BE27">
        <v>53659.701000000001</v>
      </c>
      <c r="BF27">
        <v>9.4382076411495472E-2</v>
      </c>
      <c r="BG27">
        <v>8.7956835055789814E-2</v>
      </c>
      <c r="BH27">
        <v>250051.35400000002</v>
      </c>
      <c r="BI27">
        <v>2.0253895525796671E-2</v>
      </c>
      <c r="BJ27">
        <v>1.8875072638078975E-2</v>
      </c>
      <c r="BK27">
        <v>1</v>
      </c>
      <c r="BL27" t="s">
        <v>68</v>
      </c>
      <c r="BM27">
        <v>0</v>
      </c>
      <c r="BN27" t="s">
        <v>346</v>
      </c>
    </row>
    <row r="28" spans="1:66" x14ac:dyDescent="0.25">
      <c r="A28" s="138" t="str">
        <f t="shared" si="20"/>
        <v>도영운수</v>
      </c>
      <c r="B28" s="138" t="str">
        <f t="shared" si="1"/>
        <v>523</v>
      </c>
      <c r="C28" s="139" t="str">
        <f t="shared" si="21"/>
        <v>71바5884</v>
      </c>
      <c r="D28" s="114" t="str">
        <f t="shared" si="22"/>
        <v>중형</v>
      </c>
      <c r="E28" s="111" t="str">
        <f t="shared" si="16"/>
        <v>F</v>
      </c>
      <c r="F28" s="159">
        <f t="shared" si="17"/>
        <v>0.76923076923076916</v>
      </c>
      <c r="G28" s="160">
        <f t="shared" si="18"/>
        <v>2</v>
      </c>
      <c r="H28" s="161">
        <f t="shared" si="19"/>
        <v>2.6</v>
      </c>
      <c r="I28" s="162">
        <f t="shared" si="23"/>
        <v>5361.768</v>
      </c>
      <c r="J28" s="163">
        <f t="shared" si="24"/>
        <v>1.5708218291921299E-2</v>
      </c>
      <c r="K28" s="163">
        <f t="shared" si="25"/>
        <v>0.35714033618385937</v>
      </c>
      <c r="L28" s="163">
        <f t="shared" si="26"/>
        <v>0.25402068869820554</v>
      </c>
      <c r="M28" s="164">
        <f t="shared" si="27"/>
        <v>15.882</v>
      </c>
      <c r="N28" s="165">
        <f t="shared" si="28"/>
        <v>3.9350000000000001</v>
      </c>
      <c r="O28" s="165">
        <f t="shared" si="29"/>
        <v>75.516000000000005</v>
      </c>
      <c r="P28" s="166">
        <f t="shared" si="30"/>
        <v>0</v>
      </c>
      <c r="Q28" s="167">
        <f t="shared" si="31"/>
        <v>78</v>
      </c>
      <c r="R28" s="168">
        <f t="shared" si="32"/>
        <v>25.42446781208929</v>
      </c>
      <c r="S28" s="140">
        <f t="shared" si="33"/>
        <v>211</v>
      </c>
      <c r="T28" s="140">
        <f t="shared" si="34"/>
        <v>4049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197</v>
      </c>
      <c r="Z28" s="4" t="s">
        <v>187</v>
      </c>
      <c r="AA28" s="4" t="s">
        <v>48</v>
      </c>
      <c r="AB28" s="4">
        <v>506</v>
      </c>
      <c r="AC28" s="4">
        <v>5361.768</v>
      </c>
      <c r="AD28" s="4">
        <v>2680.759</v>
      </c>
      <c r="AE28" s="4">
        <v>2</v>
      </c>
      <c r="AF28" s="4">
        <v>2.6</v>
      </c>
      <c r="AG28" s="4">
        <v>15.882</v>
      </c>
      <c r="AH28" s="4">
        <v>336.26659000000001</v>
      </c>
      <c r="AI28" s="4">
        <v>5.2821490000000004</v>
      </c>
      <c r="AJ28" s="4">
        <v>120.094363</v>
      </c>
      <c r="AK28" s="4">
        <v>1362</v>
      </c>
      <c r="AL28" s="4">
        <v>211</v>
      </c>
      <c r="AM28" s="4">
        <v>4049</v>
      </c>
      <c r="AN28" s="4">
        <v>78</v>
      </c>
      <c r="AO28" s="4">
        <v>15.944991</v>
      </c>
      <c r="AP28" s="4">
        <v>2635.1</v>
      </c>
      <c r="AQ28" s="4">
        <v>0</v>
      </c>
      <c r="AR28" s="4">
        <v>30</v>
      </c>
      <c r="AS28" s="4">
        <v>10598</v>
      </c>
      <c r="AT28" s="4">
        <v>3.9350000000000001</v>
      </c>
      <c r="AU28" s="4">
        <v>75.516000000000005</v>
      </c>
      <c r="AV28" s="4">
        <v>561</v>
      </c>
      <c r="AW28" s="4">
        <v>0</v>
      </c>
      <c r="AX28" s="30">
        <v>0.6</v>
      </c>
      <c r="AY28">
        <v>0.76923076923076916</v>
      </c>
      <c r="AZ28" t="s">
        <v>70</v>
      </c>
      <c r="BA28" t="s">
        <v>188</v>
      </c>
      <c r="BB28">
        <v>2</v>
      </c>
      <c r="BC28" t="s">
        <v>315</v>
      </c>
      <c r="BD28">
        <v>1</v>
      </c>
      <c r="BE28">
        <v>53659.701000000001</v>
      </c>
      <c r="BF28">
        <v>9.9921689835729799E-2</v>
      </c>
      <c r="BG28">
        <v>7.6862838335176764E-2</v>
      </c>
      <c r="BH28">
        <v>250051.35400000002</v>
      </c>
      <c r="BI28">
        <v>2.1442667333047113E-2</v>
      </c>
      <c r="BJ28">
        <v>1.6494359486959317E-2</v>
      </c>
      <c r="BK28">
        <v>1</v>
      </c>
      <c r="BL28" t="s">
        <v>70</v>
      </c>
      <c r="BM28">
        <v>0</v>
      </c>
      <c r="BN28" t="s">
        <v>346</v>
      </c>
    </row>
    <row r="29" spans="1:66" x14ac:dyDescent="0.25">
      <c r="A29" s="141" t="str">
        <f t="shared" si="20"/>
        <v>도영운수</v>
      </c>
      <c r="B29" s="141" t="str">
        <f t="shared" si="1"/>
        <v>523</v>
      </c>
      <c r="C29" s="142" t="str">
        <f t="shared" si="21"/>
        <v>71바5894</v>
      </c>
      <c r="D29" s="130" t="str">
        <f t="shared" si="22"/>
        <v>중형</v>
      </c>
      <c r="E29" s="127" t="str">
        <f t="shared" si="16"/>
        <v>C</v>
      </c>
      <c r="F29" s="149">
        <f t="shared" si="17"/>
        <v>0.86307692307692319</v>
      </c>
      <c r="G29" s="150">
        <f t="shared" si="18"/>
        <v>2.2440000000000002</v>
      </c>
      <c r="H29" s="151">
        <f t="shared" si="19"/>
        <v>2.6</v>
      </c>
      <c r="I29" s="152">
        <f t="shared" si="23"/>
        <v>5036.1260000000002</v>
      </c>
      <c r="J29" s="153">
        <f t="shared" si="24"/>
        <v>8.5553709501591524E-3</v>
      </c>
      <c r="K29" s="153">
        <f t="shared" si="25"/>
        <v>0.34086555039387462</v>
      </c>
      <c r="L29" s="153">
        <f t="shared" si="26"/>
        <v>0.21127350665968245</v>
      </c>
      <c r="M29" s="154">
        <f t="shared" si="27"/>
        <v>13.975</v>
      </c>
      <c r="N29" s="155">
        <f t="shared" si="28"/>
        <v>0.71499999999999997</v>
      </c>
      <c r="O29" s="155">
        <f t="shared" si="29"/>
        <v>68.623999999999995</v>
      </c>
      <c r="P29" s="156">
        <f t="shared" si="30"/>
        <v>0</v>
      </c>
      <c r="Q29" s="157">
        <f t="shared" si="31"/>
        <v>78</v>
      </c>
      <c r="R29" s="158">
        <f t="shared" si="32"/>
        <v>26.151608359489998</v>
      </c>
      <c r="S29" s="143">
        <f t="shared" si="33"/>
        <v>36</v>
      </c>
      <c r="T29" s="143">
        <f t="shared" si="34"/>
        <v>3456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198</v>
      </c>
      <c r="Z29" t="s">
        <v>187</v>
      </c>
      <c r="AA29" t="s">
        <v>48</v>
      </c>
      <c r="AB29">
        <v>506</v>
      </c>
      <c r="AC29" s="1">
        <v>5036.1260000000002</v>
      </c>
      <c r="AD29" s="1">
        <v>2244.1610000000001</v>
      </c>
      <c r="AE29" s="28">
        <v>2.2440000000000002</v>
      </c>
      <c r="AF29">
        <v>2.6</v>
      </c>
      <c r="AG29">
        <v>13.975</v>
      </c>
      <c r="AH29">
        <v>296.00434799999999</v>
      </c>
      <c r="AI29">
        <v>2.5324270000000002</v>
      </c>
      <c r="AJ29">
        <v>100.897685</v>
      </c>
      <c r="AK29">
        <v>1064</v>
      </c>
      <c r="AL29">
        <v>36</v>
      </c>
      <c r="AM29">
        <v>3456</v>
      </c>
      <c r="AN29">
        <v>78</v>
      </c>
      <c r="AO29">
        <v>17.013688999999999</v>
      </c>
      <c r="AP29">
        <v>2078.1999999999998</v>
      </c>
      <c r="AQ29">
        <v>0</v>
      </c>
      <c r="AR29">
        <v>6</v>
      </c>
      <c r="AS29">
        <v>403</v>
      </c>
      <c r="AT29">
        <v>0.71499999999999997</v>
      </c>
      <c r="AU29">
        <v>68.623999999999995</v>
      </c>
      <c r="AV29">
        <v>43755</v>
      </c>
      <c r="AW29">
        <v>0</v>
      </c>
      <c r="AX29" s="29">
        <v>0.6</v>
      </c>
      <c r="AY29">
        <v>0.86307692307692319</v>
      </c>
      <c r="AZ29" t="s">
        <v>69</v>
      </c>
      <c r="BA29" t="s">
        <v>188</v>
      </c>
      <c r="BB29">
        <v>2</v>
      </c>
      <c r="BC29" t="s">
        <v>355</v>
      </c>
      <c r="BD29">
        <v>13</v>
      </c>
      <c r="BE29">
        <v>53659.701000000001</v>
      </c>
      <c r="BF29">
        <v>9.3853038800943006E-2</v>
      </c>
      <c r="BG29">
        <v>8.1002391949736977E-2</v>
      </c>
      <c r="BH29">
        <v>250051.35400000002</v>
      </c>
      <c r="BI29">
        <v>2.0140366846403877E-2</v>
      </c>
      <c r="BJ29">
        <v>1.7382685847434732E-2</v>
      </c>
      <c r="BK29">
        <v>1</v>
      </c>
      <c r="BL29" t="s">
        <v>67</v>
      </c>
      <c r="BM29">
        <v>1</v>
      </c>
      <c r="BN29" t="s">
        <v>344</v>
      </c>
    </row>
    <row r="30" spans="1:66" x14ac:dyDescent="0.25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70바3906</v>
      </c>
      <c r="D30" s="114" t="str">
        <f t="shared" si="22"/>
        <v>대형</v>
      </c>
      <c r="E30" s="111" t="str">
        <f t="shared" si="16"/>
        <v>B</v>
      </c>
      <c r="F30" s="159">
        <f t="shared" si="17"/>
        <v>0.91954545454545455</v>
      </c>
      <c r="G30" s="160">
        <f t="shared" si="18"/>
        <v>2.0230000000000001</v>
      </c>
      <c r="H30" s="161">
        <f t="shared" si="19"/>
        <v>2.2000000000000002</v>
      </c>
      <c r="I30" s="162">
        <f t="shared" si="23"/>
        <v>4956.3729999999996</v>
      </c>
      <c r="J30" s="163">
        <f t="shared" si="24"/>
        <v>9.4696620518809286E-3</v>
      </c>
      <c r="K30" s="163">
        <f t="shared" si="25"/>
        <v>0.36931254793411222</v>
      </c>
      <c r="L30" s="163">
        <f t="shared" si="26"/>
        <v>0.18340024045809306</v>
      </c>
      <c r="M30" s="164">
        <f t="shared" si="27"/>
        <v>12.802</v>
      </c>
      <c r="N30" s="165">
        <f t="shared" si="28"/>
        <v>0.32300000000000001</v>
      </c>
      <c r="O30" s="165">
        <f t="shared" si="29"/>
        <v>14.385999999999999</v>
      </c>
      <c r="P30" s="166">
        <f t="shared" si="30"/>
        <v>0</v>
      </c>
      <c r="Q30" s="167">
        <f t="shared" si="31"/>
        <v>76</v>
      </c>
      <c r="R30" s="168">
        <f t="shared" si="32"/>
        <v>25.191998289756722</v>
      </c>
      <c r="S30" s="140">
        <f t="shared" si="33"/>
        <v>16</v>
      </c>
      <c r="T30" s="140">
        <f t="shared" si="34"/>
        <v>713</v>
      </c>
      <c r="U30" t="s">
        <v>117</v>
      </c>
      <c r="V30" t="s">
        <v>120</v>
      </c>
      <c r="W30" t="s">
        <v>117</v>
      </c>
      <c r="X30" s="4" t="s">
        <v>120</v>
      </c>
      <c r="Y30" s="4" t="s">
        <v>199</v>
      </c>
      <c r="Z30" s="4" t="s">
        <v>141</v>
      </c>
      <c r="AA30" s="4" t="s">
        <v>48</v>
      </c>
      <c r="AB30" s="4">
        <v>506</v>
      </c>
      <c r="AC30" s="4">
        <v>4956.3729999999996</v>
      </c>
      <c r="AD30" s="4">
        <v>2450.3589999999999</v>
      </c>
      <c r="AE30" s="4">
        <v>2.0230000000000001</v>
      </c>
      <c r="AF30" s="4">
        <v>2.2000000000000002</v>
      </c>
      <c r="AG30" s="4">
        <v>12.802</v>
      </c>
      <c r="AH30" s="4">
        <v>316.70686699999999</v>
      </c>
      <c r="AI30" s="4">
        <v>2.999107</v>
      </c>
      <c r="AJ30" s="4">
        <v>116.96382</v>
      </c>
      <c r="AK30" s="4">
        <v>909</v>
      </c>
      <c r="AL30" s="4">
        <v>16</v>
      </c>
      <c r="AM30" s="4">
        <v>713</v>
      </c>
      <c r="AN30" s="4">
        <v>76</v>
      </c>
      <c r="AO30" s="4">
        <v>15.649717000000001</v>
      </c>
      <c r="AP30" s="4">
        <v>960.9</v>
      </c>
      <c r="AQ30" s="4">
        <v>0</v>
      </c>
      <c r="AR30" s="4">
        <v>7</v>
      </c>
      <c r="AS30" s="4">
        <v>2822</v>
      </c>
      <c r="AT30" s="4">
        <v>0.32300000000000001</v>
      </c>
      <c r="AU30" s="4">
        <v>14.385999999999999</v>
      </c>
      <c r="AV30" s="4">
        <v>40200</v>
      </c>
      <c r="AW30" s="4">
        <v>0</v>
      </c>
      <c r="AX30" s="30">
        <v>0.53</v>
      </c>
      <c r="AY30">
        <v>0.91954545454545455</v>
      </c>
      <c r="AZ30" t="s">
        <v>68</v>
      </c>
      <c r="BA30" t="s">
        <v>200</v>
      </c>
      <c r="BB30">
        <v>1</v>
      </c>
      <c r="BC30" t="s">
        <v>203</v>
      </c>
      <c r="BD30">
        <v>9</v>
      </c>
      <c r="BE30">
        <v>34874.365000000005</v>
      </c>
      <c r="BF30">
        <v>0.14212080994162901</v>
      </c>
      <c r="BG30">
        <v>0.1306865447781434</v>
      </c>
      <c r="BH30">
        <v>250051.35400000002</v>
      </c>
      <c r="BI30">
        <v>1.9821420363114687E-2</v>
      </c>
      <c r="BJ30">
        <v>1.8226696997536825E-2</v>
      </c>
      <c r="BK30">
        <v>1</v>
      </c>
      <c r="BL30" t="s">
        <v>68</v>
      </c>
      <c r="BM30">
        <v>0</v>
      </c>
      <c r="BN30" t="s">
        <v>346</v>
      </c>
    </row>
    <row r="31" spans="1:66" x14ac:dyDescent="0.25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71바5858</v>
      </c>
      <c r="D31" s="130" t="str">
        <f t="shared" si="22"/>
        <v>대형</v>
      </c>
      <c r="E31" s="127" t="str">
        <f t="shared" si="16"/>
        <v>F</v>
      </c>
      <c r="F31" s="149">
        <f t="shared" si="17"/>
        <v>0.79454545454545444</v>
      </c>
      <c r="G31" s="150">
        <f t="shared" si="18"/>
        <v>1.748</v>
      </c>
      <c r="H31" s="151">
        <f t="shared" si="19"/>
        <v>2.2000000000000002</v>
      </c>
      <c r="I31" s="152">
        <f t="shared" si="23"/>
        <v>4165.1059999999998</v>
      </c>
      <c r="J31" s="153">
        <f t="shared" si="24"/>
        <v>3.0528765529011157E-2</v>
      </c>
      <c r="K31" s="153">
        <f t="shared" si="25"/>
        <v>0.39904813134727252</v>
      </c>
      <c r="L31" s="153">
        <f t="shared" si="26"/>
        <v>0.21488048563469936</v>
      </c>
      <c r="M31" s="154">
        <f t="shared" si="27"/>
        <v>17.983000000000001</v>
      </c>
      <c r="N31" s="155">
        <f t="shared" si="28"/>
        <v>2.4009999999999998</v>
      </c>
      <c r="O31" s="155">
        <f t="shared" si="29"/>
        <v>74.164000000000001</v>
      </c>
      <c r="P31" s="156">
        <f t="shared" si="30"/>
        <v>0</v>
      </c>
      <c r="Q31" s="157">
        <f t="shared" si="31"/>
        <v>77</v>
      </c>
      <c r="R31" s="158">
        <f t="shared" si="32"/>
        <v>27.462077780805156</v>
      </c>
      <c r="S31" s="143">
        <f t="shared" si="33"/>
        <v>100</v>
      </c>
      <c r="T31" s="143">
        <f t="shared" si="34"/>
        <v>3089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303</v>
      </c>
      <c r="Z31" s="4" t="s">
        <v>141</v>
      </c>
      <c r="AA31" s="4" t="s">
        <v>48</v>
      </c>
      <c r="AB31" s="4">
        <v>506</v>
      </c>
      <c r="AC31" s="4">
        <v>4165.1059999999998</v>
      </c>
      <c r="AD31" s="4">
        <v>2382.864</v>
      </c>
      <c r="AE31" s="4">
        <v>1.748</v>
      </c>
      <c r="AF31" s="4">
        <v>2.2000000000000002</v>
      </c>
      <c r="AG31" s="4">
        <v>17.983000000000001</v>
      </c>
      <c r="AH31" s="4">
        <v>265.886054</v>
      </c>
      <c r="AI31" s="4">
        <v>8.1171729999999993</v>
      </c>
      <c r="AJ31" s="4">
        <v>106.101333</v>
      </c>
      <c r="AK31" s="4">
        <v>895</v>
      </c>
      <c r="AL31" s="4">
        <v>100</v>
      </c>
      <c r="AM31" s="4">
        <v>3089</v>
      </c>
      <c r="AN31" s="4">
        <v>77</v>
      </c>
      <c r="AO31" s="4">
        <v>15.665003</v>
      </c>
      <c r="AP31" s="4">
        <v>3533.2</v>
      </c>
      <c r="AQ31" s="4">
        <v>0</v>
      </c>
      <c r="AR31" s="4">
        <v>36</v>
      </c>
      <c r="AS31" s="4">
        <v>10049</v>
      </c>
      <c r="AT31" s="4">
        <v>2.4009999999999998</v>
      </c>
      <c r="AU31" s="4">
        <v>74.164000000000001</v>
      </c>
      <c r="AV31" s="4">
        <v>7828</v>
      </c>
      <c r="AW31" s="4">
        <v>0</v>
      </c>
      <c r="AX31" s="4">
        <v>0.53</v>
      </c>
      <c r="AY31">
        <v>0.79454545454545444</v>
      </c>
      <c r="AZ31" t="s">
        <v>70</v>
      </c>
      <c r="BA31" t="s">
        <v>200</v>
      </c>
      <c r="BB31">
        <v>1</v>
      </c>
      <c r="BC31" t="s">
        <v>317</v>
      </c>
      <c r="BD31">
        <v>6</v>
      </c>
      <c r="BE31">
        <v>34874.365000000005</v>
      </c>
      <c r="BF31">
        <v>0.11943173732338923</v>
      </c>
      <c r="BG31">
        <v>9.4893944018765608E-2</v>
      </c>
      <c r="BH31">
        <v>250051.35400000002</v>
      </c>
      <c r="BI31">
        <v>1.6657002385198041E-2</v>
      </c>
      <c r="BJ31">
        <v>1.3234745531511896E-2</v>
      </c>
      <c r="BK31">
        <v>1</v>
      </c>
      <c r="BL31" t="s">
        <v>70</v>
      </c>
      <c r="BM31">
        <v>0</v>
      </c>
      <c r="BN31" t="s">
        <v>346</v>
      </c>
    </row>
    <row r="32" spans="1:66" x14ac:dyDescent="0.25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71바5880</v>
      </c>
      <c r="D32" s="114" t="str">
        <f t="shared" si="22"/>
        <v>대형</v>
      </c>
      <c r="E32" s="111" t="str">
        <f t="shared" si="16"/>
        <v>C</v>
      </c>
      <c r="F32" s="159">
        <f t="shared" si="17"/>
        <v>0.87272727272727257</v>
      </c>
      <c r="G32" s="160">
        <f t="shared" si="18"/>
        <v>1.92</v>
      </c>
      <c r="H32" s="161">
        <f t="shared" si="19"/>
        <v>2.2000000000000002</v>
      </c>
      <c r="I32" s="162">
        <f t="shared" si="23"/>
        <v>5967.5129999999999</v>
      </c>
      <c r="J32" s="163">
        <f t="shared" si="24"/>
        <v>2.2417837495298014E-2</v>
      </c>
      <c r="K32" s="163">
        <f t="shared" si="25"/>
        <v>0.38278634549151203</v>
      </c>
      <c r="L32" s="163">
        <f t="shared" si="26"/>
        <v>0.23410087250752534</v>
      </c>
      <c r="M32" s="164">
        <f t="shared" si="27"/>
        <v>16.376000000000001</v>
      </c>
      <c r="N32" s="165">
        <f t="shared" si="28"/>
        <v>5.1779999999999999</v>
      </c>
      <c r="O32" s="165">
        <f t="shared" si="29"/>
        <v>41.323999999999998</v>
      </c>
      <c r="P32" s="166">
        <f t="shared" si="30"/>
        <v>0</v>
      </c>
      <c r="Q32" s="167">
        <f t="shared" si="31"/>
        <v>77</v>
      </c>
      <c r="R32" s="168">
        <f t="shared" si="32"/>
        <v>26.248123829541857</v>
      </c>
      <c r="S32" s="140">
        <f t="shared" si="33"/>
        <v>309</v>
      </c>
      <c r="T32" s="140">
        <f t="shared" si="34"/>
        <v>2466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201</v>
      </c>
      <c r="Z32" t="s">
        <v>141</v>
      </c>
      <c r="AA32" t="s">
        <v>48</v>
      </c>
      <c r="AB32">
        <v>506</v>
      </c>
      <c r="AC32" s="1">
        <v>5967.5129999999999</v>
      </c>
      <c r="AD32" s="1">
        <v>3107.877</v>
      </c>
      <c r="AE32" s="28">
        <v>1.92</v>
      </c>
      <c r="AF32">
        <v>2.2000000000000002</v>
      </c>
      <c r="AG32">
        <v>16.376000000000001</v>
      </c>
      <c r="AH32">
        <v>382.23214000000002</v>
      </c>
      <c r="AI32">
        <v>8.5688180000000003</v>
      </c>
      <c r="AJ32">
        <v>146.313244</v>
      </c>
      <c r="AK32">
        <v>1397</v>
      </c>
      <c r="AL32">
        <v>309</v>
      </c>
      <c r="AM32">
        <v>2466</v>
      </c>
      <c r="AN32">
        <v>77</v>
      </c>
      <c r="AO32">
        <v>15.612273999999999</v>
      </c>
      <c r="AP32">
        <v>5750.5</v>
      </c>
      <c r="AQ32">
        <v>0</v>
      </c>
      <c r="AR32">
        <v>21</v>
      </c>
      <c r="AS32">
        <v>3550</v>
      </c>
      <c r="AT32">
        <v>5.1779999999999999</v>
      </c>
      <c r="AU32">
        <v>41.323999999999998</v>
      </c>
      <c r="AV32">
        <v>999</v>
      </c>
      <c r="AW32">
        <v>0</v>
      </c>
      <c r="AX32">
        <v>0.56999999999999995</v>
      </c>
      <c r="AY32">
        <v>0.87272727272727257</v>
      </c>
      <c r="AZ32" t="s">
        <v>69</v>
      </c>
      <c r="BA32" t="s">
        <v>200</v>
      </c>
      <c r="BB32">
        <v>2</v>
      </c>
      <c r="BC32" t="s">
        <v>384</v>
      </c>
      <c r="BD32">
        <v>3</v>
      </c>
      <c r="BE32">
        <v>34874.365000000005</v>
      </c>
      <c r="BF32">
        <v>0.17111459950596947</v>
      </c>
      <c r="BG32">
        <v>0.14933637775066425</v>
      </c>
      <c r="BH32">
        <v>250051.35400000002</v>
      </c>
      <c r="BI32">
        <v>2.3865149716405853E-2</v>
      </c>
      <c r="BJ32">
        <v>2.0827767025226922E-2</v>
      </c>
      <c r="BK32">
        <v>1</v>
      </c>
      <c r="BL32" t="s">
        <v>67</v>
      </c>
      <c r="BM32">
        <v>1</v>
      </c>
      <c r="BN32" t="s">
        <v>344</v>
      </c>
    </row>
    <row r="33" spans="1:66" x14ac:dyDescent="0.25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71바5890</v>
      </c>
      <c r="D33" s="130" t="str">
        <f t="shared" si="22"/>
        <v>대형</v>
      </c>
      <c r="E33" s="127" t="str">
        <f t="shared" si="16"/>
        <v>C</v>
      </c>
      <c r="F33" s="149">
        <f t="shared" si="17"/>
        <v>0.86409090909090902</v>
      </c>
      <c r="G33" s="150">
        <f t="shared" si="18"/>
        <v>1.901</v>
      </c>
      <c r="H33" s="151">
        <f t="shared" si="19"/>
        <v>2.2000000000000002</v>
      </c>
      <c r="I33" s="152">
        <f t="shared" si="23"/>
        <v>5583.9930000000004</v>
      </c>
      <c r="J33" s="153">
        <f t="shared" si="24"/>
        <v>2.7450001833992536E-2</v>
      </c>
      <c r="K33" s="153">
        <f t="shared" si="25"/>
        <v>0.39731523142279235</v>
      </c>
      <c r="L33" s="153">
        <f t="shared" si="26"/>
        <v>0.21525814949982922</v>
      </c>
      <c r="M33" s="154">
        <f t="shared" si="27"/>
        <v>13.728</v>
      </c>
      <c r="N33" s="155">
        <f t="shared" si="28"/>
        <v>1.9159999999999999</v>
      </c>
      <c r="O33" s="155">
        <f t="shared" si="29"/>
        <v>36.228999999999999</v>
      </c>
      <c r="P33" s="156">
        <f t="shared" si="30"/>
        <v>0</v>
      </c>
      <c r="Q33" s="157">
        <f t="shared" si="31"/>
        <v>77</v>
      </c>
      <c r="R33" s="158">
        <f t="shared" si="32"/>
        <v>26.273861468379167</v>
      </c>
      <c r="S33" s="143">
        <f t="shared" si="33"/>
        <v>107</v>
      </c>
      <c r="T33" s="143">
        <f t="shared" si="34"/>
        <v>2023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304</v>
      </c>
      <c r="Z33" s="4" t="s">
        <v>141</v>
      </c>
      <c r="AA33" s="4" t="s">
        <v>48</v>
      </c>
      <c r="AB33" s="4">
        <v>506</v>
      </c>
      <c r="AC33" s="4">
        <v>5583.9930000000004</v>
      </c>
      <c r="AD33" s="4">
        <v>2936.6840000000002</v>
      </c>
      <c r="AE33" s="4">
        <v>1.901</v>
      </c>
      <c r="AF33" s="4">
        <v>2.2000000000000002</v>
      </c>
      <c r="AG33" s="4">
        <v>13.728</v>
      </c>
      <c r="AH33" s="4">
        <v>369.467152</v>
      </c>
      <c r="AI33" s="4">
        <v>10.141874</v>
      </c>
      <c r="AJ33" s="4">
        <v>146.794927</v>
      </c>
      <c r="AK33" s="4">
        <v>1202</v>
      </c>
      <c r="AL33" s="4">
        <v>107</v>
      </c>
      <c r="AM33" s="4">
        <v>2023</v>
      </c>
      <c r="AN33" s="4">
        <v>77</v>
      </c>
      <c r="AO33" s="4">
        <v>15.113638</v>
      </c>
      <c r="AP33" s="4">
        <v>3165</v>
      </c>
      <c r="AQ33" s="4">
        <v>0</v>
      </c>
      <c r="AR33" s="4">
        <v>47</v>
      </c>
      <c r="AS33" s="4">
        <v>16377</v>
      </c>
      <c r="AT33" s="4">
        <v>1.9159999999999999</v>
      </c>
      <c r="AU33" s="4">
        <v>36.228999999999999</v>
      </c>
      <c r="AV33" s="4">
        <v>1310</v>
      </c>
      <c r="AW33" s="4">
        <v>0</v>
      </c>
      <c r="AX33" s="4">
        <v>0.5</v>
      </c>
      <c r="AY33">
        <v>0.86409090909090902</v>
      </c>
      <c r="AZ33" t="s">
        <v>69</v>
      </c>
      <c r="BA33" t="s">
        <v>200</v>
      </c>
      <c r="BB33">
        <v>3</v>
      </c>
      <c r="BC33" t="s">
        <v>385</v>
      </c>
      <c r="BD33">
        <v>4</v>
      </c>
      <c r="BE33">
        <v>34874.365000000005</v>
      </c>
      <c r="BF33">
        <v>0.16011741002309288</v>
      </c>
      <c r="BG33">
        <v>0.13835599838813614</v>
      </c>
      <c r="BH33">
        <v>250051.35400000002</v>
      </c>
      <c r="BI33">
        <v>2.2331384776264798E-2</v>
      </c>
      <c r="BJ33">
        <v>1.9296346572581537E-2</v>
      </c>
      <c r="BK33">
        <v>1</v>
      </c>
      <c r="BL33" t="s">
        <v>67</v>
      </c>
      <c r="BM33">
        <v>1</v>
      </c>
      <c r="BN33" t="s">
        <v>344</v>
      </c>
    </row>
    <row r="34" spans="1:66" x14ac:dyDescent="0.25">
      <c r="A34" s="138" t="str">
        <f t="shared" si="20"/>
        <v>도영운수</v>
      </c>
      <c r="B34" s="138" t="str">
        <f t="shared" si="1"/>
        <v>55</v>
      </c>
      <c r="C34" s="139" t="str">
        <f t="shared" si="21"/>
        <v>71바5897</v>
      </c>
      <c r="D34" s="114" t="str">
        <f t="shared" si="22"/>
        <v>대형</v>
      </c>
      <c r="E34" s="111" t="str">
        <f t="shared" si="16"/>
        <v>B</v>
      </c>
      <c r="F34" s="159">
        <f t="shared" si="17"/>
        <v>0.91772727272727272</v>
      </c>
      <c r="G34" s="160">
        <f t="shared" si="18"/>
        <v>2.0190000000000001</v>
      </c>
      <c r="H34" s="161">
        <f t="shared" si="19"/>
        <v>2.2000000000000002</v>
      </c>
      <c r="I34" s="162">
        <f t="shared" si="23"/>
        <v>4718.6660000000002</v>
      </c>
      <c r="J34" s="163">
        <f t="shared" si="24"/>
        <v>1.3002518240395356E-2</v>
      </c>
      <c r="K34" s="163">
        <f t="shared" si="25"/>
        <v>0.37723564618701555</v>
      </c>
      <c r="L34" s="163">
        <f t="shared" si="26"/>
        <v>0.21467931826495029</v>
      </c>
      <c r="M34" s="164">
        <f t="shared" si="27"/>
        <v>13.371</v>
      </c>
      <c r="N34" s="165">
        <f t="shared" si="28"/>
        <v>0.57199999999999995</v>
      </c>
      <c r="O34" s="165">
        <f t="shared" si="29"/>
        <v>33.631999999999998</v>
      </c>
      <c r="P34" s="166">
        <f t="shared" si="30"/>
        <v>0</v>
      </c>
      <c r="Q34" s="167">
        <f t="shared" si="31"/>
        <v>77</v>
      </c>
      <c r="R34" s="168">
        <f t="shared" si="32"/>
        <v>25.866798202168106</v>
      </c>
      <c r="S34" s="140">
        <f t="shared" si="33"/>
        <v>27</v>
      </c>
      <c r="T34" s="140">
        <f t="shared" si="34"/>
        <v>1587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202</v>
      </c>
      <c r="Z34" s="4" t="s">
        <v>141</v>
      </c>
      <c r="AA34" s="4" t="s">
        <v>48</v>
      </c>
      <c r="AB34" s="4">
        <v>506</v>
      </c>
      <c r="AC34" s="4">
        <v>4718.6660000000002</v>
      </c>
      <c r="AD34" s="4">
        <v>2337.0239999999999</v>
      </c>
      <c r="AE34" s="4">
        <v>2.0190000000000001</v>
      </c>
      <c r="AF34" s="4">
        <v>2.2000000000000002</v>
      </c>
      <c r="AG34" s="4">
        <v>13.371</v>
      </c>
      <c r="AH34" s="4">
        <v>299.16881699999999</v>
      </c>
      <c r="AI34" s="4">
        <v>3.889948</v>
      </c>
      <c r="AJ34" s="4">
        <v>112.857142</v>
      </c>
      <c r="AK34" s="4">
        <v>1013</v>
      </c>
      <c r="AL34" s="4">
        <v>27</v>
      </c>
      <c r="AM34" s="4">
        <v>1587</v>
      </c>
      <c r="AN34" s="4">
        <v>77</v>
      </c>
      <c r="AO34" s="4">
        <v>15.772586</v>
      </c>
      <c r="AP34" s="4">
        <v>2254.9</v>
      </c>
      <c r="AQ34" s="4">
        <v>0</v>
      </c>
      <c r="AR34" s="4">
        <v>5</v>
      </c>
      <c r="AS34" s="4">
        <v>599</v>
      </c>
      <c r="AT34" s="4">
        <v>0.57199999999999995</v>
      </c>
      <c r="AU34" s="4">
        <v>33.631999999999998</v>
      </c>
      <c r="AV34" s="4">
        <v>33965</v>
      </c>
      <c r="AW34" s="4">
        <v>0</v>
      </c>
      <c r="AX34" s="4">
        <v>0.53</v>
      </c>
      <c r="AY34">
        <v>0.91772727272727272</v>
      </c>
      <c r="AZ34" t="s">
        <v>68</v>
      </c>
      <c r="BA34" t="s">
        <v>200</v>
      </c>
      <c r="BB34">
        <v>2</v>
      </c>
      <c r="BC34" t="s">
        <v>386</v>
      </c>
      <c r="BD34">
        <v>11</v>
      </c>
      <c r="BE34">
        <v>34874.365000000005</v>
      </c>
      <c r="BF34">
        <v>0.13530471450878029</v>
      </c>
      <c r="BG34">
        <v>0.12417282663328519</v>
      </c>
      <c r="BH34">
        <v>250051.35400000002</v>
      </c>
      <c r="BI34">
        <v>1.8870787638286493E-2</v>
      </c>
      <c r="BJ34">
        <v>1.7318236473500195E-2</v>
      </c>
      <c r="BK34">
        <v>1</v>
      </c>
      <c r="BL34" t="s">
        <v>67</v>
      </c>
      <c r="BM34">
        <v>2</v>
      </c>
      <c r="BN34" t="s">
        <v>344</v>
      </c>
    </row>
    <row r="35" spans="1:66" x14ac:dyDescent="0.25">
      <c r="A35" s="141" t="str">
        <f t="shared" si="20"/>
        <v>도영운수</v>
      </c>
      <c r="B35" s="141" t="str">
        <f t="shared" si="1"/>
        <v>55</v>
      </c>
      <c r="C35" s="142" t="str">
        <f t="shared" si="21"/>
        <v>71바5898</v>
      </c>
      <c r="D35" s="130" t="str">
        <f t="shared" si="22"/>
        <v>대형</v>
      </c>
      <c r="E35" s="127" t="str">
        <f t="shared" si="16"/>
        <v>A</v>
      </c>
      <c r="F35" s="149">
        <f t="shared" si="17"/>
        <v>0.98772727272727268</v>
      </c>
      <c r="G35" s="150">
        <f t="shared" si="18"/>
        <v>2.173</v>
      </c>
      <c r="H35" s="151">
        <f t="shared" si="19"/>
        <v>2.2000000000000002</v>
      </c>
      <c r="I35" s="152">
        <f t="shared" si="23"/>
        <v>4977.4120000000003</v>
      </c>
      <c r="J35" s="153">
        <f t="shared" si="24"/>
        <v>1.0350644391797101E-2</v>
      </c>
      <c r="K35" s="153">
        <f t="shared" si="25"/>
        <v>0.33999995298758851</v>
      </c>
      <c r="L35" s="153">
        <f t="shared" si="26"/>
        <v>0.19528220689788187</v>
      </c>
      <c r="M35" s="154">
        <f t="shared" si="27"/>
        <v>11.587999999999999</v>
      </c>
      <c r="N35" s="155">
        <f t="shared" si="28"/>
        <v>2.0489999999999999</v>
      </c>
      <c r="O35" s="155">
        <f t="shared" si="29"/>
        <v>22.06</v>
      </c>
      <c r="P35" s="156">
        <f t="shared" si="30"/>
        <v>0</v>
      </c>
      <c r="Q35" s="157">
        <f t="shared" si="31"/>
        <v>76</v>
      </c>
      <c r="R35" s="158">
        <f t="shared" si="32"/>
        <v>25.401586664994255</v>
      </c>
      <c r="S35" s="143">
        <f t="shared" si="33"/>
        <v>102</v>
      </c>
      <c r="T35" s="143">
        <f t="shared" si="34"/>
        <v>1098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204</v>
      </c>
      <c r="Z35" s="4" t="s">
        <v>141</v>
      </c>
      <c r="AA35" s="4" t="s">
        <v>48</v>
      </c>
      <c r="AB35" s="4">
        <v>506</v>
      </c>
      <c r="AC35" s="4">
        <v>4977.4120000000003</v>
      </c>
      <c r="AD35" s="4">
        <v>2290.9229999999998</v>
      </c>
      <c r="AE35" s="4">
        <v>2.173</v>
      </c>
      <c r="AF35" s="4">
        <v>2.2000000000000002</v>
      </c>
      <c r="AG35" s="4">
        <v>11.587999999999999</v>
      </c>
      <c r="AH35" s="4">
        <v>301.622477</v>
      </c>
      <c r="AI35" s="4">
        <v>3.1219869999999998</v>
      </c>
      <c r="AJ35" s="4">
        <v>102.55162799999999</v>
      </c>
      <c r="AK35" s="4">
        <v>972</v>
      </c>
      <c r="AL35" s="4">
        <v>102</v>
      </c>
      <c r="AM35" s="4">
        <v>1098</v>
      </c>
      <c r="AN35" s="4">
        <v>76</v>
      </c>
      <c r="AO35" s="4">
        <v>16.502124999999999</v>
      </c>
      <c r="AP35" s="4">
        <v>1951.5</v>
      </c>
      <c r="AQ35" s="4">
        <v>0</v>
      </c>
      <c r="AR35" s="4">
        <v>3</v>
      </c>
      <c r="AS35" s="4">
        <v>916</v>
      </c>
      <c r="AT35" s="4">
        <v>2.0489999999999999</v>
      </c>
      <c r="AU35" s="4">
        <v>22.06</v>
      </c>
      <c r="AV35" s="4">
        <v>25828</v>
      </c>
      <c r="AW35" s="4">
        <v>0</v>
      </c>
      <c r="AX35" s="4">
        <v>0.53</v>
      </c>
      <c r="AY35">
        <v>0.98772727272727268</v>
      </c>
      <c r="AZ35" t="s">
        <v>66</v>
      </c>
      <c r="BA35" t="s">
        <v>200</v>
      </c>
      <c r="BB35">
        <v>1</v>
      </c>
      <c r="BC35" t="s">
        <v>387</v>
      </c>
      <c r="BD35">
        <v>9</v>
      </c>
      <c r="BE35">
        <v>34874.365000000005</v>
      </c>
      <c r="BF35">
        <v>0.14272408974328277</v>
      </c>
      <c r="BG35">
        <v>0.1409724759146152</v>
      </c>
      <c r="BH35">
        <v>250051.35400000002</v>
      </c>
      <c r="BI35">
        <v>1.9905559079676088E-2</v>
      </c>
      <c r="BJ35">
        <v>1.9661263581880063E-2</v>
      </c>
      <c r="BK35">
        <v>1</v>
      </c>
      <c r="BL35" t="s">
        <v>71</v>
      </c>
      <c r="BM35">
        <v>-1</v>
      </c>
      <c r="BN35" t="s">
        <v>376</v>
      </c>
    </row>
    <row r="36" spans="1:66" x14ac:dyDescent="0.25">
      <c r="A36" s="138" t="str">
        <f t="shared" si="20"/>
        <v>도영운수</v>
      </c>
      <c r="B36" s="138" t="str">
        <f t="shared" si="1"/>
        <v>55</v>
      </c>
      <c r="C36" s="139" t="str">
        <f t="shared" si="21"/>
        <v>71바5900</v>
      </c>
      <c r="D36" s="114" t="str">
        <f t="shared" si="22"/>
        <v>대형</v>
      </c>
      <c r="E36" s="111" t="str">
        <f t="shared" si="16"/>
        <v>C</v>
      </c>
      <c r="F36" s="159">
        <f t="shared" si="17"/>
        <v>0.87909090909090903</v>
      </c>
      <c r="G36" s="160">
        <f t="shared" si="18"/>
        <v>1.9339999999999999</v>
      </c>
      <c r="H36" s="161">
        <f t="shared" si="19"/>
        <v>2.2000000000000002</v>
      </c>
      <c r="I36" s="162">
        <f t="shared" si="23"/>
        <v>4505.3019999999997</v>
      </c>
      <c r="J36" s="163">
        <f t="shared" si="24"/>
        <v>1.4397942137423025E-2</v>
      </c>
      <c r="K36" s="163">
        <f t="shared" si="25"/>
        <v>0.37781156835977225</v>
      </c>
      <c r="L36" s="163">
        <f t="shared" si="26"/>
        <v>0.19887679005758105</v>
      </c>
      <c r="M36" s="164">
        <f t="shared" si="27"/>
        <v>14.247</v>
      </c>
      <c r="N36" s="165">
        <f t="shared" si="28"/>
        <v>0.28899999999999998</v>
      </c>
      <c r="O36" s="165">
        <f t="shared" si="29"/>
        <v>44.392000000000003</v>
      </c>
      <c r="P36" s="166">
        <f t="shared" si="30"/>
        <v>0</v>
      </c>
      <c r="Q36" s="167">
        <f t="shared" si="31"/>
        <v>75</v>
      </c>
      <c r="R36" s="168">
        <f t="shared" si="32"/>
        <v>26.341652229573164</v>
      </c>
      <c r="S36" s="140">
        <f t="shared" si="33"/>
        <v>13</v>
      </c>
      <c r="T36" s="140">
        <f t="shared" si="34"/>
        <v>2000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205</v>
      </c>
      <c r="Z36" t="s">
        <v>141</v>
      </c>
      <c r="AA36" t="s">
        <v>48</v>
      </c>
      <c r="AB36">
        <v>506</v>
      </c>
      <c r="AC36" s="1">
        <v>4505.3019999999997</v>
      </c>
      <c r="AD36" s="1">
        <v>2329.665</v>
      </c>
      <c r="AE36" s="28">
        <v>1.9339999999999999</v>
      </c>
      <c r="AF36">
        <v>2.2000000000000002</v>
      </c>
      <c r="AG36">
        <v>14.247</v>
      </c>
      <c r="AH36">
        <v>281.401881</v>
      </c>
      <c r="AI36">
        <v>4.0516079999999999</v>
      </c>
      <c r="AJ36">
        <v>106.316886</v>
      </c>
      <c r="AK36">
        <v>896</v>
      </c>
      <c r="AL36">
        <v>13</v>
      </c>
      <c r="AM36">
        <v>2000</v>
      </c>
      <c r="AN36">
        <v>75</v>
      </c>
      <c r="AO36">
        <v>16.010204999999999</v>
      </c>
      <c r="AP36">
        <v>2641.8</v>
      </c>
      <c r="AQ36">
        <v>0</v>
      </c>
      <c r="AR36">
        <v>3</v>
      </c>
      <c r="AS36">
        <v>2310</v>
      </c>
      <c r="AT36">
        <v>0.28899999999999998</v>
      </c>
      <c r="AU36">
        <v>44.392000000000003</v>
      </c>
      <c r="AV36">
        <v>37476</v>
      </c>
      <c r="AW36">
        <v>0</v>
      </c>
      <c r="AX36">
        <v>0.52</v>
      </c>
      <c r="AY36">
        <v>0.87909090909090903</v>
      </c>
      <c r="AZ36" t="s">
        <v>69</v>
      </c>
      <c r="BA36" t="s">
        <v>200</v>
      </c>
      <c r="BB36">
        <v>1</v>
      </c>
      <c r="BC36" t="s">
        <v>297</v>
      </c>
      <c r="BD36">
        <v>7</v>
      </c>
      <c r="BE36">
        <v>34874.365000000005</v>
      </c>
      <c r="BF36">
        <v>0.12918663895385618</v>
      </c>
      <c r="BG36">
        <v>0.11356679988034447</v>
      </c>
      <c r="BH36">
        <v>250051.35400000002</v>
      </c>
      <c r="BI36">
        <v>1.801750691579938E-2</v>
      </c>
      <c r="BJ36">
        <v>1.5839026534161818E-2</v>
      </c>
      <c r="BK36">
        <v>1</v>
      </c>
      <c r="BL36" t="s">
        <v>69</v>
      </c>
      <c r="BM36">
        <v>0</v>
      </c>
      <c r="BN36" t="s">
        <v>346</v>
      </c>
    </row>
    <row r="37" spans="1:66" x14ac:dyDescent="0.25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71바5877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0.77560000000000007</v>
      </c>
      <c r="G37" s="150">
        <f t="shared" si="18"/>
        <v>1.9390000000000001</v>
      </c>
      <c r="H37" s="151">
        <f t="shared" si="19"/>
        <v>2.5</v>
      </c>
      <c r="I37" s="152">
        <f t="shared" si="23"/>
        <v>5861.28</v>
      </c>
      <c r="J37" s="153">
        <f t="shared" si="24"/>
        <v>2.7686921645847237E-2</v>
      </c>
      <c r="K37" s="153">
        <f t="shared" si="25"/>
        <v>0.36298936861147968</v>
      </c>
      <c r="L37" s="153">
        <f t="shared" si="26"/>
        <v>0.18357764856823083</v>
      </c>
      <c r="M37" s="154">
        <f t="shared" si="27"/>
        <v>15.647</v>
      </c>
      <c r="N37" s="155">
        <f t="shared" si="28"/>
        <v>2.1840000000000002</v>
      </c>
      <c r="O37" s="155">
        <f t="shared" si="29"/>
        <v>21.940999999999999</v>
      </c>
      <c r="P37" s="156">
        <f t="shared" si="30"/>
        <v>0</v>
      </c>
      <c r="Q37" s="157">
        <f t="shared" si="31"/>
        <v>76</v>
      </c>
      <c r="R37" s="158">
        <f t="shared" si="32"/>
        <v>27.621404943218668</v>
      </c>
      <c r="S37" s="143">
        <f t="shared" si="33"/>
        <v>128</v>
      </c>
      <c r="T37" s="143">
        <f t="shared" si="34"/>
        <v>1286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206</v>
      </c>
      <c r="Z37" s="4" t="s">
        <v>141</v>
      </c>
      <c r="AA37" s="4" t="s">
        <v>48</v>
      </c>
      <c r="AB37" s="4">
        <v>506</v>
      </c>
      <c r="AC37" s="4">
        <v>5861.28</v>
      </c>
      <c r="AD37" s="4">
        <v>3022.6819999999998</v>
      </c>
      <c r="AE37" s="4">
        <v>1.9390000000000001</v>
      </c>
      <c r="AF37" s="4">
        <v>2.5</v>
      </c>
      <c r="AG37" s="4">
        <v>15.647</v>
      </c>
      <c r="AH37" s="4">
        <v>348.25601499999999</v>
      </c>
      <c r="AI37" s="4">
        <v>9.642137</v>
      </c>
      <c r="AJ37" s="4">
        <v>126.413231</v>
      </c>
      <c r="AK37" s="4">
        <v>1076</v>
      </c>
      <c r="AL37" s="4">
        <v>128</v>
      </c>
      <c r="AM37" s="4">
        <v>1286</v>
      </c>
      <c r="AN37" s="4">
        <v>76</v>
      </c>
      <c r="AO37" s="4">
        <v>16.830376000000001</v>
      </c>
      <c r="AP37" s="4">
        <v>4407.2</v>
      </c>
      <c r="AQ37" s="4">
        <v>0</v>
      </c>
      <c r="AR37" s="4">
        <v>15</v>
      </c>
      <c r="AS37" s="4">
        <v>1995</v>
      </c>
      <c r="AT37" s="4">
        <v>2.1840000000000002</v>
      </c>
      <c r="AU37" s="4">
        <v>21.940999999999999</v>
      </c>
      <c r="AV37" s="4">
        <v>3148</v>
      </c>
      <c r="AW37" s="4">
        <v>0</v>
      </c>
      <c r="AX37" s="4">
        <v>0.53</v>
      </c>
      <c r="AY37">
        <v>0.77560000000000007</v>
      </c>
      <c r="AZ37" t="s">
        <v>70</v>
      </c>
      <c r="BA37" t="s">
        <v>207</v>
      </c>
      <c r="BB37">
        <v>4</v>
      </c>
      <c r="BC37" t="s">
        <v>319</v>
      </c>
      <c r="BD37">
        <v>2</v>
      </c>
      <c r="BE37">
        <v>35375.483999999997</v>
      </c>
      <c r="BF37">
        <v>0.16568762705833226</v>
      </c>
      <c r="BG37">
        <v>0.12850732354644251</v>
      </c>
      <c r="BH37">
        <v>250051.35400000002</v>
      </c>
      <c r="BI37">
        <v>2.3440304986310927E-2</v>
      </c>
      <c r="BJ37">
        <v>1.8180300547382757E-2</v>
      </c>
      <c r="BK37">
        <v>1</v>
      </c>
      <c r="BL37" t="s">
        <v>70</v>
      </c>
      <c r="BM37">
        <v>0</v>
      </c>
      <c r="BN37" t="s">
        <v>346</v>
      </c>
    </row>
    <row r="38" spans="1:66" x14ac:dyDescent="0.25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71바5878</v>
      </c>
      <c r="D38" s="114" t="str">
        <f t="shared" si="22"/>
        <v>대형</v>
      </c>
      <c r="E38" s="111" t="str">
        <f t="shared" si="16"/>
        <v>F</v>
      </c>
      <c r="F38" s="159">
        <f t="shared" si="17"/>
        <v>0.78720000000000001</v>
      </c>
      <c r="G38" s="160">
        <f t="shared" si="18"/>
        <v>1.968</v>
      </c>
      <c r="H38" s="161">
        <f t="shared" si="19"/>
        <v>2.5</v>
      </c>
      <c r="I38" s="162">
        <f t="shared" si="23"/>
        <v>5288.9340000000002</v>
      </c>
      <c r="J38" s="163">
        <f t="shared" si="24"/>
        <v>2.9716826435948439E-2</v>
      </c>
      <c r="K38" s="163">
        <f t="shared" si="25"/>
        <v>0.39198028771967547</v>
      </c>
      <c r="L38" s="163">
        <f t="shared" si="26"/>
        <v>0.20438901298446907</v>
      </c>
      <c r="M38" s="164">
        <f t="shared" si="27"/>
        <v>15.57</v>
      </c>
      <c r="N38" s="165">
        <f t="shared" si="28"/>
        <v>3.5550000000000002</v>
      </c>
      <c r="O38" s="165">
        <f t="shared" si="29"/>
        <v>99.263999999999996</v>
      </c>
      <c r="P38" s="166">
        <f t="shared" si="30"/>
        <v>0</v>
      </c>
      <c r="Q38" s="167">
        <f t="shared" si="31"/>
        <v>78</v>
      </c>
      <c r="R38" s="168">
        <f t="shared" si="32"/>
        <v>28.47445301731727</v>
      </c>
      <c r="S38" s="140">
        <f t="shared" si="33"/>
        <v>188</v>
      </c>
      <c r="T38" s="140">
        <f t="shared" si="34"/>
        <v>5250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208</v>
      </c>
      <c r="Z38" s="4" t="s">
        <v>141</v>
      </c>
      <c r="AA38" s="4" t="s">
        <v>48</v>
      </c>
      <c r="AB38" s="4">
        <v>506</v>
      </c>
      <c r="AC38" s="4">
        <v>5288.9340000000002</v>
      </c>
      <c r="AD38" s="4">
        <v>2687.431</v>
      </c>
      <c r="AE38" s="4">
        <v>1.968</v>
      </c>
      <c r="AF38" s="4">
        <v>2.5</v>
      </c>
      <c r="AG38" s="4">
        <v>15.57</v>
      </c>
      <c r="AH38" s="4">
        <v>321.18658499999998</v>
      </c>
      <c r="AI38" s="4">
        <v>9.5446460000000002</v>
      </c>
      <c r="AJ38" s="4">
        <v>125.89881</v>
      </c>
      <c r="AK38" s="4">
        <v>1081</v>
      </c>
      <c r="AL38" s="4">
        <v>188</v>
      </c>
      <c r="AM38" s="4">
        <v>5250</v>
      </c>
      <c r="AN38" s="4">
        <v>78</v>
      </c>
      <c r="AO38" s="4">
        <v>16.466857999999998</v>
      </c>
      <c r="AP38" s="4">
        <v>7282.1</v>
      </c>
      <c r="AQ38" s="4">
        <v>0</v>
      </c>
      <c r="AR38" s="4">
        <v>23</v>
      </c>
      <c r="AS38" s="4">
        <v>6318</v>
      </c>
      <c r="AT38" s="4">
        <v>3.5550000000000002</v>
      </c>
      <c r="AU38" s="4">
        <v>99.263999999999996</v>
      </c>
      <c r="AV38" s="4">
        <v>1384</v>
      </c>
      <c r="AW38" s="4">
        <v>0</v>
      </c>
      <c r="AX38" s="4">
        <v>0.52</v>
      </c>
      <c r="AY38">
        <v>0.78720000000000001</v>
      </c>
      <c r="AZ38" t="s">
        <v>70</v>
      </c>
      <c r="BA38" t="s">
        <v>207</v>
      </c>
      <c r="BB38">
        <v>1</v>
      </c>
      <c r="BC38" t="s">
        <v>298</v>
      </c>
      <c r="BD38">
        <v>2</v>
      </c>
      <c r="BE38">
        <v>35375.483999999997</v>
      </c>
      <c r="BF38">
        <v>0.1495084561952566</v>
      </c>
      <c r="BG38">
        <v>0.117693056716906</v>
      </c>
      <c r="BH38">
        <v>250051.35400000002</v>
      </c>
      <c r="BI38">
        <v>2.1151391165832277E-2</v>
      </c>
      <c r="BJ38">
        <v>1.6650375125743168E-2</v>
      </c>
      <c r="BK38">
        <v>1</v>
      </c>
      <c r="BL38" t="s">
        <v>70</v>
      </c>
      <c r="BM38">
        <v>0</v>
      </c>
      <c r="BN38" t="s">
        <v>346</v>
      </c>
    </row>
    <row r="39" spans="1:66" x14ac:dyDescent="0.25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71바5879</v>
      </c>
      <c r="D39" s="130" t="str">
        <f t="shared" si="22"/>
        <v>대형</v>
      </c>
      <c r="E39" s="127" t="str">
        <f t="shared" si="16"/>
        <v>C</v>
      </c>
      <c r="F39" s="149">
        <f t="shared" si="17"/>
        <v>0.88680000000000003</v>
      </c>
      <c r="G39" s="150">
        <f t="shared" si="18"/>
        <v>2.2170000000000001</v>
      </c>
      <c r="H39" s="151">
        <f t="shared" si="19"/>
        <v>2.5</v>
      </c>
      <c r="I39" s="152">
        <f t="shared" si="23"/>
        <v>5185.4840000000004</v>
      </c>
      <c r="J39" s="153">
        <f t="shared" si="24"/>
        <v>1.4374015115950836E-2</v>
      </c>
      <c r="K39" s="153">
        <f t="shared" si="25"/>
        <v>0.35800206900494114</v>
      </c>
      <c r="L39" s="153">
        <f t="shared" si="26"/>
        <v>0.22852254485791487</v>
      </c>
      <c r="M39" s="154">
        <f t="shared" si="27"/>
        <v>12.670999999999999</v>
      </c>
      <c r="N39" s="155">
        <f t="shared" si="28"/>
        <v>0.88700000000000001</v>
      </c>
      <c r="O39" s="155">
        <f t="shared" si="29"/>
        <v>15.023</v>
      </c>
      <c r="P39" s="156">
        <f t="shared" si="30"/>
        <v>0</v>
      </c>
      <c r="Q39" s="157">
        <f t="shared" si="31"/>
        <v>73</v>
      </c>
      <c r="R39" s="158">
        <f t="shared" si="32"/>
        <v>26.914733435771748</v>
      </c>
      <c r="S39" s="143">
        <f t="shared" si="33"/>
        <v>46</v>
      </c>
      <c r="T39" s="143">
        <f t="shared" si="34"/>
        <v>779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209</v>
      </c>
      <c r="Z39" t="s">
        <v>141</v>
      </c>
      <c r="AA39" t="s">
        <v>48</v>
      </c>
      <c r="AB39">
        <v>506</v>
      </c>
      <c r="AC39" s="1">
        <v>5185.4840000000004</v>
      </c>
      <c r="AD39" s="1">
        <v>2339.1750000000002</v>
      </c>
      <c r="AE39" s="28">
        <v>2.2170000000000001</v>
      </c>
      <c r="AF39">
        <v>2.5</v>
      </c>
      <c r="AG39">
        <v>12.670999999999999</v>
      </c>
      <c r="AH39">
        <v>306.97268400000002</v>
      </c>
      <c r="AI39">
        <v>4.4124299999999996</v>
      </c>
      <c r="AJ39">
        <v>109.896856</v>
      </c>
      <c r="AK39">
        <v>1185</v>
      </c>
      <c r="AL39">
        <v>46</v>
      </c>
      <c r="AM39">
        <v>779</v>
      </c>
      <c r="AN39">
        <v>73</v>
      </c>
      <c r="AO39">
        <v>16.892330000000001</v>
      </c>
      <c r="AP39">
        <v>2784.5</v>
      </c>
      <c r="AQ39">
        <v>0</v>
      </c>
      <c r="AR39">
        <v>7</v>
      </c>
      <c r="AS39">
        <v>3181</v>
      </c>
      <c r="AT39">
        <v>0.88700000000000001</v>
      </c>
      <c r="AU39">
        <v>15.023</v>
      </c>
      <c r="AV39">
        <v>36527</v>
      </c>
      <c r="AW39">
        <v>0</v>
      </c>
      <c r="AX39">
        <v>0.54</v>
      </c>
      <c r="AY39">
        <v>0.88680000000000003</v>
      </c>
      <c r="AZ39" t="s">
        <v>69</v>
      </c>
      <c r="BA39" t="s">
        <v>207</v>
      </c>
      <c r="BB39">
        <v>1</v>
      </c>
      <c r="BC39" t="s">
        <v>214</v>
      </c>
      <c r="BD39">
        <v>6</v>
      </c>
      <c r="BE39">
        <v>35375.483999999997</v>
      </c>
      <c r="BF39">
        <v>0.14658411458059487</v>
      </c>
      <c r="BG39">
        <v>0.12999079281007153</v>
      </c>
      <c r="BH39">
        <v>250051.35400000002</v>
      </c>
      <c r="BI39">
        <v>2.073767614951607E-2</v>
      </c>
      <c r="BJ39">
        <v>1.8390171209390852E-2</v>
      </c>
      <c r="BK39">
        <v>1</v>
      </c>
      <c r="BL39" t="s">
        <v>69</v>
      </c>
      <c r="BM39">
        <v>0</v>
      </c>
      <c r="BN39" t="s">
        <v>346</v>
      </c>
    </row>
    <row r="40" spans="1:66" x14ac:dyDescent="0.25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71바5885</v>
      </c>
      <c r="D40" s="114" t="str">
        <f t="shared" si="22"/>
        <v>대형</v>
      </c>
      <c r="E40" s="111" t="str">
        <f t="shared" si="16"/>
        <v>F</v>
      </c>
      <c r="F40" s="159">
        <f t="shared" si="17"/>
        <v>0.78079999999999994</v>
      </c>
      <c r="G40" s="160">
        <f t="shared" si="18"/>
        <v>1.952</v>
      </c>
      <c r="H40" s="161">
        <f t="shared" si="19"/>
        <v>2.5</v>
      </c>
      <c r="I40" s="162">
        <f t="shared" si="23"/>
        <v>5205.9880000000003</v>
      </c>
      <c r="J40" s="163">
        <f t="shared" si="24"/>
        <v>4.381580171348308E-2</v>
      </c>
      <c r="K40" s="163">
        <f t="shared" si="25"/>
        <v>0.36430801965431792</v>
      </c>
      <c r="L40" s="163">
        <f t="shared" si="26"/>
        <v>0.20476420614108215</v>
      </c>
      <c r="M40" s="164">
        <f t="shared" si="27"/>
        <v>17.140999999999998</v>
      </c>
      <c r="N40" s="165">
        <f t="shared" si="28"/>
        <v>4.2640000000000002</v>
      </c>
      <c r="O40" s="165">
        <f t="shared" si="29"/>
        <v>83.730999999999995</v>
      </c>
      <c r="P40" s="166">
        <f t="shared" si="30"/>
        <v>0</v>
      </c>
      <c r="Q40" s="167">
        <f t="shared" si="31"/>
        <v>77</v>
      </c>
      <c r="R40" s="168">
        <f t="shared" si="32"/>
        <v>28.559507093150657</v>
      </c>
      <c r="S40" s="140">
        <f t="shared" si="33"/>
        <v>222</v>
      </c>
      <c r="T40" s="140">
        <f t="shared" si="34"/>
        <v>4359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211</v>
      </c>
      <c r="Z40" s="4" t="s">
        <v>141</v>
      </c>
      <c r="AA40" s="4" t="s">
        <v>48</v>
      </c>
      <c r="AB40" s="4">
        <v>506</v>
      </c>
      <c r="AC40" s="4">
        <v>5205.9880000000003</v>
      </c>
      <c r="AD40" s="4">
        <v>2666.5430000000001</v>
      </c>
      <c r="AE40" s="4">
        <v>1.952</v>
      </c>
      <c r="AF40" s="4">
        <v>2.5</v>
      </c>
      <c r="AG40" s="4">
        <v>17.140999999999998</v>
      </c>
      <c r="AH40" s="4">
        <v>307.97934700000002</v>
      </c>
      <c r="AI40" s="4">
        <v>13.494362000000001</v>
      </c>
      <c r="AJ40" s="4">
        <v>112.19934600000001</v>
      </c>
      <c r="AK40" s="4">
        <v>1066</v>
      </c>
      <c r="AL40" s="4">
        <v>222</v>
      </c>
      <c r="AM40" s="4">
        <v>4359</v>
      </c>
      <c r="AN40" s="4">
        <v>77</v>
      </c>
      <c r="AO40" s="4">
        <v>16.903690999999998</v>
      </c>
      <c r="AP40" s="4">
        <v>4922.7</v>
      </c>
      <c r="AQ40" s="4">
        <v>0</v>
      </c>
      <c r="AR40" s="4">
        <v>14</v>
      </c>
      <c r="AS40" s="4">
        <v>3100</v>
      </c>
      <c r="AT40" s="4">
        <v>4.2640000000000002</v>
      </c>
      <c r="AU40" s="4">
        <v>83.730999999999995</v>
      </c>
      <c r="AV40" s="4">
        <v>9971</v>
      </c>
      <c r="AW40" s="4">
        <v>0</v>
      </c>
      <c r="AX40" s="4">
        <v>0.55000000000000004</v>
      </c>
      <c r="AY40">
        <v>0.78079999999999994</v>
      </c>
      <c r="AZ40" t="s">
        <v>70</v>
      </c>
      <c r="BA40" t="s">
        <v>207</v>
      </c>
      <c r="BB40">
        <v>3</v>
      </c>
      <c r="BC40" t="s">
        <v>320</v>
      </c>
      <c r="BD40">
        <v>6</v>
      </c>
      <c r="BE40">
        <v>35375.483999999997</v>
      </c>
      <c r="BF40">
        <v>0.14716372502493538</v>
      </c>
      <c r="BG40">
        <v>0.11490543649946953</v>
      </c>
      <c r="BH40">
        <v>250051.35400000002</v>
      </c>
      <c r="BI40">
        <v>2.0819675305577427E-2</v>
      </c>
      <c r="BJ40">
        <v>1.6256002478594853E-2</v>
      </c>
      <c r="BK40">
        <v>1</v>
      </c>
      <c r="BL40" t="s">
        <v>70</v>
      </c>
      <c r="BM40">
        <v>0</v>
      </c>
      <c r="BN40" t="s">
        <v>346</v>
      </c>
    </row>
    <row r="41" spans="1:66" x14ac:dyDescent="0.25">
      <c r="A41" s="141" t="str">
        <f t="shared" si="20"/>
        <v>도영운수</v>
      </c>
      <c r="B41" s="141" t="str">
        <f t="shared" si="1"/>
        <v>65</v>
      </c>
      <c r="C41" s="142" t="str">
        <f t="shared" si="21"/>
        <v>71바5887</v>
      </c>
      <c r="D41" s="130" t="str">
        <f t="shared" si="22"/>
        <v>대형</v>
      </c>
      <c r="E41" s="127" t="str">
        <f t="shared" si="16"/>
        <v>F</v>
      </c>
      <c r="F41" s="149">
        <f t="shared" si="17"/>
        <v>0.76479999999999992</v>
      </c>
      <c r="G41" s="150">
        <f t="shared" si="18"/>
        <v>1.9119999999999999</v>
      </c>
      <c r="H41" s="151">
        <f t="shared" si="19"/>
        <v>2.5</v>
      </c>
      <c r="I41" s="152">
        <f t="shared" si="23"/>
        <v>4503.3370000000004</v>
      </c>
      <c r="J41" s="153">
        <f t="shared" si="24"/>
        <v>2.9256675880353702E-2</v>
      </c>
      <c r="K41" s="153">
        <f t="shared" si="25"/>
        <v>0.36929247534257509</v>
      </c>
      <c r="L41" s="153">
        <f t="shared" si="26"/>
        <v>0.22738693551026715</v>
      </c>
      <c r="M41" s="154">
        <f t="shared" si="27"/>
        <v>18.82</v>
      </c>
      <c r="N41" s="155">
        <f t="shared" si="28"/>
        <v>1.577</v>
      </c>
      <c r="O41" s="155">
        <f t="shared" si="29"/>
        <v>43.079000000000001</v>
      </c>
      <c r="P41" s="156">
        <f t="shared" si="30"/>
        <v>0</v>
      </c>
      <c r="Q41" s="157">
        <f t="shared" si="31"/>
        <v>76</v>
      </c>
      <c r="R41" s="158">
        <f t="shared" si="32"/>
        <v>27.889944740919205</v>
      </c>
      <c r="S41" s="143">
        <f t="shared" si="33"/>
        <v>71</v>
      </c>
      <c r="T41" s="143">
        <f t="shared" si="34"/>
        <v>1940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212</v>
      </c>
      <c r="Z41" s="4" t="s">
        <v>141</v>
      </c>
      <c r="AA41" s="4" t="s">
        <v>48</v>
      </c>
      <c r="AB41" s="4">
        <v>506</v>
      </c>
      <c r="AC41" s="4">
        <v>4503.3370000000004</v>
      </c>
      <c r="AD41" s="4">
        <v>2355.3359999999998</v>
      </c>
      <c r="AE41" s="4">
        <v>1.9119999999999999</v>
      </c>
      <c r="AF41" s="4">
        <v>2.5</v>
      </c>
      <c r="AG41" s="4">
        <v>18.82</v>
      </c>
      <c r="AH41" s="4">
        <v>268.46436799999998</v>
      </c>
      <c r="AI41" s="4">
        <v>7.8543750000000001</v>
      </c>
      <c r="AJ41" s="4">
        <v>99.141870999999995</v>
      </c>
      <c r="AK41" s="4">
        <v>1024</v>
      </c>
      <c r="AL41" s="4">
        <v>71</v>
      </c>
      <c r="AM41" s="4">
        <v>1940</v>
      </c>
      <c r="AN41" s="4">
        <v>76</v>
      </c>
      <c r="AO41" s="4">
        <v>16.774429999999999</v>
      </c>
      <c r="AP41" s="4">
        <v>3844.8</v>
      </c>
      <c r="AQ41" s="4">
        <v>0</v>
      </c>
      <c r="AR41" s="4">
        <v>15</v>
      </c>
      <c r="AS41" s="4">
        <v>6381</v>
      </c>
      <c r="AT41" s="4">
        <v>1.577</v>
      </c>
      <c r="AU41" s="4">
        <v>43.079000000000001</v>
      </c>
      <c r="AV41" s="4">
        <v>261</v>
      </c>
      <c r="AW41" s="4">
        <v>0</v>
      </c>
      <c r="AX41" s="4">
        <v>0.59</v>
      </c>
      <c r="AY41">
        <v>0.76479999999999992</v>
      </c>
      <c r="AZ41" t="s">
        <v>70</v>
      </c>
      <c r="BA41" t="s">
        <v>207</v>
      </c>
      <c r="BB41">
        <v>5</v>
      </c>
      <c r="BC41" t="s">
        <v>358</v>
      </c>
      <c r="BD41">
        <v>3</v>
      </c>
      <c r="BE41">
        <v>35375.483999999997</v>
      </c>
      <c r="BF41">
        <v>0.12730107099029375</v>
      </c>
      <c r="BG41">
        <v>9.7359859093376647E-2</v>
      </c>
      <c r="BH41">
        <v>250051.35400000002</v>
      </c>
      <c r="BI41">
        <v>1.8009648530037555E-2</v>
      </c>
      <c r="BJ41">
        <v>1.3773779195772721E-2</v>
      </c>
      <c r="BK41">
        <v>1</v>
      </c>
      <c r="BL41" t="s">
        <v>70</v>
      </c>
      <c r="BM41">
        <v>0</v>
      </c>
      <c r="BN41" t="s">
        <v>346</v>
      </c>
    </row>
    <row r="42" spans="1:66" x14ac:dyDescent="0.25">
      <c r="A42" s="138" t="str">
        <f t="shared" si="20"/>
        <v>도영운수</v>
      </c>
      <c r="B42" s="138" t="str">
        <f t="shared" si="1"/>
        <v>65</v>
      </c>
      <c r="C42" s="139" t="str">
        <f t="shared" si="21"/>
        <v>71바5888</v>
      </c>
      <c r="D42" s="114" t="str">
        <f t="shared" si="22"/>
        <v>대형</v>
      </c>
      <c r="E42" s="111" t="str">
        <f t="shared" si="16"/>
        <v>F</v>
      </c>
      <c r="F42" s="159">
        <f t="shared" si="17"/>
        <v>0.78360000000000007</v>
      </c>
      <c r="G42" s="160">
        <f t="shared" si="18"/>
        <v>1.9590000000000001</v>
      </c>
      <c r="H42" s="161">
        <f t="shared" si="19"/>
        <v>2.5</v>
      </c>
      <c r="I42" s="162">
        <f t="shared" si="23"/>
        <v>4034.6930000000002</v>
      </c>
      <c r="J42" s="163">
        <f t="shared" si="24"/>
        <v>2.135289419195574E-2</v>
      </c>
      <c r="K42" s="163">
        <f t="shared" si="25"/>
        <v>0.38493254161513818</v>
      </c>
      <c r="L42" s="163">
        <f t="shared" si="26"/>
        <v>0.17498233446757905</v>
      </c>
      <c r="M42" s="164">
        <f t="shared" si="27"/>
        <v>16.254000000000001</v>
      </c>
      <c r="N42" s="165">
        <f t="shared" si="28"/>
        <v>0.69399999999999995</v>
      </c>
      <c r="O42" s="165">
        <f t="shared" si="29"/>
        <v>43.918999999999997</v>
      </c>
      <c r="P42" s="166">
        <f t="shared" si="30"/>
        <v>0</v>
      </c>
      <c r="Q42" s="167">
        <f t="shared" si="31"/>
        <v>76</v>
      </c>
      <c r="R42" s="168">
        <f t="shared" si="32"/>
        <v>28.120345306200782</v>
      </c>
      <c r="S42" s="140">
        <f t="shared" si="33"/>
        <v>28</v>
      </c>
      <c r="T42" s="140">
        <f t="shared" si="34"/>
        <v>1772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213</v>
      </c>
      <c r="Z42" s="4" t="s">
        <v>141</v>
      </c>
      <c r="AA42" s="4" t="s">
        <v>48</v>
      </c>
      <c r="AB42" s="4">
        <v>506</v>
      </c>
      <c r="AC42" s="4">
        <v>4034.6930000000002</v>
      </c>
      <c r="AD42" s="4">
        <v>2059.5320000000002</v>
      </c>
      <c r="AE42" s="4">
        <v>1.9590000000000001</v>
      </c>
      <c r="AF42" s="4">
        <v>2.5</v>
      </c>
      <c r="AG42" s="4">
        <v>16.254000000000001</v>
      </c>
      <c r="AH42" s="4">
        <v>241.66410200000001</v>
      </c>
      <c r="AI42" s="4">
        <v>5.160228</v>
      </c>
      <c r="AJ42" s="4">
        <v>93.024377000000001</v>
      </c>
      <c r="AK42" s="4">
        <v>706</v>
      </c>
      <c r="AL42" s="4">
        <v>28</v>
      </c>
      <c r="AM42" s="4">
        <v>1772</v>
      </c>
      <c r="AN42" s="4">
        <v>76</v>
      </c>
      <c r="AO42" s="4">
        <v>16.695457999999999</v>
      </c>
      <c r="AP42" s="4">
        <v>4111.8</v>
      </c>
      <c r="AQ42" s="4">
        <v>0</v>
      </c>
      <c r="AR42" s="4">
        <v>26</v>
      </c>
      <c r="AS42" s="4">
        <v>9253</v>
      </c>
      <c r="AT42" s="4">
        <v>0.69399999999999995</v>
      </c>
      <c r="AU42" s="4">
        <v>43.918999999999997</v>
      </c>
      <c r="AV42" s="4">
        <v>33441</v>
      </c>
      <c r="AW42" s="4">
        <v>0</v>
      </c>
      <c r="AX42" s="4">
        <v>0.54</v>
      </c>
      <c r="AY42">
        <v>0.78360000000000007</v>
      </c>
      <c r="AZ42" t="s">
        <v>70</v>
      </c>
      <c r="BA42" t="s">
        <v>207</v>
      </c>
      <c r="BB42">
        <v>2</v>
      </c>
      <c r="BC42" t="s">
        <v>318</v>
      </c>
      <c r="BD42">
        <v>6</v>
      </c>
      <c r="BE42">
        <v>35375.483999999997</v>
      </c>
      <c r="BF42">
        <v>0.11405336531932682</v>
      </c>
      <c r="BG42">
        <v>8.9372217064224505E-2</v>
      </c>
      <c r="BH42">
        <v>250051.35400000002</v>
      </c>
      <c r="BI42">
        <v>1.6135457518858306E-2</v>
      </c>
      <c r="BJ42">
        <v>1.2643744511777369E-2</v>
      </c>
      <c r="BK42">
        <v>1</v>
      </c>
      <c r="BL42" t="s">
        <v>70</v>
      </c>
      <c r="BM42">
        <v>0</v>
      </c>
      <c r="BN42" t="s">
        <v>346</v>
      </c>
    </row>
    <row r="43" spans="1:66" x14ac:dyDescent="0.25">
      <c r="A43" s="141" t="str">
        <f t="shared" si="20"/>
        <v>도영운수</v>
      </c>
      <c r="B43" s="141" t="str">
        <f t="shared" si="1"/>
        <v>65</v>
      </c>
      <c r="C43" s="142" t="str">
        <f t="shared" si="21"/>
        <v>75아1109</v>
      </c>
      <c r="D43" s="130" t="str">
        <f t="shared" si="22"/>
        <v>대형</v>
      </c>
      <c r="E43" s="127" t="str">
        <f t="shared" si="16"/>
        <v>S</v>
      </c>
      <c r="F43" s="149">
        <f t="shared" si="17"/>
        <v>1.0445833333333334</v>
      </c>
      <c r="G43" s="150">
        <f t="shared" si="18"/>
        <v>2.5070000000000001</v>
      </c>
      <c r="H43" s="151">
        <f t="shared" si="19"/>
        <v>2.4</v>
      </c>
      <c r="I43" s="152">
        <f t="shared" si="23"/>
        <v>5295.768</v>
      </c>
      <c r="J43" s="153">
        <f t="shared" si="24"/>
        <v>1.4517673997502945E-2</v>
      </c>
      <c r="K43" s="153">
        <f t="shared" si="25"/>
        <v>0.3561052071904186</v>
      </c>
      <c r="L43" s="153">
        <f t="shared" si="26"/>
        <v>0.2048805763394469</v>
      </c>
      <c r="M43" s="154">
        <f t="shared" si="27"/>
        <v>14.077</v>
      </c>
      <c r="N43" s="155">
        <f t="shared" si="28"/>
        <v>1.1140000000000001</v>
      </c>
      <c r="O43" s="155">
        <f t="shared" si="29"/>
        <v>23.83</v>
      </c>
      <c r="P43" s="156">
        <f t="shared" si="30"/>
        <v>0</v>
      </c>
      <c r="Q43" s="157">
        <f t="shared" si="31"/>
        <v>73</v>
      </c>
      <c r="R43" s="158">
        <f t="shared" si="32"/>
        <v>27.518255272835994</v>
      </c>
      <c r="S43" s="143">
        <f t="shared" si="33"/>
        <v>59</v>
      </c>
      <c r="T43" s="143">
        <f t="shared" si="34"/>
        <v>1262</v>
      </c>
      <c r="U43" t="s">
        <v>117</v>
      </c>
      <c r="V43" s="251" t="s">
        <v>121</v>
      </c>
      <c r="W43" s="4" t="s">
        <v>117</v>
      </c>
      <c r="X43" s="251" t="s">
        <v>121</v>
      </c>
      <c r="Y43" s="4" t="s">
        <v>215</v>
      </c>
      <c r="Z43" s="4" t="s">
        <v>141</v>
      </c>
      <c r="AA43" s="4" t="s">
        <v>48</v>
      </c>
      <c r="AB43" s="4">
        <v>506</v>
      </c>
      <c r="AC43" s="4">
        <v>5295.768</v>
      </c>
      <c r="AD43" s="4">
        <v>2112.6590000000001</v>
      </c>
      <c r="AE43" s="4">
        <v>2.5070000000000001</v>
      </c>
      <c r="AF43" s="4">
        <v>2.4</v>
      </c>
      <c r="AG43" s="4">
        <v>14.077</v>
      </c>
      <c r="AH43" s="4">
        <v>305.77157199999999</v>
      </c>
      <c r="AI43" s="4">
        <v>4.4390919999999996</v>
      </c>
      <c r="AJ43" s="4">
        <v>108.886849</v>
      </c>
      <c r="AK43" s="4">
        <v>1085</v>
      </c>
      <c r="AL43" s="4">
        <v>59</v>
      </c>
      <c r="AM43" s="4">
        <v>1262</v>
      </c>
      <c r="AN43" s="4">
        <v>73</v>
      </c>
      <c r="AO43" s="4">
        <v>17.31936</v>
      </c>
      <c r="AP43" s="4">
        <v>2491.9</v>
      </c>
      <c r="AQ43" s="4">
        <v>0</v>
      </c>
      <c r="AR43" s="4">
        <v>11</v>
      </c>
      <c r="AS43" s="4">
        <v>5102</v>
      </c>
      <c r="AT43" s="4">
        <v>1.1140000000000001</v>
      </c>
      <c r="AU43" s="4">
        <v>23.83</v>
      </c>
      <c r="AV43" s="4">
        <v>37306</v>
      </c>
      <c r="AW43" s="4">
        <v>0</v>
      </c>
      <c r="AX43" s="4">
        <v>0.64</v>
      </c>
      <c r="AY43">
        <v>1.0445833333333334</v>
      </c>
      <c r="AZ43" t="s">
        <v>71</v>
      </c>
      <c r="BA43" t="s">
        <v>207</v>
      </c>
      <c r="BB43">
        <v>1</v>
      </c>
      <c r="BC43" t="s">
        <v>210</v>
      </c>
      <c r="BD43">
        <v>9</v>
      </c>
      <c r="BE43">
        <v>35375.483999999997</v>
      </c>
      <c r="BF43">
        <v>0.14970164083126045</v>
      </c>
      <c r="BG43">
        <v>0.1563758389849875</v>
      </c>
      <c r="BH43">
        <v>250051.35400000002</v>
      </c>
      <c r="BI43">
        <v>2.1178721551733726E-2</v>
      </c>
      <c r="BJ43">
        <v>2.2122939554248523E-2</v>
      </c>
      <c r="BK43">
        <v>1</v>
      </c>
      <c r="BL43" t="s">
        <v>71</v>
      </c>
      <c r="BM43">
        <v>0</v>
      </c>
      <c r="BN43" t="s">
        <v>346</v>
      </c>
    </row>
    <row r="44" spans="1:66" x14ac:dyDescent="0.25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71바5860</v>
      </c>
      <c r="D44" s="114" t="str">
        <f t="shared" si="22"/>
        <v>대형</v>
      </c>
      <c r="E44" s="111" t="str">
        <f t="shared" si="16"/>
        <v>D</v>
      </c>
      <c r="F44" s="159">
        <f t="shared" si="17"/>
        <v>0.8041666666666667</v>
      </c>
      <c r="G44" s="160">
        <f t="shared" si="18"/>
        <v>1.93</v>
      </c>
      <c r="H44" s="161">
        <f t="shared" si="19"/>
        <v>2.4</v>
      </c>
      <c r="I44" s="162">
        <f t="shared" si="23"/>
        <v>6237.3230000000003</v>
      </c>
      <c r="J44" s="163">
        <f t="shared" si="24"/>
        <v>1.2371960369530925E-2</v>
      </c>
      <c r="K44" s="163">
        <f t="shared" si="25"/>
        <v>0.37009881551322266</v>
      </c>
      <c r="L44" s="163">
        <f t="shared" si="26"/>
        <v>0.14894210224482521</v>
      </c>
      <c r="M44" s="164">
        <f t="shared" si="27"/>
        <v>13.367000000000001</v>
      </c>
      <c r="N44" s="165">
        <f t="shared" si="28"/>
        <v>0.41699999999999998</v>
      </c>
      <c r="O44" s="165">
        <f t="shared" si="29"/>
        <v>23.52</v>
      </c>
      <c r="P44" s="166">
        <f t="shared" si="30"/>
        <v>0</v>
      </c>
      <c r="Q44" s="167">
        <f t="shared" si="31"/>
        <v>75</v>
      </c>
      <c r="R44" s="168">
        <f t="shared" si="32"/>
        <v>24.720918866027858</v>
      </c>
      <c r="S44" s="140">
        <f t="shared" si="33"/>
        <v>26</v>
      </c>
      <c r="T44" s="140">
        <f t="shared" si="34"/>
        <v>1467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216</v>
      </c>
      <c r="Z44" s="4" t="s">
        <v>141</v>
      </c>
      <c r="AA44" s="4" t="s">
        <v>48</v>
      </c>
      <c r="AB44" s="4">
        <v>506</v>
      </c>
      <c r="AC44" s="4">
        <v>6237.3230000000003</v>
      </c>
      <c r="AD44" s="4">
        <v>3231.9250000000002</v>
      </c>
      <c r="AE44" s="4">
        <v>1.93</v>
      </c>
      <c r="AF44" s="4">
        <v>2.4</v>
      </c>
      <c r="AG44" s="4">
        <v>13.367000000000001</v>
      </c>
      <c r="AH44" s="4">
        <v>408.57906500000001</v>
      </c>
      <c r="AI44" s="4">
        <v>5.0549239999999998</v>
      </c>
      <c r="AJ44" s="4">
        <v>151.214628</v>
      </c>
      <c r="AK44" s="4">
        <v>929</v>
      </c>
      <c r="AL44" s="4">
        <v>26</v>
      </c>
      <c r="AM44" s="4">
        <v>1467</v>
      </c>
      <c r="AN44" s="4">
        <v>75</v>
      </c>
      <c r="AO44" s="4">
        <v>15.265889</v>
      </c>
      <c r="AP44" s="4">
        <v>3560.1</v>
      </c>
      <c r="AQ44" s="4">
        <v>0</v>
      </c>
      <c r="AR44" s="4">
        <v>28</v>
      </c>
      <c r="AS44" s="4">
        <v>10326</v>
      </c>
      <c r="AT44" s="4">
        <v>0.41699999999999998</v>
      </c>
      <c r="AU44" s="4">
        <v>23.52</v>
      </c>
      <c r="AV44" s="4">
        <v>46523</v>
      </c>
      <c r="AW44" s="4">
        <v>0</v>
      </c>
      <c r="AX44" s="4">
        <v>0.53</v>
      </c>
      <c r="AY44">
        <v>0.8041666666666667</v>
      </c>
      <c r="AZ44" t="s">
        <v>67</v>
      </c>
      <c r="BA44" t="s">
        <v>321</v>
      </c>
      <c r="BB44">
        <v>2</v>
      </c>
      <c r="BC44" t="s">
        <v>322</v>
      </c>
      <c r="BD44">
        <v>13</v>
      </c>
      <c r="BE44">
        <v>37642.228999999999</v>
      </c>
      <c r="BF44">
        <v>0.1657001502222411</v>
      </c>
      <c r="BG44">
        <v>0.13325053747038557</v>
      </c>
      <c r="BH44">
        <v>250051.35400000002</v>
      </c>
      <c r="BI44">
        <v>2.4944168068771984E-2</v>
      </c>
      <c r="BJ44">
        <v>2.0059268488637472E-2</v>
      </c>
      <c r="BK44">
        <v>1</v>
      </c>
      <c r="BL44" t="s">
        <v>67</v>
      </c>
      <c r="BM44">
        <v>0</v>
      </c>
      <c r="BN44" t="s">
        <v>346</v>
      </c>
    </row>
    <row r="45" spans="1:66" x14ac:dyDescent="0.25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71바5882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0.74304347826086969</v>
      </c>
      <c r="G45" s="150">
        <f t="shared" si="18"/>
        <v>1.7090000000000001</v>
      </c>
      <c r="H45" s="151">
        <f t="shared" si="19"/>
        <v>2.2999999999999998</v>
      </c>
      <c r="I45" s="152">
        <f t="shared" si="23"/>
        <v>3896.1480000000001</v>
      </c>
      <c r="J45" s="153">
        <f t="shared" si="24"/>
        <v>3.5872301260408856E-2</v>
      </c>
      <c r="K45" s="153">
        <f t="shared" si="25"/>
        <v>0.36116462493428442</v>
      </c>
      <c r="L45" s="153">
        <f t="shared" si="26"/>
        <v>0.17016807369740575</v>
      </c>
      <c r="M45" s="154">
        <f t="shared" si="27"/>
        <v>17.314</v>
      </c>
      <c r="N45" s="155">
        <f t="shared" si="28"/>
        <v>2.4129999999999998</v>
      </c>
      <c r="O45" s="155">
        <f t="shared" si="29"/>
        <v>39.295000000000002</v>
      </c>
      <c r="P45" s="156">
        <f t="shared" si="30"/>
        <v>0</v>
      </c>
      <c r="Q45" s="157">
        <f t="shared" si="31"/>
        <v>74</v>
      </c>
      <c r="R45" s="158">
        <f t="shared" si="32"/>
        <v>25.178529088206748</v>
      </c>
      <c r="S45" s="143">
        <f t="shared" si="33"/>
        <v>94</v>
      </c>
      <c r="T45" s="143">
        <f t="shared" si="34"/>
        <v>1531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217</v>
      </c>
      <c r="Z45" s="4" t="s">
        <v>141</v>
      </c>
      <c r="AA45" s="4" t="s">
        <v>48</v>
      </c>
      <c r="AB45" s="4">
        <v>506</v>
      </c>
      <c r="AC45" s="4">
        <v>3896.1480000000001</v>
      </c>
      <c r="AD45" s="4">
        <v>2279.806</v>
      </c>
      <c r="AE45" s="4">
        <v>1.7090000000000001</v>
      </c>
      <c r="AF45" s="4">
        <v>2.2999999999999998</v>
      </c>
      <c r="AG45" s="4">
        <v>17.314</v>
      </c>
      <c r="AH45" s="4">
        <v>256.63410699999997</v>
      </c>
      <c r="AI45" s="4">
        <v>9.2060560000000002</v>
      </c>
      <c r="AJ45" s="4">
        <v>92.687161000000003</v>
      </c>
      <c r="AK45" s="4">
        <v>663</v>
      </c>
      <c r="AL45" s="4">
        <v>94</v>
      </c>
      <c r="AM45" s="4">
        <v>1531</v>
      </c>
      <c r="AN45" s="4">
        <v>74</v>
      </c>
      <c r="AO45" s="4">
        <v>15.181723</v>
      </c>
      <c r="AP45" s="4">
        <v>3547.8</v>
      </c>
      <c r="AQ45" s="4">
        <v>0</v>
      </c>
      <c r="AR45" s="4">
        <v>18</v>
      </c>
      <c r="AS45" s="4">
        <v>6473</v>
      </c>
      <c r="AT45" s="4">
        <v>2.4129999999999998</v>
      </c>
      <c r="AU45" s="4">
        <v>39.295000000000002</v>
      </c>
      <c r="AV45" s="4">
        <v>2295</v>
      </c>
      <c r="AW45" s="4">
        <v>0</v>
      </c>
      <c r="AX45" s="4">
        <v>0.55000000000000004</v>
      </c>
      <c r="AY45">
        <v>0.74304347826086969</v>
      </c>
      <c r="AZ45" t="s">
        <v>70</v>
      </c>
      <c r="BA45" t="s">
        <v>321</v>
      </c>
      <c r="BB45">
        <v>3</v>
      </c>
      <c r="BC45" t="s">
        <v>324</v>
      </c>
      <c r="BD45">
        <v>4</v>
      </c>
      <c r="BE45">
        <v>37642.228999999999</v>
      </c>
      <c r="BF45">
        <v>0.10350471009567473</v>
      </c>
      <c r="BG45">
        <v>7.690849980587311E-2</v>
      </c>
      <c r="BH45">
        <v>250051.35400000002</v>
      </c>
      <c r="BI45">
        <v>1.5581391332917957E-2</v>
      </c>
      <c r="BJ45">
        <v>1.1577651212155128E-2</v>
      </c>
      <c r="BK45">
        <v>1</v>
      </c>
      <c r="BL45" t="s">
        <v>70</v>
      </c>
      <c r="BM45">
        <v>0</v>
      </c>
      <c r="BN45" t="s">
        <v>346</v>
      </c>
    </row>
    <row r="46" spans="1:66" x14ac:dyDescent="0.25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71바5883</v>
      </c>
      <c r="D46" s="114" t="str">
        <f t="shared" ref="D46:D52" si="37">Z46</f>
        <v>대형</v>
      </c>
      <c r="E46" s="111" t="str">
        <f t="shared" ref="E46:E52" si="38">AZ46</f>
        <v>F</v>
      </c>
      <c r="F46" s="159">
        <f t="shared" ref="F46:F52" si="39">G46/H46</f>
        <v>0.77083333333333337</v>
      </c>
      <c r="G46" s="160">
        <f t="shared" ref="G46:G52" si="40">AE46</f>
        <v>1.85</v>
      </c>
      <c r="H46" s="161">
        <f t="shared" ref="H46:H52" si="41">AF46</f>
        <v>2.4</v>
      </c>
      <c r="I46" s="162">
        <f t="shared" ref="I46:I52" si="42">AC46</f>
        <v>4680.1710000000003</v>
      </c>
      <c r="J46" s="163">
        <f t="shared" ref="J46:J52" si="43">AI46/AH46</f>
        <v>3.4753614590225246E-2</v>
      </c>
      <c r="K46" s="163">
        <f t="shared" ref="K46:K52" si="44">AJ46/AH46</f>
        <v>0.36681578140665833</v>
      </c>
      <c r="L46" s="163">
        <f t="shared" ref="L46:L52" si="45">AK46/AC46</f>
        <v>0.26238357530098794</v>
      </c>
      <c r="M46" s="164">
        <f t="shared" ref="M46:M52" si="46">AG46</f>
        <v>14.076000000000001</v>
      </c>
      <c r="N46" s="165">
        <f t="shared" ref="N46:N52" si="47">IF(AW46=0,AT46,"속도계이상")</f>
        <v>1.111</v>
      </c>
      <c r="O46" s="165">
        <f t="shared" ref="O46:O52" si="48">IF(AW46=0,AU46,"속도계이상")</f>
        <v>20.811</v>
      </c>
      <c r="P46" s="166">
        <f t="shared" ref="P46:P52" si="49">AQ46/60</f>
        <v>0</v>
      </c>
      <c r="Q46" s="167">
        <f t="shared" ref="Q46:Q52" si="50">AN46</f>
        <v>74</v>
      </c>
      <c r="R46" s="168">
        <f t="shared" ref="R46:R52" si="51">AC46/(AH46-AI46-AJ46)</f>
        <v>24.525832881001975</v>
      </c>
      <c r="S46" s="140">
        <f t="shared" ref="S46:S52" si="52">IF(AW46=0,AL46,"속도계이상")</f>
        <v>52</v>
      </c>
      <c r="T46" s="140">
        <f t="shared" ref="T46:T52" si="53">IF(AW46=0,AM46,"속도계이상")</f>
        <v>974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218</v>
      </c>
      <c r="Z46" s="4" t="s">
        <v>141</v>
      </c>
      <c r="AA46" s="4" t="s">
        <v>48</v>
      </c>
      <c r="AB46" s="4">
        <v>506</v>
      </c>
      <c r="AC46" s="4">
        <v>4680.1710000000003</v>
      </c>
      <c r="AD46" s="4">
        <v>2529.348</v>
      </c>
      <c r="AE46" s="4">
        <v>1.85</v>
      </c>
      <c r="AF46" s="4">
        <v>2.4</v>
      </c>
      <c r="AG46" s="4">
        <v>14.076000000000001</v>
      </c>
      <c r="AH46" s="4">
        <v>318.87770899999998</v>
      </c>
      <c r="AI46" s="4">
        <v>11.082153</v>
      </c>
      <c r="AJ46" s="4">
        <v>116.969376</v>
      </c>
      <c r="AK46" s="4">
        <v>1228</v>
      </c>
      <c r="AL46" s="4">
        <v>52</v>
      </c>
      <c r="AM46" s="4">
        <v>974</v>
      </c>
      <c r="AN46" s="4">
        <v>74</v>
      </c>
      <c r="AO46" s="4">
        <v>14.677008000000001</v>
      </c>
      <c r="AP46" s="4">
        <v>3025.6</v>
      </c>
      <c r="AQ46" s="4">
        <v>0</v>
      </c>
      <c r="AR46" s="4">
        <v>20</v>
      </c>
      <c r="AS46" s="4">
        <v>7893</v>
      </c>
      <c r="AT46" s="4">
        <v>1.111</v>
      </c>
      <c r="AU46" s="4">
        <v>20.811</v>
      </c>
      <c r="AV46" s="4">
        <v>19536</v>
      </c>
      <c r="AW46" s="4">
        <v>0</v>
      </c>
      <c r="AX46" s="4">
        <v>0.53</v>
      </c>
      <c r="AY46">
        <v>0.77083333333333337</v>
      </c>
      <c r="AZ46" t="s">
        <v>70</v>
      </c>
      <c r="BA46" t="s">
        <v>321</v>
      </c>
      <c r="BB46">
        <v>2</v>
      </c>
      <c r="BC46" t="s">
        <v>323</v>
      </c>
      <c r="BD46">
        <v>6</v>
      </c>
      <c r="BE46">
        <v>37642.228999999999</v>
      </c>
      <c r="BF46">
        <v>0.12433299313916825</v>
      </c>
      <c r="BG46">
        <v>9.5840015544775531E-2</v>
      </c>
      <c r="BH46">
        <v>250051.35400000002</v>
      </c>
      <c r="BI46">
        <v>1.8716839261746207E-2</v>
      </c>
      <c r="BJ46">
        <v>1.4427563597596036E-2</v>
      </c>
      <c r="BK46">
        <v>1</v>
      </c>
      <c r="BL46" t="s">
        <v>70</v>
      </c>
      <c r="BM46">
        <v>0</v>
      </c>
      <c r="BN46" t="s">
        <v>346</v>
      </c>
    </row>
    <row r="47" spans="1:66" x14ac:dyDescent="0.25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71바5889</v>
      </c>
      <c r="D47" s="130" t="str">
        <f t="shared" si="37"/>
        <v>대형</v>
      </c>
      <c r="E47" s="127" t="str">
        <f t="shared" si="38"/>
        <v>F</v>
      </c>
      <c r="F47" s="149">
        <f t="shared" si="39"/>
        <v>0.79666666666666663</v>
      </c>
      <c r="G47" s="150">
        <f t="shared" si="40"/>
        <v>1.9119999999999999</v>
      </c>
      <c r="H47" s="151">
        <f t="shared" si="41"/>
        <v>2.4</v>
      </c>
      <c r="I47" s="152">
        <f t="shared" si="42"/>
        <v>4506.2539999999999</v>
      </c>
      <c r="J47" s="153">
        <f t="shared" si="43"/>
        <v>2.661029085899624E-2</v>
      </c>
      <c r="K47" s="153">
        <f t="shared" si="44"/>
        <v>0.37917074885450575</v>
      </c>
      <c r="L47" s="153">
        <f t="shared" si="45"/>
        <v>0.17730913525957481</v>
      </c>
      <c r="M47" s="154">
        <f t="shared" si="46"/>
        <v>14.599</v>
      </c>
      <c r="N47" s="155">
        <f t="shared" si="47"/>
        <v>1.5529999999999999</v>
      </c>
      <c r="O47" s="155">
        <f t="shared" si="48"/>
        <v>19.684000000000001</v>
      </c>
      <c r="P47" s="156">
        <f t="shared" si="49"/>
        <v>0</v>
      </c>
      <c r="Q47" s="157">
        <f t="shared" si="50"/>
        <v>74</v>
      </c>
      <c r="R47" s="158">
        <f t="shared" si="51"/>
        <v>25.028671515397583</v>
      </c>
      <c r="S47" s="143">
        <f t="shared" si="52"/>
        <v>70</v>
      </c>
      <c r="T47" s="143">
        <f t="shared" si="53"/>
        <v>887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219</v>
      </c>
      <c r="Z47" s="4" t="s">
        <v>141</v>
      </c>
      <c r="AA47" s="4" t="s">
        <v>48</v>
      </c>
      <c r="AB47" s="4">
        <v>506</v>
      </c>
      <c r="AC47" s="4">
        <v>4506.2539999999999</v>
      </c>
      <c r="AD47" s="4">
        <v>2356.9079999999999</v>
      </c>
      <c r="AE47" s="4">
        <v>1.9119999999999999</v>
      </c>
      <c r="AF47" s="4">
        <v>2.4</v>
      </c>
      <c r="AG47" s="4">
        <v>14.599</v>
      </c>
      <c r="AH47" s="4">
        <v>302.992141</v>
      </c>
      <c r="AI47" s="4">
        <v>8.0627089999999999</v>
      </c>
      <c r="AJ47" s="4">
        <v>114.885757</v>
      </c>
      <c r="AK47" s="4">
        <v>799</v>
      </c>
      <c r="AL47" s="4">
        <v>70</v>
      </c>
      <c r="AM47" s="4">
        <v>887</v>
      </c>
      <c r="AN47" s="4">
        <v>74</v>
      </c>
      <c r="AO47" s="4">
        <v>14.872510999999999</v>
      </c>
      <c r="AP47" s="4">
        <v>3135</v>
      </c>
      <c r="AQ47" s="4">
        <v>0</v>
      </c>
      <c r="AR47" s="4">
        <v>28</v>
      </c>
      <c r="AS47" s="4">
        <v>9496</v>
      </c>
      <c r="AT47" s="4">
        <v>1.5529999999999999</v>
      </c>
      <c r="AU47" s="4">
        <v>19.684000000000001</v>
      </c>
      <c r="AV47" s="4">
        <v>14789</v>
      </c>
      <c r="AW47" s="4">
        <v>0</v>
      </c>
      <c r="AX47" s="4">
        <v>0.55000000000000004</v>
      </c>
      <c r="AY47">
        <v>0.79666666666666663</v>
      </c>
      <c r="AZ47" t="s">
        <v>70</v>
      </c>
      <c r="BA47" t="s">
        <v>321</v>
      </c>
      <c r="BB47">
        <v>1</v>
      </c>
      <c r="BC47" t="s">
        <v>326</v>
      </c>
      <c r="BD47">
        <v>5</v>
      </c>
      <c r="BE47">
        <v>37642.228999999999</v>
      </c>
      <c r="BF47">
        <v>0.11971273008301395</v>
      </c>
      <c r="BG47">
        <v>9.537114163280111E-2</v>
      </c>
      <c r="BH47">
        <v>250051.35400000002</v>
      </c>
      <c r="BI47">
        <v>1.8021314133735901E-2</v>
      </c>
      <c r="BJ47">
        <v>1.4356980259876266E-2</v>
      </c>
      <c r="BK47">
        <v>1</v>
      </c>
      <c r="BL47" t="s">
        <v>67</v>
      </c>
      <c r="BM47">
        <v>-1</v>
      </c>
      <c r="BN47" t="s">
        <v>376</v>
      </c>
    </row>
    <row r="48" spans="1:66" x14ac:dyDescent="0.25">
      <c r="A48" s="138" t="str">
        <f t="shared" si="35"/>
        <v>도영운수</v>
      </c>
      <c r="B48" s="138" t="str">
        <f t="shared" si="1"/>
        <v>65-1</v>
      </c>
      <c r="C48" s="139" t="str">
        <f t="shared" si="36"/>
        <v>71바5891</v>
      </c>
      <c r="D48" s="114" t="str">
        <f t="shared" si="37"/>
        <v>대형</v>
      </c>
      <c r="E48" s="111" t="str">
        <f t="shared" si="38"/>
        <v>F</v>
      </c>
      <c r="F48" s="159">
        <f t="shared" si="39"/>
        <v>0.72666666666666668</v>
      </c>
      <c r="G48" s="160">
        <f t="shared" si="40"/>
        <v>1.744</v>
      </c>
      <c r="H48" s="161">
        <f t="shared" si="41"/>
        <v>2.4</v>
      </c>
      <c r="I48" s="162">
        <f t="shared" si="42"/>
        <v>4718.9040000000005</v>
      </c>
      <c r="J48" s="163">
        <f t="shared" si="43"/>
        <v>1.9416198535104921E-2</v>
      </c>
      <c r="K48" s="163">
        <f t="shared" si="44"/>
        <v>0.3598682117918755</v>
      </c>
      <c r="L48" s="163">
        <f t="shared" si="45"/>
        <v>0.19453669750433572</v>
      </c>
      <c r="M48" s="164">
        <f t="shared" si="46"/>
        <v>16.577000000000002</v>
      </c>
      <c r="N48" s="165">
        <f t="shared" si="47"/>
        <v>0.86899999999999999</v>
      </c>
      <c r="O48" s="165">
        <f t="shared" si="48"/>
        <v>32.231999999999999</v>
      </c>
      <c r="P48" s="166">
        <f t="shared" si="49"/>
        <v>0</v>
      </c>
      <c r="Q48" s="167">
        <f t="shared" si="50"/>
        <v>74</v>
      </c>
      <c r="R48" s="168">
        <f t="shared" si="51"/>
        <v>24.920196187773524</v>
      </c>
      <c r="S48" s="140">
        <f t="shared" si="52"/>
        <v>41</v>
      </c>
      <c r="T48" s="140">
        <f t="shared" si="53"/>
        <v>1521</v>
      </c>
      <c r="U48" t="s">
        <v>117</v>
      </c>
      <c r="V48" s="251" t="s">
        <v>122</v>
      </c>
      <c r="W48" t="s">
        <v>117</v>
      </c>
      <c r="X48" s="251" t="s">
        <v>122</v>
      </c>
      <c r="Y48" s="4" t="s">
        <v>359</v>
      </c>
      <c r="Z48" s="4" t="s">
        <v>141</v>
      </c>
      <c r="AA48" s="4" t="s">
        <v>48</v>
      </c>
      <c r="AB48" s="4">
        <v>506</v>
      </c>
      <c r="AC48" s="4">
        <v>4718.9040000000005</v>
      </c>
      <c r="AD48" s="4">
        <v>2705.46</v>
      </c>
      <c r="AE48" s="4">
        <v>1.744</v>
      </c>
      <c r="AF48" s="4">
        <v>2.4</v>
      </c>
      <c r="AG48" s="4">
        <v>16.577000000000002</v>
      </c>
      <c r="AH48" s="4">
        <v>305.068265</v>
      </c>
      <c r="AI48" s="4">
        <v>5.9232659999999999</v>
      </c>
      <c r="AJ48" s="4">
        <v>109.78437099999999</v>
      </c>
      <c r="AK48" s="4">
        <v>918</v>
      </c>
      <c r="AL48" s="4">
        <v>41</v>
      </c>
      <c r="AM48" s="4">
        <v>1521</v>
      </c>
      <c r="AN48" s="4">
        <v>74</v>
      </c>
      <c r="AO48" s="4">
        <v>15.468354</v>
      </c>
      <c r="AP48" s="4">
        <v>2572.4</v>
      </c>
      <c r="AQ48" s="4">
        <v>0</v>
      </c>
      <c r="AR48" s="4">
        <v>14</v>
      </c>
      <c r="AS48" s="4">
        <v>4662</v>
      </c>
      <c r="AT48" s="4">
        <v>0.86899999999999999</v>
      </c>
      <c r="AU48" s="4">
        <v>32.231999999999999</v>
      </c>
      <c r="AV48" s="4">
        <v>36485</v>
      </c>
      <c r="AW48" s="4">
        <v>0</v>
      </c>
      <c r="AX48" s="4">
        <v>0.55000000000000004</v>
      </c>
      <c r="AY48">
        <v>0.72666666666666668</v>
      </c>
      <c r="AZ48" t="s">
        <v>70</v>
      </c>
      <c r="BA48" t="s">
        <v>321</v>
      </c>
      <c r="BB48">
        <v>6</v>
      </c>
      <c r="BC48" t="s">
        <v>388</v>
      </c>
      <c r="BD48">
        <v>6</v>
      </c>
      <c r="BE48">
        <v>37642.228999999999</v>
      </c>
      <c r="BF48">
        <v>0.12536197046141981</v>
      </c>
      <c r="BG48">
        <v>9.1096365201965068E-2</v>
      </c>
      <c r="BH48">
        <v>250051.35400000002</v>
      </c>
      <c r="BI48">
        <v>1.8871739442770624E-2</v>
      </c>
      <c r="BJ48">
        <v>1.3713463995079988E-2</v>
      </c>
      <c r="BK48">
        <v>1</v>
      </c>
      <c r="BL48" t="s">
        <v>70</v>
      </c>
      <c r="BM48">
        <v>0</v>
      </c>
      <c r="BN48" t="s">
        <v>346</v>
      </c>
    </row>
    <row r="49" spans="1:66" x14ac:dyDescent="0.25">
      <c r="A49" s="141" t="str">
        <f t="shared" si="35"/>
        <v>도영운수</v>
      </c>
      <c r="B49" s="141" t="str">
        <f t="shared" si="1"/>
        <v>65-1</v>
      </c>
      <c r="C49" s="142" t="str">
        <f t="shared" si="36"/>
        <v>71바5893</v>
      </c>
      <c r="D49" s="130" t="str">
        <f t="shared" si="37"/>
        <v>대형</v>
      </c>
      <c r="E49" s="127" t="str">
        <f t="shared" si="38"/>
        <v>D</v>
      </c>
      <c r="F49" s="149">
        <f t="shared" si="39"/>
        <v>0.80478260869565221</v>
      </c>
      <c r="G49" s="150">
        <f t="shared" si="40"/>
        <v>1.851</v>
      </c>
      <c r="H49" s="151">
        <f t="shared" si="41"/>
        <v>2.2999999999999998</v>
      </c>
      <c r="I49" s="152">
        <f t="shared" si="42"/>
        <v>4413.2910000000002</v>
      </c>
      <c r="J49" s="153">
        <f t="shared" si="43"/>
        <v>4.6366321525378945E-3</v>
      </c>
      <c r="K49" s="153">
        <f t="shared" si="44"/>
        <v>0.37339905821348329</v>
      </c>
      <c r="L49" s="153">
        <f t="shared" si="45"/>
        <v>0.2562713403670866</v>
      </c>
      <c r="M49" s="154">
        <f t="shared" si="46"/>
        <v>15.842000000000001</v>
      </c>
      <c r="N49" s="155">
        <f t="shared" si="47"/>
        <v>2.4239999999999999</v>
      </c>
      <c r="O49" s="155">
        <f t="shared" si="48"/>
        <v>39.064</v>
      </c>
      <c r="P49" s="156">
        <f t="shared" si="49"/>
        <v>0</v>
      </c>
      <c r="Q49" s="157">
        <f t="shared" si="50"/>
        <v>73</v>
      </c>
      <c r="R49" s="158">
        <f t="shared" si="51"/>
        <v>25.62687236075644</v>
      </c>
      <c r="S49" s="143">
        <f t="shared" si="52"/>
        <v>107</v>
      </c>
      <c r="T49" s="143">
        <f t="shared" si="53"/>
        <v>1724</v>
      </c>
      <c r="U49" t="s">
        <v>117</v>
      </c>
      <c r="V49" s="251" t="s">
        <v>122</v>
      </c>
      <c r="W49" t="s">
        <v>117</v>
      </c>
      <c r="X49" s="251" t="s">
        <v>122</v>
      </c>
      <c r="Y49" s="4" t="s">
        <v>220</v>
      </c>
      <c r="Z49" s="4" t="s">
        <v>141</v>
      </c>
      <c r="AA49" s="4" t="s">
        <v>48</v>
      </c>
      <c r="AB49" s="4">
        <v>506</v>
      </c>
      <c r="AC49" s="4">
        <v>4413.2910000000002</v>
      </c>
      <c r="AD49" s="4">
        <v>2383.652</v>
      </c>
      <c r="AE49" s="4">
        <v>1.851</v>
      </c>
      <c r="AF49" s="4">
        <v>2.2999999999999998</v>
      </c>
      <c r="AG49" s="4">
        <v>15.842000000000001</v>
      </c>
      <c r="AH49" s="4">
        <v>276.88631700000002</v>
      </c>
      <c r="AI49" s="4">
        <v>1.28382</v>
      </c>
      <c r="AJ49" s="4">
        <v>103.38909</v>
      </c>
      <c r="AK49" s="4">
        <v>1131</v>
      </c>
      <c r="AL49" s="4">
        <v>107</v>
      </c>
      <c r="AM49" s="4">
        <v>1724</v>
      </c>
      <c r="AN49" s="4">
        <v>73</v>
      </c>
      <c r="AO49" s="4">
        <v>15.938999000000001</v>
      </c>
      <c r="AP49" s="4">
        <v>3051.8</v>
      </c>
      <c r="AQ49" s="4">
        <v>0</v>
      </c>
      <c r="AR49" s="4">
        <v>3</v>
      </c>
      <c r="AS49" s="4">
        <v>1178</v>
      </c>
      <c r="AT49" s="4">
        <v>2.4239999999999999</v>
      </c>
      <c r="AU49" s="4">
        <v>39.064</v>
      </c>
      <c r="AV49" s="4">
        <v>37403</v>
      </c>
      <c r="AW49" s="4">
        <v>0</v>
      </c>
      <c r="AX49" s="4">
        <v>0.55000000000000004</v>
      </c>
      <c r="AY49">
        <v>0.80478260869565221</v>
      </c>
      <c r="AZ49" t="s">
        <v>67</v>
      </c>
      <c r="BA49" t="s">
        <v>321</v>
      </c>
      <c r="BB49">
        <v>1</v>
      </c>
      <c r="BC49" t="s">
        <v>327</v>
      </c>
      <c r="BD49">
        <v>4</v>
      </c>
      <c r="BE49">
        <v>37642.228999999999</v>
      </c>
      <c r="BF49">
        <v>0.11724308355915905</v>
      </c>
      <c r="BG49">
        <v>9.4355194638262349E-2</v>
      </c>
      <c r="BH49">
        <v>250051.35400000002</v>
      </c>
      <c r="BI49">
        <v>1.764953850239899E-2</v>
      </c>
      <c r="BJ49">
        <v>1.4204041638235014E-2</v>
      </c>
      <c r="BK49">
        <v>1</v>
      </c>
      <c r="BL49" t="s">
        <v>67</v>
      </c>
      <c r="BM49">
        <v>0</v>
      </c>
      <c r="BN49" t="s">
        <v>346</v>
      </c>
    </row>
    <row r="50" spans="1:66" x14ac:dyDescent="0.25">
      <c r="A50" s="138" t="str">
        <f t="shared" si="35"/>
        <v>도영운수</v>
      </c>
      <c r="B50" s="138" t="str">
        <f t="shared" si="1"/>
        <v>65-1</v>
      </c>
      <c r="C50" s="139" t="str">
        <f t="shared" si="36"/>
        <v>71바5895</v>
      </c>
      <c r="D50" s="114" t="str">
        <f t="shared" si="37"/>
        <v>대형</v>
      </c>
      <c r="E50" s="111" t="str">
        <f t="shared" si="38"/>
        <v>F</v>
      </c>
      <c r="F50" s="159">
        <f t="shared" si="39"/>
        <v>0.72750000000000004</v>
      </c>
      <c r="G50" s="160">
        <f t="shared" si="40"/>
        <v>1.746</v>
      </c>
      <c r="H50" s="161">
        <f t="shared" si="41"/>
        <v>2.4</v>
      </c>
      <c r="I50" s="162">
        <f t="shared" si="42"/>
        <v>4929.1859999999997</v>
      </c>
      <c r="J50" s="163">
        <f t="shared" si="43"/>
        <v>2.8080717459891276E-2</v>
      </c>
      <c r="K50" s="163">
        <f t="shared" si="44"/>
        <v>0.38000037116667124</v>
      </c>
      <c r="L50" s="163">
        <f t="shared" si="45"/>
        <v>0.19435257667290301</v>
      </c>
      <c r="M50" s="164">
        <f t="shared" si="46"/>
        <v>16.463999999999999</v>
      </c>
      <c r="N50" s="165">
        <f t="shared" si="47"/>
        <v>2.516</v>
      </c>
      <c r="O50" s="165">
        <f t="shared" si="48"/>
        <v>48</v>
      </c>
      <c r="P50" s="166">
        <f t="shared" si="49"/>
        <v>0</v>
      </c>
      <c r="Q50" s="167">
        <f t="shared" si="50"/>
        <v>77</v>
      </c>
      <c r="R50" s="168">
        <f t="shared" si="51"/>
        <v>25.289467410214964</v>
      </c>
      <c r="S50" s="140">
        <f t="shared" si="52"/>
        <v>124</v>
      </c>
      <c r="T50" s="140">
        <f t="shared" si="53"/>
        <v>2366</v>
      </c>
      <c r="U50" t="s">
        <v>117</v>
      </c>
      <c r="V50" s="251" t="s">
        <v>122</v>
      </c>
      <c r="W50" t="s">
        <v>117</v>
      </c>
      <c r="X50" s="251" t="s">
        <v>122</v>
      </c>
      <c r="Y50" s="4" t="s">
        <v>361</v>
      </c>
      <c r="Z50" s="4" t="s">
        <v>141</v>
      </c>
      <c r="AA50" s="4" t="s">
        <v>48</v>
      </c>
      <c r="AB50" s="4">
        <v>506</v>
      </c>
      <c r="AC50" s="4">
        <v>4929.1859999999997</v>
      </c>
      <c r="AD50" s="4">
        <v>2823.1170000000002</v>
      </c>
      <c r="AE50" s="4">
        <v>1.746</v>
      </c>
      <c r="AF50" s="4">
        <v>2.4</v>
      </c>
      <c r="AG50" s="4">
        <v>16.463999999999999</v>
      </c>
      <c r="AH50" s="4">
        <v>329.28603099999998</v>
      </c>
      <c r="AI50" s="4">
        <v>9.2465879999999991</v>
      </c>
      <c r="AJ50" s="4">
        <v>125.12881400000001</v>
      </c>
      <c r="AK50" s="4">
        <v>958</v>
      </c>
      <c r="AL50" s="4">
        <v>124</v>
      </c>
      <c r="AM50" s="4">
        <v>2366</v>
      </c>
      <c r="AN50" s="4">
        <v>77</v>
      </c>
      <c r="AO50" s="4">
        <v>14.969314000000001</v>
      </c>
      <c r="AP50" s="4">
        <v>4364.7</v>
      </c>
      <c r="AQ50" s="4">
        <v>0</v>
      </c>
      <c r="AR50" s="4">
        <v>10</v>
      </c>
      <c r="AS50" s="4">
        <v>3722</v>
      </c>
      <c r="AT50" s="4">
        <v>2.516</v>
      </c>
      <c r="AU50" s="4">
        <v>48</v>
      </c>
      <c r="AV50" s="4">
        <v>30641</v>
      </c>
      <c r="AW50" s="4">
        <v>0</v>
      </c>
      <c r="AX50" s="4">
        <v>0.54</v>
      </c>
      <c r="AY50">
        <v>0.72750000000000004</v>
      </c>
      <c r="AZ50" t="s">
        <v>70</v>
      </c>
      <c r="BA50" t="s">
        <v>321</v>
      </c>
      <c r="BB50">
        <v>5</v>
      </c>
      <c r="BC50" t="s">
        <v>360</v>
      </c>
      <c r="BD50">
        <v>4</v>
      </c>
      <c r="BE50">
        <v>37642.228999999999</v>
      </c>
      <c r="BF50">
        <v>0.13094830276921166</v>
      </c>
      <c r="BG50">
        <v>9.5264890264601484E-2</v>
      </c>
      <c r="BH50">
        <v>250051.35400000002</v>
      </c>
      <c r="BI50">
        <v>1.9712694697106098E-2</v>
      </c>
      <c r="BJ50">
        <v>1.4340985392144687E-2</v>
      </c>
      <c r="BK50">
        <v>1</v>
      </c>
      <c r="BL50" t="s">
        <v>70</v>
      </c>
      <c r="BM50">
        <v>0</v>
      </c>
      <c r="BN50" t="s">
        <v>346</v>
      </c>
    </row>
    <row r="51" spans="1:66" x14ac:dyDescent="0.25">
      <c r="A51" s="141" t="str">
        <f t="shared" si="35"/>
        <v>도영운수</v>
      </c>
      <c r="B51" s="141" t="str">
        <f t="shared" si="1"/>
        <v>65-1</v>
      </c>
      <c r="C51" s="142" t="str">
        <f t="shared" si="36"/>
        <v>71바5896</v>
      </c>
      <c r="D51" s="130" t="str">
        <f t="shared" si="37"/>
        <v>대형</v>
      </c>
      <c r="E51" s="127" t="str">
        <f t="shared" si="38"/>
        <v>F</v>
      </c>
      <c r="F51" s="149">
        <f t="shared" si="39"/>
        <v>0.73695652173913051</v>
      </c>
      <c r="G51" s="150">
        <f t="shared" si="40"/>
        <v>1.6950000000000001</v>
      </c>
      <c r="H51" s="151">
        <f t="shared" si="41"/>
        <v>2.2999999999999998</v>
      </c>
      <c r="I51" s="152">
        <f t="shared" si="42"/>
        <v>4260.9520000000002</v>
      </c>
      <c r="J51" s="153">
        <f t="shared" si="43"/>
        <v>4.4192372946817673E-2</v>
      </c>
      <c r="K51" s="153">
        <f t="shared" si="44"/>
        <v>0.39397597844124177</v>
      </c>
      <c r="L51" s="153">
        <f t="shared" si="45"/>
        <v>0.16545598260670386</v>
      </c>
      <c r="M51" s="154">
        <f t="shared" si="46"/>
        <v>19.317</v>
      </c>
      <c r="N51" s="155">
        <f t="shared" si="47"/>
        <v>5.3739999999999997</v>
      </c>
      <c r="O51" s="155">
        <f t="shared" si="48"/>
        <v>49.378999999999998</v>
      </c>
      <c r="P51" s="156">
        <f t="shared" si="49"/>
        <v>0</v>
      </c>
      <c r="Q51" s="157">
        <f t="shared" si="50"/>
        <v>75</v>
      </c>
      <c r="R51" s="158">
        <f t="shared" si="51"/>
        <v>26.093620863329875</v>
      </c>
      <c r="S51" s="143">
        <f t="shared" si="52"/>
        <v>229</v>
      </c>
      <c r="T51" s="143">
        <f t="shared" si="53"/>
        <v>2104</v>
      </c>
      <c r="U51" t="s">
        <v>117</v>
      </c>
      <c r="V51" s="251" t="s">
        <v>122</v>
      </c>
      <c r="W51" t="s">
        <v>117</v>
      </c>
      <c r="X51" s="251" t="s">
        <v>122</v>
      </c>
      <c r="Y51" s="4" t="s">
        <v>221</v>
      </c>
      <c r="Z51" s="4" t="s">
        <v>141</v>
      </c>
      <c r="AA51" s="4" t="s">
        <v>48</v>
      </c>
      <c r="AB51" s="4">
        <v>506</v>
      </c>
      <c r="AC51" s="4">
        <v>4260.9520000000002</v>
      </c>
      <c r="AD51" s="4">
        <v>2513.2240000000002</v>
      </c>
      <c r="AE51" s="4">
        <v>1.6950000000000001</v>
      </c>
      <c r="AF51" s="4">
        <v>2.2999999999999998</v>
      </c>
      <c r="AG51" s="4">
        <v>19.317</v>
      </c>
      <c r="AH51" s="4">
        <v>290.64716700000002</v>
      </c>
      <c r="AI51" s="4">
        <v>12.844388</v>
      </c>
      <c r="AJ51" s="4">
        <v>114.508002</v>
      </c>
      <c r="AK51" s="4">
        <v>705</v>
      </c>
      <c r="AL51" s="4">
        <v>229</v>
      </c>
      <c r="AM51" s="4">
        <v>2104</v>
      </c>
      <c r="AN51" s="4">
        <v>75</v>
      </c>
      <c r="AO51" s="4">
        <v>14.660221999999999</v>
      </c>
      <c r="AP51" s="4">
        <v>6271.5</v>
      </c>
      <c r="AQ51" s="4">
        <v>0</v>
      </c>
      <c r="AR51" s="4">
        <v>47</v>
      </c>
      <c r="AS51" s="4">
        <v>17804</v>
      </c>
      <c r="AT51" s="4">
        <v>5.3739999999999997</v>
      </c>
      <c r="AU51" s="4">
        <v>49.378999999999998</v>
      </c>
      <c r="AV51" s="4">
        <v>1952</v>
      </c>
      <c r="AW51" s="4">
        <v>0</v>
      </c>
      <c r="AX51" s="4">
        <v>0.56999999999999995</v>
      </c>
      <c r="AY51">
        <v>0.73695652173913051</v>
      </c>
      <c r="AZ51" t="s">
        <v>70</v>
      </c>
      <c r="BA51" t="s">
        <v>321</v>
      </c>
      <c r="BB51">
        <v>4</v>
      </c>
      <c r="BC51" t="s">
        <v>325</v>
      </c>
      <c r="BD51">
        <v>2</v>
      </c>
      <c r="BE51">
        <v>37642.228999999999</v>
      </c>
      <c r="BF51">
        <v>0.11319605967011147</v>
      </c>
      <c r="BG51">
        <v>8.3420574409060422E-2</v>
      </c>
      <c r="BH51">
        <v>250051.35400000002</v>
      </c>
      <c r="BI51">
        <v>1.7040307648164145E-2</v>
      </c>
      <c r="BJ51">
        <v>1.2557965853755751E-2</v>
      </c>
      <c r="BK51">
        <v>1</v>
      </c>
      <c r="BL51" t="s">
        <v>70</v>
      </c>
      <c r="BM51">
        <v>0</v>
      </c>
      <c r="BN51" t="s">
        <v>346</v>
      </c>
    </row>
    <row r="52" spans="1:66" x14ac:dyDescent="0.25">
      <c r="A52" s="138" t="str">
        <f t="shared" si="35"/>
        <v>도영운수</v>
      </c>
      <c r="B52" s="138" t="str">
        <f t="shared" si="1"/>
        <v>순환46</v>
      </c>
      <c r="C52" s="139" t="str">
        <f t="shared" si="36"/>
        <v>70바3903</v>
      </c>
      <c r="D52" s="114" t="str">
        <f t="shared" si="37"/>
        <v>중형</v>
      </c>
      <c r="E52" s="111" t="str">
        <f t="shared" si="38"/>
        <v>F</v>
      </c>
      <c r="F52" s="159">
        <f t="shared" si="39"/>
        <v>0.68500000000000005</v>
      </c>
      <c r="G52" s="160">
        <f t="shared" si="40"/>
        <v>1.9179999999999999</v>
      </c>
      <c r="H52" s="161">
        <f t="shared" si="41"/>
        <v>2.8</v>
      </c>
      <c r="I52" s="162">
        <f t="shared" si="42"/>
        <v>3217.9609999999998</v>
      </c>
      <c r="J52" s="163">
        <f t="shared" si="43"/>
        <v>3.4470911958276618E-2</v>
      </c>
      <c r="K52" s="163">
        <f t="shared" si="44"/>
        <v>0.40240247833490272</v>
      </c>
      <c r="L52" s="163">
        <f t="shared" si="45"/>
        <v>0.26165637184540153</v>
      </c>
      <c r="M52" s="164">
        <f t="shared" si="46"/>
        <v>14.611000000000001</v>
      </c>
      <c r="N52" s="165">
        <f t="shared" si="47"/>
        <v>9.2999999999999999E-2</v>
      </c>
      <c r="O52" s="165">
        <f t="shared" si="48"/>
        <v>11.218</v>
      </c>
      <c r="P52" s="166">
        <f t="shared" si="49"/>
        <v>0</v>
      </c>
      <c r="Q52" s="167">
        <f t="shared" si="50"/>
        <v>78</v>
      </c>
      <c r="R52" s="168">
        <f t="shared" si="51"/>
        <v>22.658452396975406</v>
      </c>
      <c r="S52" s="140">
        <f t="shared" si="52"/>
        <v>3</v>
      </c>
      <c r="T52" s="140">
        <f t="shared" si="53"/>
        <v>361</v>
      </c>
      <c r="U52" t="s">
        <v>117</v>
      </c>
      <c r="V52" t="s">
        <v>123</v>
      </c>
      <c r="W52" t="s">
        <v>117</v>
      </c>
      <c r="X52" s="4" t="s">
        <v>123</v>
      </c>
      <c r="Y52" s="4" t="s">
        <v>222</v>
      </c>
      <c r="Z52" s="4" t="s">
        <v>187</v>
      </c>
      <c r="AA52" s="4" t="s">
        <v>48</v>
      </c>
      <c r="AB52" s="4">
        <v>506</v>
      </c>
      <c r="AC52" s="4">
        <v>3217.9609999999998</v>
      </c>
      <c r="AD52" s="4">
        <v>1677.337</v>
      </c>
      <c r="AE52" s="4">
        <v>1.9179999999999999</v>
      </c>
      <c r="AF52" s="4">
        <v>2.8</v>
      </c>
      <c r="AG52" s="4">
        <v>14.611000000000001</v>
      </c>
      <c r="AH52" s="4">
        <v>252.19965199999999</v>
      </c>
      <c r="AI52" s="4">
        <v>8.6935520000000004</v>
      </c>
      <c r="AJ52" s="4">
        <v>101.485765</v>
      </c>
      <c r="AK52" s="4">
        <v>842</v>
      </c>
      <c r="AL52" s="4">
        <v>3</v>
      </c>
      <c r="AM52" s="4">
        <v>361</v>
      </c>
      <c r="AN52" s="4">
        <v>78</v>
      </c>
      <c r="AO52" s="4">
        <v>12.759577</v>
      </c>
      <c r="AP52" s="4">
        <v>1213.4000000000001</v>
      </c>
      <c r="AQ52" s="4">
        <v>0</v>
      </c>
      <c r="AR52" s="4">
        <v>11</v>
      </c>
      <c r="AS52" s="4">
        <v>6946</v>
      </c>
      <c r="AT52" s="4">
        <v>9.2999999999999999E-2</v>
      </c>
      <c r="AU52" s="4">
        <v>11.218</v>
      </c>
      <c r="AV52" s="4">
        <v>28807</v>
      </c>
      <c r="AW52" s="4">
        <v>0</v>
      </c>
      <c r="AX52" s="4">
        <v>0.61</v>
      </c>
      <c r="AY52">
        <v>0.68500000000000005</v>
      </c>
      <c r="AZ52" t="s">
        <v>70</v>
      </c>
      <c r="BA52" t="s">
        <v>223</v>
      </c>
      <c r="BB52">
        <v>4</v>
      </c>
      <c r="BC52" t="s">
        <v>362</v>
      </c>
      <c r="BD52">
        <v>5</v>
      </c>
      <c r="BE52">
        <v>24662.165000000001</v>
      </c>
      <c r="BF52">
        <v>0.13048169128703824</v>
      </c>
      <c r="BG52">
        <v>8.9379958531621201E-2</v>
      </c>
      <c r="BH52">
        <v>250051.35400000002</v>
      </c>
      <c r="BI52">
        <v>1.2869200460318241E-2</v>
      </c>
      <c r="BJ52">
        <v>8.8154023153179956E-3</v>
      </c>
      <c r="BK52">
        <v>1</v>
      </c>
      <c r="BL52" t="s">
        <v>70</v>
      </c>
      <c r="BM52">
        <v>0</v>
      </c>
      <c r="BN52" t="s">
        <v>346</v>
      </c>
    </row>
    <row r="53" spans="1:66" x14ac:dyDescent="0.25">
      <c r="A53" s="141" t="str">
        <f t="shared" ref="A53:A54" si="54">W53</f>
        <v>도영운수</v>
      </c>
      <c r="B53" s="141" t="str">
        <f t="shared" si="1"/>
        <v>순환46</v>
      </c>
      <c r="C53" s="142" t="str">
        <f t="shared" ref="C53:C54" si="55">Y53</f>
        <v>70바3904</v>
      </c>
      <c r="D53" s="130" t="str">
        <f t="shared" ref="D53:D54" si="56">Z53</f>
        <v>중형</v>
      </c>
      <c r="E53" s="127" t="str">
        <f t="shared" ref="E53:E54" si="57">AZ53</f>
        <v>D</v>
      </c>
      <c r="F53" s="149">
        <f t="shared" ref="F53:F54" si="58">G53/H53</f>
        <v>0.80785714285714294</v>
      </c>
      <c r="G53" s="150">
        <f t="shared" ref="G53:G54" si="59">AE53</f>
        <v>2.262</v>
      </c>
      <c r="H53" s="151">
        <f t="shared" ref="H53:H54" si="60">AF53</f>
        <v>2.8</v>
      </c>
      <c r="I53" s="152">
        <f t="shared" ref="I53:I54" si="61">AC53</f>
        <v>4050.0169999999998</v>
      </c>
      <c r="J53" s="153">
        <f t="shared" ref="J53:J54" si="62">AI53/AH53</f>
        <v>1.5315084110278768E-2</v>
      </c>
      <c r="K53" s="153">
        <f t="shared" ref="K53:K54" si="63">AJ53/AH53</f>
        <v>0.38927001508250408</v>
      </c>
      <c r="L53" s="153">
        <f t="shared" ref="L53:L54" si="64">AK53/AC53</f>
        <v>0.15086356427639688</v>
      </c>
      <c r="M53" s="154">
        <f t="shared" ref="M53:M54" si="65">AG53</f>
        <v>10.766999999999999</v>
      </c>
      <c r="N53" s="155">
        <f t="shared" ref="N53:N54" si="66">IF(AW53=0,AT53,"속도계이상")</f>
        <v>2.5000000000000001E-2</v>
      </c>
      <c r="O53" s="155">
        <f t="shared" ref="O53:O54" si="67">IF(AW53=0,AU53,"속도계이상")</f>
        <v>2.0990000000000002</v>
      </c>
      <c r="P53" s="156">
        <f t="shared" ref="P53:P54" si="68">AQ53/60</f>
        <v>0</v>
      </c>
      <c r="Q53" s="157">
        <f t="shared" ref="Q53:Q54" si="69">AN53</f>
        <v>78</v>
      </c>
      <c r="R53" s="158">
        <f t="shared" ref="R53:R54" si="70">AC53/(AH53-AI53-AJ53)</f>
        <v>21.965057493242423</v>
      </c>
      <c r="S53" s="143">
        <f t="shared" ref="S53:S54" si="71">IF(AW53=0,AL53,"속도계이상")</f>
        <v>1</v>
      </c>
      <c r="T53" s="143">
        <f t="shared" ref="T53:T54" si="72">IF(AW53=0,AM53,"속도계이상")</f>
        <v>85</v>
      </c>
      <c r="U53" t="s">
        <v>117</v>
      </c>
      <c r="V53" t="s">
        <v>123</v>
      </c>
      <c r="W53" t="s">
        <v>117</v>
      </c>
      <c r="X53" s="4" t="s">
        <v>123</v>
      </c>
      <c r="Y53" s="4" t="s">
        <v>334</v>
      </c>
      <c r="Z53" s="4" t="s">
        <v>187</v>
      </c>
      <c r="AA53" s="4" t="s">
        <v>48</v>
      </c>
      <c r="AB53" s="4">
        <v>506</v>
      </c>
      <c r="AC53" s="4">
        <v>4050.0169999999998</v>
      </c>
      <c r="AD53" s="4">
        <v>1790.2950000000001</v>
      </c>
      <c r="AE53" s="4">
        <v>2.262</v>
      </c>
      <c r="AF53" s="4">
        <v>2.8</v>
      </c>
      <c r="AG53" s="4">
        <v>10.766999999999999</v>
      </c>
      <c r="AH53" s="4">
        <v>309.67404199999999</v>
      </c>
      <c r="AI53" s="4">
        <v>4.7426839999999997</v>
      </c>
      <c r="AJ53" s="4">
        <v>120.546819</v>
      </c>
      <c r="AK53" s="4">
        <v>611</v>
      </c>
      <c r="AL53" s="4">
        <v>1</v>
      </c>
      <c r="AM53" s="4">
        <v>85</v>
      </c>
      <c r="AN53" s="4">
        <v>78</v>
      </c>
      <c r="AO53" s="4">
        <v>13.078322</v>
      </c>
      <c r="AP53" s="4">
        <v>283.7</v>
      </c>
      <c r="AQ53" s="4">
        <v>0</v>
      </c>
      <c r="AR53" s="4">
        <v>3</v>
      </c>
      <c r="AS53" s="4">
        <v>495</v>
      </c>
      <c r="AT53" s="4">
        <v>2.5000000000000001E-2</v>
      </c>
      <c r="AU53" s="4">
        <v>2.0990000000000002</v>
      </c>
      <c r="AV53" s="4">
        <v>34348</v>
      </c>
      <c r="AW53" s="4">
        <v>0</v>
      </c>
      <c r="AX53" s="4">
        <v>0.61</v>
      </c>
      <c r="AY53">
        <v>0.80785714285714294</v>
      </c>
      <c r="AZ53" t="s">
        <v>67</v>
      </c>
      <c r="BA53" t="s">
        <v>223</v>
      </c>
      <c r="BB53">
        <v>1</v>
      </c>
      <c r="BC53" t="s">
        <v>389</v>
      </c>
      <c r="BD53">
        <v>11</v>
      </c>
      <c r="BE53">
        <v>24662.165000000001</v>
      </c>
      <c r="BF53">
        <v>0.16421984850072974</v>
      </c>
      <c r="BG53">
        <v>0.13266617761023239</v>
      </c>
      <c r="BH53">
        <v>250051.35400000002</v>
      </c>
      <c r="BI53">
        <v>1.6196740930265068E-2</v>
      </c>
      <c r="BJ53">
        <v>1.3084652851521281E-2</v>
      </c>
      <c r="BK53">
        <v>2</v>
      </c>
      <c r="BL53" t="s">
        <v>70</v>
      </c>
      <c r="BM53">
        <v>1</v>
      </c>
      <c r="BN53" t="s">
        <v>344</v>
      </c>
    </row>
    <row r="54" spans="1:66" x14ac:dyDescent="0.25">
      <c r="A54" s="138" t="str">
        <f t="shared" si="54"/>
        <v>도영운수</v>
      </c>
      <c r="B54" s="138" t="str">
        <f t="shared" ref="B54:B58" si="73">X54</f>
        <v>순환46</v>
      </c>
      <c r="C54" s="139" t="str">
        <f t="shared" si="55"/>
        <v>70바3905</v>
      </c>
      <c r="D54" s="114" t="str">
        <f t="shared" si="56"/>
        <v>중형</v>
      </c>
      <c r="E54" s="111" t="str">
        <f t="shared" si="57"/>
        <v>F</v>
      </c>
      <c r="F54" s="159">
        <f t="shared" si="58"/>
        <v>0.77964285714285708</v>
      </c>
      <c r="G54" s="160">
        <f t="shared" si="59"/>
        <v>2.1829999999999998</v>
      </c>
      <c r="H54" s="161">
        <f t="shared" si="60"/>
        <v>2.8</v>
      </c>
      <c r="I54" s="162">
        <f t="shared" si="61"/>
        <v>4078.3910000000001</v>
      </c>
      <c r="J54" s="163">
        <f t="shared" si="62"/>
        <v>1.2340473410704267E-2</v>
      </c>
      <c r="K54" s="163">
        <f t="shared" si="63"/>
        <v>0.38632520922128033</v>
      </c>
      <c r="L54" s="163">
        <f t="shared" si="64"/>
        <v>0.20277604574941441</v>
      </c>
      <c r="M54" s="164">
        <f t="shared" si="65"/>
        <v>10.87</v>
      </c>
      <c r="N54" s="165">
        <f t="shared" si="66"/>
        <v>7.3999999999999996E-2</v>
      </c>
      <c r="O54" s="165">
        <f t="shared" si="67"/>
        <v>3.948</v>
      </c>
      <c r="P54" s="166">
        <f t="shared" si="68"/>
        <v>0</v>
      </c>
      <c r="Q54" s="167">
        <f t="shared" si="69"/>
        <v>76</v>
      </c>
      <c r="R54" s="168">
        <f t="shared" si="70"/>
        <v>21.312190336924765</v>
      </c>
      <c r="S54" s="140">
        <f t="shared" si="71"/>
        <v>3</v>
      </c>
      <c r="T54" s="140">
        <f t="shared" si="72"/>
        <v>161</v>
      </c>
      <c r="U54" t="s">
        <v>117</v>
      </c>
      <c r="V54" t="s">
        <v>123</v>
      </c>
      <c r="W54" t="s">
        <v>117</v>
      </c>
      <c r="X54" s="4" t="s">
        <v>123</v>
      </c>
      <c r="Y54" s="4" t="s">
        <v>224</v>
      </c>
      <c r="Z54" s="4" t="s">
        <v>187</v>
      </c>
      <c r="AA54" s="4" t="s">
        <v>48</v>
      </c>
      <c r="AB54" s="4">
        <v>506</v>
      </c>
      <c r="AC54" s="4">
        <v>4078.3910000000001</v>
      </c>
      <c r="AD54" s="4">
        <v>1868.463</v>
      </c>
      <c r="AE54" s="4">
        <v>2.1829999999999998</v>
      </c>
      <c r="AF54" s="4">
        <v>2.8</v>
      </c>
      <c r="AG54" s="4">
        <v>10.87</v>
      </c>
      <c r="AH54" s="4">
        <v>318.232686</v>
      </c>
      <c r="AI54" s="4">
        <v>3.9271419999999999</v>
      </c>
      <c r="AJ54" s="4">
        <v>122.941309</v>
      </c>
      <c r="AK54" s="4">
        <v>827</v>
      </c>
      <c r="AL54" s="4">
        <v>3</v>
      </c>
      <c r="AM54" s="4">
        <v>161</v>
      </c>
      <c r="AN54" s="4">
        <v>76</v>
      </c>
      <c r="AO54" s="4">
        <v>12.815751000000001</v>
      </c>
      <c r="AP54" s="4">
        <v>493.4</v>
      </c>
      <c r="AQ54" s="4">
        <v>0</v>
      </c>
      <c r="AR54" s="4">
        <v>12</v>
      </c>
      <c r="AS54" s="4">
        <v>2583</v>
      </c>
      <c r="AT54" s="4">
        <v>7.3999999999999996E-2</v>
      </c>
      <c r="AU54" s="4">
        <v>3.948</v>
      </c>
      <c r="AV54" s="4">
        <v>31500</v>
      </c>
      <c r="AW54" s="4">
        <v>0</v>
      </c>
      <c r="AX54" s="4">
        <v>0.61</v>
      </c>
      <c r="AY54">
        <v>0.77964285714285708</v>
      </c>
      <c r="AZ54" t="s">
        <v>70</v>
      </c>
      <c r="BA54" t="s">
        <v>223</v>
      </c>
      <c r="BB54">
        <v>1</v>
      </c>
      <c r="BC54" t="s">
        <v>300</v>
      </c>
      <c r="BD54">
        <v>10</v>
      </c>
      <c r="BE54">
        <v>24662.165000000001</v>
      </c>
      <c r="BF54">
        <v>0.16537035576560288</v>
      </c>
      <c r="BG54">
        <v>0.12892981665582537</v>
      </c>
      <c r="BH54">
        <v>250051.35400000002</v>
      </c>
      <c r="BI54">
        <v>1.6310213621158795E-2</v>
      </c>
      <c r="BJ54">
        <v>1.2716141548210588E-2</v>
      </c>
      <c r="BK54">
        <v>1</v>
      </c>
      <c r="BL54" t="s">
        <v>70</v>
      </c>
      <c r="BM54">
        <v>0</v>
      </c>
      <c r="BN54" t="s">
        <v>346</v>
      </c>
    </row>
    <row r="55" spans="1:66" x14ac:dyDescent="0.25">
      <c r="A55" s="141" t="str">
        <f t="shared" ref="A55:A58" si="74">W55</f>
        <v>도영운수</v>
      </c>
      <c r="B55" s="141" t="str">
        <f t="shared" si="73"/>
        <v>순환46</v>
      </c>
      <c r="C55" s="142" t="str">
        <f t="shared" ref="C55:C58" si="75">Y55</f>
        <v>71바5856</v>
      </c>
      <c r="D55" s="130" t="str">
        <f t="shared" ref="D55:D58" si="76">Z55</f>
        <v>중형</v>
      </c>
      <c r="E55" s="127" t="str">
        <f t="shared" ref="E55:E58" si="77">AZ55</f>
        <v>D</v>
      </c>
      <c r="F55" s="149">
        <f t="shared" ref="F55:F58" si="78">G55/H55</f>
        <v>0.80785714285714294</v>
      </c>
      <c r="G55" s="150">
        <f t="shared" ref="G55:G58" si="79">AE55</f>
        <v>2.262</v>
      </c>
      <c r="H55" s="151">
        <f t="shared" ref="H55:H58" si="80">AF55</f>
        <v>2.8</v>
      </c>
      <c r="I55" s="152">
        <f t="shared" ref="I55:I58" si="81">AC55</f>
        <v>4092.6819999999998</v>
      </c>
      <c r="J55" s="153">
        <f t="shared" ref="J55:J58" si="82">AI55/AH55</f>
        <v>2.97290646062622E-2</v>
      </c>
      <c r="K55" s="153">
        <f t="shared" ref="K55:K58" si="83">AJ55/AH55</f>
        <v>0.41460343150402212</v>
      </c>
      <c r="L55" s="153">
        <f t="shared" ref="L55:L58" si="84">AK55/AC55</f>
        <v>0.22918956322528847</v>
      </c>
      <c r="M55" s="154">
        <f t="shared" ref="M55:M58" si="85">AG55</f>
        <v>10.377000000000001</v>
      </c>
      <c r="N55" s="155">
        <f t="shared" ref="N55:N58" si="86">IF(AW55=0,AT55,"속도계이상")</f>
        <v>1.026</v>
      </c>
      <c r="O55" s="155">
        <f t="shared" ref="O55:O58" si="87">IF(AW55=0,AU55,"속도계이상")</f>
        <v>17.079000000000001</v>
      </c>
      <c r="P55" s="156">
        <f t="shared" ref="P55:P58" si="88">AQ55/60</f>
        <v>0</v>
      </c>
      <c r="Q55" s="157">
        <f t="shared" ref="Q55:Q58" si="89">AN55</f>
        <v>74</v>
      </c>
      <c r="R55" s="158">
        <f t="shared" ref="R55:R58" si="90">AC55/(AH55-AI55-AJ55)</f>
        <v>22.592005861372577</v>
      </c>
      <c r="S55" s="143">
        <f t="shared" ref="S55:S58" si="91">IF(AW55=0,AL55,"속도계이상")</f>
        <v>42</v>
      </c>
      <c r="T55" s="143">
        <f t="shared" ref="T55:T58" si="92">IF(AW55=0,AM55,"속도계이상")</f>
        <v>699</v>
      </c>
      <c r="U55" t="s">
        <v>117</v>
      </c>
      <c r="V55" t="s">
        <v>123</v>
      </c>
      <c r="W55" t="s">
        <v>117</v>
      </c>
      <c r="X55" s="4" t="s">
        <v>123</v>
      </c>
      <c r="Y55" s="4" t="s">
        <v>225</v>
      </c>
      <c r="Z55" s="4" t="s">
        <v>187</v>
      </c>
      <c r="AA55" s="4" t="s">
        <v>48</v>
      </c>
      <c r="AB55" s="4">
        <v>506</v>
      </c>
      <c r="AC55" s="4">
        <v>4092.6819999999998</v>
      </c>
      <c r="AD55" s="4">
        <v>1809.1079999999999</v>
      </c>
      <c r="AE55" s="4">
        <v>2.262</v>
      </c>
      <c r="AF55" s="4">
        <v>2.8</v>
      </c>
      <c r="AG55" s="4">
        <v>10.377000000000001</v>
      </c>
      <c r="AH55" s="4">
        <v>326.01547099999999</v>
      </c>
      <c r="AI55" s="4">
        <v>9.6921350000000004</v>
      </c>
      <c r="AJ55" s="4">
        <v>135.16713300000001</v>
      </c>
      <c r="AK55" s="4">
        <v>938</v>
      </c>
      <c r="AL55" s="4">
        <v>42</v>
      </c>
      <c r="AM55" s="4">
        <v>699</v>
      </c>
      <c r="AN55" s="4">
        <v>74</v>
      </c>
      <c r="AO55" s="4">
        <v>12.553642999999999</v>
      </c>
      <c r="AP55" s="4">
        <v>880.1</v>
      </c>
      <c r="AQ55" s="4">
        <v>0</v>
      </c>
      <c r="AR55" s="4">
        <v>16</v>
      </c>
      <c r="AS55" s="4">
        <v>2625</v>
      </c>
      <c r="AT55" s="4">
        <v>1.026</v>
      </c>
      <c r="AU55" s="4">
        <v>17.079000000000001</v>
      </c>
      <c r="AV55" s="4">
        <v>0</v>
      </c>
      <c r="AW55" s="4">
        <v>0</v>
      </c>
      <c r="AX55" s="4">
        <v>0.57999999999999996</v>
      </c>
      <c r="AY55">
        <v>0.80785714285714294</v>
      </c>
      <c r="AZ55" t="s">
        <v>67</v>
      </c>
      <c r="BA55" t="s">
        <v>223</v>
      </c>
      <c r="BB55">
        <v>1</v>
      </c>
      <c r="BC55" t="s">
        <v>389</v>
      </c>
      <c r="BD55">
        <v>3</v>
      </c>
      <c r="BE55">
        <v>24662.165000000001</v>
      </c>
      <c r="BF55">
        <v>0.16594982638385558</v>
      </c>
      <c r="BG55">
        <v>0.13406375260010048</v>
      </c>
      <c r="BH55">
        <v>250051.35400000002</v>
      </c>
      <c r="BI55">
        <v>1.6367365881170153E-2</v>
      </c>
      <c r="BJ55">
        <v>1.3222493436859602E-2</v>
      </c>
      <c r="BK55">
        <v>2</v>
      </c>
      <c r="BL55" t="s">
        <v>70</v>
      </c>
      <c r="BM55">
        <v>1</v>
      </c>
      <c r="BN55" t="s">
        <v>344</v>
      </c>
    </row>
    <row r="56" spans="1:66" x14ac:dyDescent="0.25">
      <c r="A56" s="138" t="str">
        <f t="shared" si="74"/>
        <v>도영운수</v>
      </c>
      <c r="B56" s="138" t="str">
        <f t="shared" si="73"/>
        <v>순환46</v>
      </c>
      <c r="C56" s="139" t="str">
        <f t="shared" si="75"/>
        <v>71바5868</v>
      </c>
      <c r="D56" s="114" t="str">
        <f t="shared" si="76"/>
        <v>중형</v>
      </c>
      <c r="E56" s="111" t="str">
        <f t="shared" si="77"/>
        <v>F</v>
      </c>
      <c r="F56" s="159">
        <f t="shared" si="78"/>
        <v>0.73464285714285715</v>
      </c>
      <c r="G56" s="160">
        <f t="shared" si="79"/>
        <v>2.0569999999999999</v>
      </c>
      <c r="H56" s="161">
        <f t="shared" si="80"/>
        <v>2.8</v>
      </c>
      <c r="I56" s="162">
        <f t="shared" si="81"/>
        <v>4002.8470000000002</v>
      </c>
      <c r="J56" s="163">
        <f t="shared" si="82"/>
        <v>2.6923285367551727E-2</v>
      </c>
      <c r="K56" s="163">
        <f t="shared" si="83"/>
        <v>0.39183587923933783</v>
      </c>
      <c r="L56" s="163">
        <f t="shared" si="84"/>
        <v>0.14314811432962588</v>
      </c>
      <c r="M56" s="164">
        <f t="shared" si="85"/>
        <v>12.68</v>
      </c>
      <c r="N56" s="165">
        <f t="shared" si="86"/>
        <v>0.125</v>
      </c>
      <c r="O56" s="165">
        <f t="shared" si="87"/>
        <v>22.609000000000002</v>
      </c>
      <c r="P56" s="166">
        <f t="shared" si="88"/>
        <v>0</v>
      </c>
      <c r="Q56" s="167">
        <f t="shared" si="89"/>
        <v>78</v>
      </c>
      <c r="R56" s="168">
        <f t="shared" si="90"/>
        <v>22.113405279687541</v>
      </c>
      <c r="S56" s="140">
        <f t="shared" si="91"/>
        <v>5</v>
      </c>
      <c r="T56" s="140">
        <f t="shared" si="92"/>
        <v>905</v>
      </c>
      <c r="U56" t="s">
        <v>117</v>
      </c>
      <c r="V56" t="s">
        <v>123</v>
      </c>
      <c r="W56" t="s">
        <v>117</v>
      </c>
      <c r="X56" s="4" t="s">
        <v>123</v>
      </c>
      <c r="Y56" s="4" t="s">
        <v>226</v>
      </c>
      <c r="Z56" s="4" t="s">
        <v>187</v>
      </c>
      <c r="AA56" s="4" t="s">
        <v>48</v>
      </c>
      <c r="AB56" s="4">
        <v>506</v>
      </c>
      <c r="AC56" s="4">
        <v>4002.8470000000002</v>
      </c>
      <c r="AD56" s="4">
        <v>1946.3119999999999</v>
      </c>
      <c r="AE56" s="4">
        <v>2.0569999999999999</v>
      </c>
      <c r="AF56" s="4">
        <v>2.8</v>
      </c>
      <c r="AG56" s="4">
        <v>12.68</v>
      </c>
      <c r="AH56" s="4">
        <v>311.427706</v>
      </c>
      <c r="AI56" s="4">
        <v>8.3846570000000007</v>
      </c>
      <c r="AJ56" s="4">
        <v>122.028549</v>
      </c>
      <c r="AK56" s="4">
        <v>573</v>
      </c>
      <c r="AL56" s="4">
        <v>5</v>
      </c>
      <c r="AM56" s="4">
        <v>905</v>
      </c>
      <c r="AN56" s="4">
        <v>78</v>
      </c>
      <c r="AO56" s="4">
        <v>12.853213999999999</v>
      </c>
      <c r="AP56" s="4">
        <v>1419.9</v>
      </c>
      <c r="AQ56" s="4">
        <v>0</v>
      </c>
      <c r="AR56" s="4">
        <v>17</v>
      </c>
      <c r="AS56" s="4">
        <v>1516</v>
      </c>
      <c r="AT56" s="4">
        <v>0.125</v>
      </c>
      <c r="AU56" s="4">
        <v>22.609000000000002</v>
      </c>
      <c r="AV56" s="4">
        <v>832</v>
      </c>
      <c r="AW56" s="4">
        <v>0</v>
      </c>
      <c r="AX56" s="4">
        <v>0.61</v>
      </c>
      <c r="AY56">
        <v>0.73464285714285715</v>
      </c>
      <c r="AZ56" t="s">
        <v>70</v>
      </c>
      <c r="BA56" t="s">
        <v>223</v>
      </c>
      <c r="BB56">
        <v>2</v>
      </c>
      <c r="BC56" t="s">
        <v>299</v>
      </c>
      <c r="BD56">
        <v>2</v>
      </c>
      <c r="BE56">
        <v>24662.165000000001</v>
      </c>
      <c r="BF56">
        <v>0.16230720214547265</v>
      </c>
      <c r="BG56">
        <v>0.1192378267190133</v>
      </c>
      <c r="BH56">
        <v>250051.35400000002</v>
      </c>
      <c r="BI56">
        <v>1.6008099680196092E-2</v>
      </c>
      <c r="BJ56">
        <v>1.1760236086486915E-2</v>
      </c>
      <c r="BK56">
        <v>1</v>
      </c>
      <c r="BL56" t="s">
        <v>70</v>
      </c>
      <c r="BM56">
        <v>0</v>
      </c>
      <c r="BN56" t="s">
        <v>346</v>
      </c>
    </row>
    <row r="57" spans="1:66" x14ac:dyDescent="0.25">
      <c r="A57" s="141" t="str">
        <f t="shared" si="74"/>
        <v>도영운수</v>
      </c>
      <c r="B57" s="141" t="str">
        <f t="shared" si="73"/>
        <v>순환46</v>
      </c>
      <c r="C57" s="142" t="str">
        <f t="shared" si="75"/>
        <v>71바5870</v>
      </c>
      <c r="D57" s="130" t="str">
        <f t="shared" si="76"/>
        <v>중형</v>
      </c>
      <c r="E57" s="127" t="str">
        <f t="shared" si="77"/>
        <v>F</v>
      </c>
      <c r="F57" s="149">
        <f t="shared" si="78"/>
        <v>0.70250000000000012</v>
      </c>
      <c r="G57" s="150">
        <f t="shared" si="79"/>
        <v>1.9670000000000001</v>
      </c>
      <c r="H57" s="151">
        <f t="shared" si="80"/>
        <v>2.8</v>
      </c>
      <c r="I57" s="152">
        <f t="shared" si="81"/>
        <v>5220.2669999999998</v>
      </c>
      <c r="J57" s="153">
        <f t="shared" si="82"/>
        <v>3.3389535169686138E-2</v>
      </c>
      <c r="K57" s="153">
        <f t="shared" si="83"/>
        <v>0.37565746747277312</v>
      </c>
      <c r="L57" s="153">
        <f t="shared" si="84"/>
        <v>0.199606648472195</v>
      </c>
      <c r="M57" s="154">
        <f t="shared" si="85"/>
        <v>12.849</v>
      </c>
      <c r="N57" s="155">
        <f t="shared" si="86"/>
        <v>0.115</v>
      </c>
      <c r="O57" s="155">
        <f t="shared" si="87"/>
        <v>5.6890000000000001</v>
      </c>
      <c r="P57" s="156">
        <f t="shared" si="88"/>
        <v>0</v>
      </c>
      <c r="Q57" s="157">
        <f t="shared" si="89"/>
        <v>75</v>
      </c>
      <c r="R57" s="158">
        <f t="shared" si="90"/>
        <v>21.335214321824068</v>
      </c>
      <c r="S57" s="143">
        <f t="shared" si="91"/>
        <v>6</v>
      </c>
      <c r="T57" s="143">
        <f t="shared" si="92"/>
        <v>297</v>
      </c>
      <c r="U57" t="s">
        <v>117</v>
      </c>
      <c r="V57" t="s">
        <v>123</v>
      </c>
      <c r="W57" t="s">
        <v>117</v>
      </c>
      <c r="X57" s="4" t="s">
        <v>123</v>
      </c>
      <c r="Y57" s="4" t="s">
        <v>227</v>
      </c>
      <c r="Z57" s="4" t="s">
        <v>187</v>
      </c>
      <c r="AA57" s="4" t="s">
        <v>48</v>
      </c>
      <c r="AB57" s="4">
        <v>506</v>
      </c>
      <c r="AC57" s="4">
        <v>5220.2669999999998</v>
      </c>
      <c r="AD57" s="4">
        <v>2653.8629999999998</v>
      </c>
      <c r="AE57" s="4">
        <v>1.9670000000000001</v>
      </c>
      <c r="AF57" s="4">
        <v>2.8</v>
      </c>
      <c r="AG57" s="4">
        <v>12.849</v>
      </c>
      <c r="AH57" s="4">
        <v>414.04044499999998</v>
      </c>
      <c r="AI57" s="4">
        <v>13.824617999999999</v>
      </c>
      <c r="AJ57" s="4">
        <v>155.537385</v>
      </c>
      <c r="AK57" s="4">
        <v>1042</v>
      </c>
      <c r="AL57" s="4">
        <v>6</v>
      </c>
      <c r="AM57" s="4">
        <v>297</v>
      </c>
      <c r="AN57" s="4">
        <v>75</v>
      </c>
      <c r="AO57" s="4">
        <v>12.608108</v>
      </c>
      <c r="AP57" s="4">
        <v>828.4</v>
      </c>
      <c r="AQ57" s="4">
        <v>0</v>
      </c>
      <c r="AR57" s="4">
        <v>22</v>
      </c>
      <c r="AS57" s="4">
        <v>7972</v>
      </c>
      <c r="AT57" s="4">
        <v>0.115</v>
      </c>
      <c r="AU57" s="4">
        <v>5.6890000000000001</v>
      </c>
      <c r="AV57" s="4">
        <v>46612</v>
      </c>
      <c r="AW57" s="4">
        <v>0</v>
      </c>
      <c r="AX57" s="4">
        <v>0.61</v>
      </c>
      <c r="AY57">
        <v>0.70250000000000012</v>
      </c>
      <c r="AZ57" t="s">
        <v>70</v>
      </c>
      <c r="BA57" t="s">
        <v>223</v>
      </c>
      <c r="BB57">
        <v>3</v>
      </c>
      <c r="BC57" t="s">
        <v>328</v>
      </c>
      <c r="BD57">
        <v>9</v>
      </c>
      <c r="BE57">
        <v>24662.165000000001</v>
      </c>
      <c r="BF57">
        <v>0.21167107591730083</v>
      </c>
      <c r="BG57">
        <v>0.14869893083190386</v>
      </c>
      <c r="BH57">
        <v>250051.35400000002</v>
      </c>
      <c r="BI57">
        <v>2.0876779575446727E-2</v>
      </c>
      <c r="BJ57">
        <v>1.4665937651751329E-2</v>
      </c>
      <c r="BK57">
        <v>1</v>
      </c>
      <c r="BL57" t="s">
        <v>70</v>
      </c>
      <c r="BM57">
        <v>0</v>
      </c>
      <c r="BN57" t="s">
        <v>346</v>
      </c>
    </row>
    <row r="58" spans="1:66" x14ac:dyDescent="0.25">
      <c r="A58" s="138" t="str">
        <f t="shared" si="74"/>
        <v>도영운수</v>
      </c>
      <c r="B58" s="138" t="str">
        <f t="shared" si="73"/>
        <v>예비</v>
      </c>
      <c r="C58" s="139" t="str">
        <f t="shared" si="75"/>
        <v>71바5867</v>
      </c>
      <c r="D58" s="114" t="str">
        <f t="shared" si="76"/>
        <v>중형</v>
      </c>
      <c r="E58" s="111" t="str">
        <f t="shared" si="77"/>
        <v>D</v>
      </c>
      <c r="F58" s="159">
        <f t="shared" si="78"/>
        <v>0.82692307692307687</v>
      </c>
      <c r="G58" s="160">
        <f t="shared" si="79"/>
        <v>2.15</v>
      </c>
      <c r="H58" s="161">
        <f t="shared" si="80"/>
        <v>2.6</v>
      </c>
      <c r="I58" s="162">
        <f t="shared" si="81"/>
        <v>435.57499999999999</v>
      </c>
      <c r="J58" s="163">
        <f t="shared" si="82"/>
        <v>4.2412587203181466E-2</v>
      </c>
      <c r="K58" s="163">
        <f t="shared" si="83"/>
        <v>0.34644269294689101</v>
      </c>
      <c r="L58" s="163">
        <f t="shared" si="84"/>
        <v>0.28697698444584746</v>
      </c>
      <c r="M58" s="164">
        <f t="shared" si="85"/>
        <v>13.409000000000001</v>
      </c>
      <c r="N58" s="165">
        <f t="shared" si="86"/>
        <v>0.23</v>
      </c>
      <c r="O58" s="165">
        <f t="shared" si="87"/>
        <v>35.585000000000001</v>
      </c>
      <c r="P58" s="166">
        <f t="shared" si="88"/>
        <v>0</v>
      </c>
      <c r="Q58" s="167">
        <f t="shared" si="89"/>
        <v>74</v>
      </c>
      <c r="R58" s="168">
        <f t="shared" si="90"/>
        <v>23.98026150445579</v>
      </c>
      <c r="S58" s="140">
        <f t="shared" si="91"/>
        <v>1</v>
      </c>
      <c r="T58" s="140">
        <f t="shared" si="92"/>
        <v>155</v>
      </c>
      <c r="U58" t="s">
        <v>117</v>
      </c>
      <c r="V58" t="s">
        <v>363</v>
      </c>
      <c r="W58" t="s">
        <v>117</v>
      </c>
      <c r="X58" s="4" t="s">
        <v>363</v>
      </c>
      <c r="Y58" s="4" t="s">
        <v>390</v>
      </c>
      <c r="Z58" s="4" t="s">
        <v>187</v>
      </c>
      <c r="AA58" s="4" t="s">
        <v>48</v>
      </c>
      <c r="AB58" s="4">
        <v>506</v>
      </c>
      <c r="AC58" s="4">
        <v>435.57499999999999</v>
      </c>
      <c r="AD58" s="4">
        <v>202.57</v>
      </c>
      <c r="AE58" s="4">
        <v>2.15</v>
      </c>
      <c r="AF58" s="4">
        <v>2.6</v>
      </c>
      <c r="AG58" s="4">
        <v>13.409000000000001</v>
      </c>
      <c r="AH58" s="4">
        <v>29.721105999999999</v>
      </c>
      <c r="AI58" s="4">
        <v>1.2605489999999999</v>
      </c>
      <c r="AJ58" s="4">
        <v>10.296659999999999</v>
      </c>
      <c r="AK58" s="4">
        <v>125</v>
      </c>
      <c r="AL58" s="4">
        <v>1</v>
      </c>
      <c r="AM58" s="4">
        <v>155</v>
      </c>
      <c r="AN58" s="4">
        <v>74</v>
      </c>
      <c r="AO58" s="4">
        <v>14.65541</v>
      </c>
      <c r="AP58" s="4">
        <v>79.2</v>
      </c>
      <c r="AQ58" s="4">
        <v>0</v>
      </c>
      <c r="AR58" s="4">
        <v>1</v>
      </c>
      <c r="AS58" s="4">
        <v>336</v>
      </c>
      <c r="AT58" s="4">
        <v>0.23</v>
      </c>
      <c r="AU58" s="4">
        <v>35.585000000000001</v>
      </c>
      <c r="AV58" s="4">
        <v>0</v>
      </c>
      <c r="AW58" s="4">
        <v>0</v>
      </c>
      <c r="AX58" s="4">
        <v>0.61</v>
      </c>
      <c r="AY58">
        <v>0.82692307692307687</v>
      </c>
      <c r="AZ58" t="s">
        <v>67</v>
      </c>
      <c r="BA58" t="s">
        <v>228</v>
      </c>
      <c r="BB58">
        <v>8</v>
      </c>
      <c r="BC58" t="s">
        <v>391</v>
      </c>
      <c r="BD58">
        <v>1</v>
      </c>
      <c r="BE58">
        <v>435.57499999999999</v>
      </c>
      <c r="BF58">
        <v>1</v>
      </c>
      <c r="BG58">
        <v>0.82692307692307687</v>
      </c>
      <c r="BH58">
        <v>250051.35400000002</v>
      </c>
      <c r="BI58">
        <v>1.7419421772057269E-3</v>
      </c>
      <c r="BJ58">
        <v>1.4404521849970433E-3</v>
      </c>
      <c r="BK58">
        <v>1</v>
      </c>
      <c r="BL58" t="s">
        <v>392</v>
      </c>
      <c r="BM58" t="s">
        <v>393</v>
      </c>
      <c r="BN58" t="s">
        <v>392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5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0" t="s">
        <v>38</v>
      </c>
      <c r="B4" s="121" t="s">
        <v>49</v>
      </c>
      <c r="C4" s="122" t="s">
        <v>142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163</v>
      </c>
      <c r="Q4" s="225" t="s">
        <v>43</v>
      </c>
      <c r="R4" s="225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534</v>
      </c>
      <c r="AN4" s="13"/>
      <c r="AO4" t="s">
        <v>170</v>
      </c>
      <c r="AP4" t="s">
        <v>535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536</v>
      </c>
      <c r="AY4" t="s">
        <v>126</v>
      </c>
      <c r="AZ4" t="s">
        <v>537</v>
      </c>
      <c r="BA4" t="s">
        <v>538</v>
      </c>
      <c r="BB4" t="s">
        <v>539</v>
      </c>
      <c r="BC4" t="s">
        <v>540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 x14ac:dyDescent="0.25">
      <c r="A5" s="125" t="str">
        <f>BI5</f>
        <v>도영운수</v>
      </c>
      <c r="B5" s="126">
        <f>IF(BJ5="NULL", E5, BJ5)</f>
        <v>139</v>
      </c>
      <c r="C5" s="127" t="str">
        <f>BK5</f>
        <v>C</v>
      </c>
      <c r="D5" s="128">
        <f>BL5</f>
        <v>0.85318181818181815</v>
      </c>
      <c r="E5" s="129">
        <f>U5</f>
        <v>139</v>
      </c>
      <c r="F5" s="315" t="str">
        <f t="shared" ref="F5:I6" si="0">BN5</f>
        <v>523</v>
      </c>
      <c r="G5" s="130" t="str">
        <f t="shared" si="0"/>
        <v>70바3907</v>
      </c>
      <c r="H5" s="131">
        <f t="shared" si="0"/>
        <v>1</v>
      </c>
      <c r="I5" s="132">
        <f t="shared" si="0"/>
        <v>4295.6369999999997</v>
      </c>
      <c r="J5" s="133">
        <f>AB5/AA5</f>
        <v>2.0996714752253155E-2</v>
      </c>
      <c r="K5" s="133">
        <f>AC5/AA5</f>
        <v>0.32093766040681082</v>
      </c>
      <c r="L5" s="133">
        <f>AD5/I5</f>
        <v>0.3063573574769004</v>
      </c>
      <c r="M5" s="134">
        <f>Z5</f>
        <v>13.212999999999999</v>
      </c>
      <c r="N5" s="135">
        <f>BV5</f>
        <v>4.7024457606636689</v>
      </c>
      <c r="O5" s="135">
        <f>BW5</f>
        <v>40.971804647366625</v>
      </c>
      <c r="P5" s="226">
        <f>AK5</f>
        <v>8</v>
      </c>
      <c r="Q5" s="227">
        <f>AE5</f>
        <v>202</v>
      </c>
      <c r="R5" s="227">
        <f>AF5</f>
        <v>1760</v>
      </c>
      <c r="T5">
        <v>506</v>
      </c>
      <c r="U5">
        <v>139</v>
      </c>
      <c r="V5" t="s">
        <v>532</v>
      </c>
      <c r="W5">
        <v>4295.6369999999997</v>
      </c>
      <c r="X5">
        <v>2288.268</v>
      </c>
      <c r="Y5">
        <v>1.877</v>
      </c>
      <c r="Z5">
        <v>13.212999999999999</v>
      </c>
      <c r="AA5">
        <v>263.19993699999998</v>
      </c>
      <c r="AB5">
        <v>5.5263340000000003</v>
      </c>
      <c r="AC5">
        <v>84.470771999999997</v>
      </c>
      <c r="AD5" s="1">
        <v>1316</v>
      </c>
      <c r="AE5">
        <v>202</v>
      </c>
      <c r="AF5">
        <v>1760</v>
      </c>
      <c r="AG5">
        <v>76</v>
      </c>
      <c r="AH5">
        <v>16.320813000000001</v>
      </c>
      <c r="AI5">
        <v>771</v>
      </c>
      <c r="AJ5">
        <v>0</v>
      </c>
      <c r="AK5">
        <v>8</v>
      </c>
      <c r="AL5">
        <v>1007</v>
      </c>
      <c r="AM5">
        <v>0.85318181818181815</v>
      </c>
      <c r="AN5" t="s">
        <v>69</v>
      </c>
      <c r="AO5">
        <v>4295.6369999999997</v>
      </c>
      <c r="AP5" t="s">
        <v>533</v>
      </c>
      <c r="AQ5" t="s">
        <v>117</v>
      </c>
      <c r="AR5" t="s">
        <v>119</v>
      </c>
      <c r="AS5" t="s">
        <v>117</v>
      </c>
      <c r="AT5" t="s">
        <v>119</v>
      </c>
      <c r="AU5" t="s">
        <v>190</v>
      </c>
      <c r="AV5" t="s">
        <v>532</v>
      </c>
      <c r="AW5" t="s">
        <v>69</v>
      </c>
      <c r="AX5">
        <v>139</v>
      </c>
      <c r="AY5" t="s">
        <v>541</v>
      </c>
      <c r="AZ5">
        <v>4</v>
      </c>
      <c r="BA5" t="s">
        <v>542</v>
      </c>
      <c r="BB5">
        <v>1</v>
      </c>
      <c r="BC5">
        <v>1</v>
      </c>
      <c r="BE5" t="s">
        <v>67</v>
      </c>
      <c r="BF5">
        <v>1</v>
      </c>
      <c r="BG5" t="s">
        <v>344</v>
      </c>
      <c r="BI5" t="s">
        <v>117</v>
      </c>
      <c r="BJ5" t="s">
        <v>532</v>
      </c>
      <c r="BK5" t="s">
        <v>69</v>
      </c>
      <c r="BL5">
        <v>0.85318181818181815</v>
      </c>
      <c r="BM5">
        <v>139</v>
      </c>
      <c r="BN5" t="s">
        <v>119</v>
      </c>
      <c r="BO5" t="s">
        <v>190</v>
      </c>
      <c r="BP5">
        <v>1</v>
      </c>
      <c r="BQ5">
        <v>4295.6369999999997</v>
      </c>
      <c r="BR5">
        <v>2.0996714752253155E-2</v>
      </c>
      <c r="BS5">
        <v>0.32093766040681082</v>
      </c>
      <c r="BT5">
        <v>0.3063573574769004</v>
      </c>
      <c r="BU5">
        <v>13.212999999999999</v>
      </c>
      <c r="BV5">
        <v>4.7024457606636689</v>
      </c>
      <c r="BW5">
        <v>40.971804647366625</v>
      </c>
      <c r="BX5">
        <v>8</v>
      </c>
      <c r="BY5">
        <v>202</v>
      </c>
      <c r="BZ5">
        <v>1760</v>
      </c>
    </row>
    <row r="6" spans="1:78" ht="16.5" x14ac:dyDescent="0.25">
      <c r="A6" s="109" t="str">
        <f>BI6</f>
        <v>도영운수</v>
      </c>
      <c r="B6" s="110" t="str">
        <f>IF(BJ6="NULL", E6, BJ6)</f>
        <v>곽인근</v>
      </c>
      <c r="C6" s="111" t="str">
        <f>BK6</f>
        <v>S</v>
      </c>
      <c r="D6" s="112">
        <f>BL6</f>
        <v>1.1304166666666668</v>
      </c>
      <c r="E6" s="113">
        <f>U6</f>
        <v>7759</v>
      </c>
      <c r="F6" s="316" t="str">
        <f t="shared" si="0"/>
        <v>65</v>
      </c>
      <c r="G6" s="114" t="str">
        <f t="shared" si="0"/>
        <v>75아1109</v>
      </c>
      <c r="H6" s="115">
        <f t="shared" si="0"/>
        <v>1</v>
      </c>
      <c r="I6" s="116">
        <f t="shared" si="0"/>
        <v>1852.769</v>
      </c>
      <c r="J6" s="117">
        <f>AB6/AA6</f>
        <v>5.4213563327547079E-3</v>
      </c>
      <c r="K6" s="117">
        <f>AC6/AA6</f>
        <v>0.34254461225966321</v>
      </c>
      <c r="L6" s="117">
        <f>AD6/I6</f>
        <v>0.1791912537396729</v>
      </c>
      <c r="M6" s="118">
        <f>Z6</f>
        <v>12.548999999999999</v>
      </c>
      <c r="N6" s="119">
        <f>BV6</f>
        <v>0.21589307679478661</v>
      </c>
      <c r="O6" s="119">
        <f>BW6</f>
        <v>6.5307655730422951</v>
      </c>
      <c r="P6" s="228">
        <f>AK6</f>
        <v>0</v>
      </c>
      <c r="Q6" s="229">
        <f>AE6</f>
        <v>4</v>
      </c>
      <c r="R6" s="229">
        <f>AF6</f>
        <v>121</v>
      </c>
      <c r="T6">
        <v>506</v>
      </c>
      <c r="U6">
        <v>7759</v>
      </c>
      <c r="V6" t="s">
        <v>229</v>
      </c>
      <c r="W6">
        <v>1852.769</v>
      </c>
      <c r="X6">
        <v>682.99300000000005</v>
      </c>
      <c r="Y6">
        <v>2.7130000000000001</v>
      </c>
      <c r="Z6">
        <v>12.548999999999999</v>
      </c>
      <c r="AA6">
        <v>102.88108099999999</v>
      </c>
      <c r="AB6">
        <v>0.557755</v>
      </c>
      <c r="AC6">
        <v>35.24136</v>
      </c>
      <c r="AD6" s="1">
        <v>332</v>
      </c>
      <c r="AE6">
        <v>4</v>
      </c>
      <c r="AF6">
        <v>121</v>
      </c>
      <c r="AG6">
        <v>71</v>
      </c>
      <c r="AH6">
        <v>18.008839999999999</v>
      </c>
      <c r="AI6">
        <v>149.1</v>
      </c>
      <c r="AJ6">
        <v>0</v>
      </c>
      <c r="AK6">
        <v>0</v>
      </c>
      <c r="AL6">
        <v>0</v>
      </c>
      <c r="AM6">
        <v>1.1304166666666668</v>
      </c>
      <c r="AN6" t="s">
        <v>71</v>
      </c>
      <c r="AO6">
        <v>1852.769</v>
      </c>
      <c r="AP6" t="s">
        <v>394</v>
      </c>
      <c r="AQ6" t="s">
        <v>117</v>
      </c>
      <c r="AR6" t="s">
        <v>121</v>
      </c>
      <c r="AS6" t="s">
        <v>117</v>
      </c>
      <c r="AT6" t="s">
        <v>121</v>
      </c>
      <c r="AU6" t="s">
        <v>215</v>
      </c>
      <c r="AV6" t="s">
        <v>229</v>
      </c>
      <c r="AW6" t="s">
        <v>71</v>
      </c>
      <c r="AX6">
        <v>7759</v>
      </c>
      <c r="AY6" t="s">
        <v>543</v>
      </c>
      <c r="AZ6">
        <v>2</v>
      </c>
      <c r="BA6" t="s">
        <v>544</v>
      </c>
      <c r="BB6">
        <v>1</v>
      </c>
      <c r="BC6">
        <v>1</v>
      </c>
      <c r="BE6" t="s">
        <v>71</v>
      </c>
      <c r="BF6">
        <v>0</v>
      </c>
      <c r="BG6" t="s">
        <v>346</v>
      </c>
      <c r="BI6" t="s">
        <v>117</v>
      </c>
      <c r="BJ6" t="s">
        <v>229</v>
      </c>
      <c r="BK6" t="s">
        <v>71</v>
      </c>
      <c r="BL6">
        <v>1.1304166666666668</v>
      </c>
      <c r="BM6">
        <v>7759</v>
      </c>
      <c r="BN6" t="s">
        <v>121</v>
      </c>
      <c r="BO6" t="s">
        <v>215</v>
      </c>
      <c r="BP6">
        <v>1</v>
      </c>
      <c r="BQ6">
        <v>1852.769</v>
      </c>
      <c r="BR6">
        <v>5.4213563327547079E-3</v>
      </c>
      <c r="BS6">
        <v>0.34254461225966321</v>
      </c>
      <c r="BT6">
        <v>0.1791912537396729</v>
      </c>
      <c r="BU6">
        <v>12.548999999999999</v>
      </c>
      <c r="BV6">
        <v>0.21589307679478661</v>
      </c>
      <c r="BW6">
        <v>6.5307655730422951</v>
      </c>
      <c r="BX6">
        <v>0</v>
      </c>
      <c r="BY6">
        <v>4</v>
      </c>
      <c r="BZ6">
        <v>121</v>
      </c>
    </row>
    <row r="7" spans="1:78" ht="16.5" x14ac:dyDescent="0.25">
      <c r="A7" s="125" t="str">
        <f t="shared" ref="A7:A70" si="1">BI7</f>
        <v>도영운수</v>
      </c>
      <c r="B7" s="126" t="str">
        <f t="shared" ref="B7:B70" si="2">IF(BJ7="NULL", E7, BJ7)</f>
        <v>김광진</v>
      </c>
      <c r="C7" s="127" t="str">
        <f t="shared" ref="C7:C70" si="3">BK7</f>
        <v>F</v>
      </c>
      <c r="D7" s="128">
        <f t="shared" ref="D7:D70" si="4">BL7</f>
        <v>0.79595503431888326</v>
      </c>
      <c r="E7" s="129">
        <f t="shared" ref="E7:E70" si="5">U7</f>
        <v>546</v>
      </c>
      <c r="F7" s="315" t="str">
        <f t="shared" ref="F7:F70" si="6">BN7</f>
        <v>523</v>
      </c>
      <c r="G7" s="130" t="str">
        <f t="shared" ref="G7:G70" si="7">BO7</f>
        <v>70바3901</v>
      </c>
      <c r="H7" s="131">
        <f t="shared" ref="H7:H70" si="8">BP7</f>
        <v>8</v>
      </c>
      <c r="I7" s="132">
        <f t="shared" ref="I7:I70" si="9">BQ7</f>
        <v>2018.6760000000002</v>
      </c>
      <c r="J7" s="133">
        <f t="shared" ref="J7:J70" si="10">AB7/AA7</f>
        <v>1.6026079653885281E-2</v>
      </c>
      <c r="K7" s="133">
        <f t="shared" ref="K7:K70" si="11">AC7/AA7</f>
        <v>0.37299091841556387</v>
      </c>
      <c r="L7" s="133">
        <f t="shared" ref="L7:L70" si="12">AD7/I7</f>
        <v>0.25709920759943644</v>
      </c>
      <c r="M7" s="134">
        <f t="shared" ref="M7:M70" si="13">Z7</f>
        <v>14.738</v>
      </c>
      <c r="N7" s="135">
        <f t="shared" ref="N7:N70" si="14">BV7</f>
        <v>1.3870477481279808</v>
      </c>
      <c r="O7" s="135">
        <f t="shared" ref="O7:O70" si="15">BW7</f>
        <v>45.376276331615372</v>
      </c>
      <c r="P7" s="226">
        <f t="shared" ref="P7:P70" si="16">AK7</f>
        <v>2</v>
      </c>
      <c r="Q7" s="227">
        <f t="shared" ref="Q7:Q70" si="17">AE7</f>
        <v>28</v>
      </c>
      <c r="R7" s="227">
        <f t="shared" ref="R7:R70" si="18">AF7</f>
        <v>916</v>
      </c>
      <c r="T7">
        <v>506</v>
      </c>
      <c r="U7">
        <v>546</v>
      </c>
      <c r="V7" t="s">
        <v>395</v>
      </c>
      <c r="W7">
        <v>2018.6759999999999</v>
      </c>
      <c r="X7">
        <v>993.69</v>
      </c>
      <c r="Y7">
        <v>2.0310000000000001</v>
      </c>
      <c r="Z7">
        <v>14.738</v>
      </c>
      <c r="AA7">
        <v>135.679408</v>
      </c>
      <c r="AB7">
        <v>2.1744089999999998</v>
      </c>
      <c r="AC7">
        <v>50.607187000000003</v>
      </c>
      <c r="AD7" s="1">
        <v>519</v>
      </c>
      <c r="AE7">
        <v>28</v>
      </c>
      <c r="AF7">
        <v>916</v>
      </c>
      <c r="AG7">
        <v>75</v>
      </c>
      <c r="AH7">
        <v>14.878278</v>
      </c>
      <c r="AI7">
        <v>450.4</v>
      </c>
      <c r="AJ7">
        <v>0</v>
      </c>
      <c r="AK7">
        <v>2</v>
      </c>
      <c r="AL7">
        <v>312</v>
      </c>
      <c r="AM7">
        <v>0.79595503431888326</v>
      </c>
      <c r="AN7" t="s">
        <v>70</v>
      </c>
      <c r="AO7">
        <v>927.98099999999999</v>
      </c>
      <c r="AP7" t="s">
        <v>396</v>
      </c>
      <c r="AQ7" t="s">
        <v>117</v>
      </c>
      <c r="AR7" t="s">
        <v>119</v>
      </c>
      <c r="AS7" t="s">
        <v>117</v>
      </c>
      <c r="AT7" t="s">
        <v>119</v>
      </c>
      <c r="AU7" t="s">
        <v>186</v>
      </c>
      <c r="AV7" t="s">
        <v>395</v>
      </c>
      <c r="AW7" t="s">
        <v>70</v>
      </c>
      <c r="AX7">
        <v>546</v>
      </c>
      <c r="AY7" t="s">
        <v>545</v>
      </c>
      <c r="AZ7">
        <v>1</v>
      </c>
      <c r="BA7" t="s">
        <v>316</v>
      </c>
      <c r="BB7">
        <v>8</v>
      </c>
      <c r="BC7">
        <v>1</v>
      </c>
      <c r="BE7" t="s">
        <v>70</v>
      </c>
      <c r="BF7">
        <v>0</v>
      </c>
      <c r="BG7" t="s">
        <v>346</v>
      </c>
      <c r="BI7" t="s">
        <v>117</v>
      </c>
      <c r="BJ7" t="s">
        <v>395</v>
      </c>
      <c r="BK7" t="s">
        <v>70</v>
      </c>
      <c r="BL7">
        <v>0.79595503431888326</v>
      </c>
      <c r="BM7">
        <v>546</v>
      </c>
      <c r="BN7" t="s">
        <v>119</v>
      </c>
      <c r="BO7" t="s">
        <v>186</v>
      </c>
      <c r="BP7">
        <v>8</v>
      </c>
      <c r="BQ7">
        <v>2018.6760000000002</v>
      </c>
      <c r="BR7">
        <v>1.6026079653885281E-2</v>
      </c>
      <c r="BS7">
        <v>0.37299091841556387</v>
      </c>
      <c r="BT7">
        <v>0.2570992075994365</v>
      </c>
      <c r="BU7">
        <v>14.738</v>
      </c>
      <c r="BV7">
        <v>1.3870477481279808</v>
      </c>
      <c r="BW7">
        <v>45.376276331615372</v>
      </c>
      <c r="BX7">
        <v>2</v>
      </c>
      <c r="BY7">
        <v>28</v>
      </c>
      <c r="BZ7">
        <v>916</v>
      </c>
    </row>
    <row r="8" spans="1:78" ht="16.5" x14ac:dyDescent="0.25">
      <c r="A8" s="109" t="str">
        <f t="shared" si="1"/>
        <v>도영운수</v>
      </c>
      <c r="B8" s="110" t="str">
        <f t="shared" si="2"/>
        <v>김명석</v>
      </c>
      <c r="C8" s="111" t="str">
        <f t="shared" si="3"/>
        <v>B</v>
      </c>
      <c r="D8" s="112">
        <f t="shared" si="4"/>
        <v>0.90159999999999996</v>
      </c>
      <c r="E8" s="113">
        <f t="shared" si="5"/>
        <v>3405</v>
      </c>
      <c r="F8" s="316" t="str">
        <f t="shared" si="6"/>
        <v>35</v>
      </c>
      <c r="G8" s="114" t="str">
        <f t="shared" si="7"/>
        <v>75아1051</v>
      </c>
      <c r="H8" s="115">
        <f t="shared" si="8"/>
        <v>1</v>
      </c>
      <c r="I8" s="116">
        <f t="shared" si="9"/>
        <v>2101.4879999999998</v>
      </c>
      <c r="J8" s="117">
        <f t="shared" si="10"/>
        <v>9.1062511417649098E-3</v>
      </c>
      <c r="K8" s="117">
        <f t="shared" si="11"/>
        <v>0.36154736579257646</v>
      </c>
      <c r="L8" s="117">
        <f t="shared" si="12"/>
        <v>0.10326016612990416</v>
      </c>
      <c r="M8" s="118">
        <f t="shared" si="13"/>
        <v>10.589</v>
      </c>
      <c r="N8" s="119">
        <f t="shared" si="14"/>
        <v>0.42826797012402645</v>
      </c>
      <c r="O8" s="119">
        <f t="shared" si="15"/>
        <v>34.642120250032363</v>
      </c>
      <c r="P8" s="228">
        <f t="shared" si="16"/>
        <v>1</v>
      </c>
      <c r="Q8" s="229">
        <f t="shared" si="17"/>
        <v>9</v>
      </c>
      <c r="R8" s="229">
        <f t="shared" si="18"/>
        <v>728</v>
      </c>
      <c r="T8">
        <v>506</v>
      </c>
      <c r="U8">
        <v>3405</v>
      </c>
      <c r="V8" t="s">
        <v>230</v>
      </c>
      <c r="W8">
        <v>2101.4879999999998</v>
      </c>
      <c r="X8">
        <v>932.48800000000006</v>
      </c>
      <c r="Y8">
        <v>2.254</v>
      </c>
      <c r="Z8">
        <v>10.589</v>
      </c>
      <c r="AA8">
        <v>126.344967</v>
      </c>
      <c r="AB8">
        <v>1.1505289999999999</v>
      </c>
      <c r="AC8">
        <v>45.679690000000001</v>
      </c>
      <c r="AD8" s="1">
        <v>217</v>
      </c>
      <c r="AE8">
        <v>9</v>
      </c>
      <c r="AF8">
        <v>728</v>
      </c>
      <c r="AG8">
        <v>82</v>
      </c>
      <c r="AH8">
        <v>16.632936999999998</v>
      </c>
      <c r="AI8">
        <v>1384</v>
      </c>
      <c r="AJ8">
        <v>0</v>
      </c>
      <c r="AK8">
        <v>1</v>
      </c>
      <c r="AL8">
        <v>166</v>
      </c>
      <c r="AM8">
        <v>0.90159999999999996</v>
      </c>
      <c r="AN8" t="s">
        <v>68</v>
      </c>
      <c r="AO8">
        <v>2101.4879999999998</v>
      </c>
      <c r="AP8" t="s">
        <v>397</v>
      </c>
      <c r="AQ8" t="s">
        <v>117</v>
      </c>
      <c r="AR8" t="s">
        <v>118</v>
      </c>
      <c r="AS8" t="s">
        <v>117</v>
      </c>
      <c r="AT8" t="s">
        <v>118</v>
      </c>
      <c r="AU8" t="s">
        <v>185</v>
      </c>
      <c r="AV8" t="s">
        <v>230</v>
      </c>
      <c r="AW8" t="s">
        <v>68</v>
      </c>
      <c r="AX8">
        <v>3405</v>
      </c>
      <c r="AY8" t="s">
        <v>546</v>
      </c>
      <c r="AZ8">
        <v>7</v>
      </c>
      <c r="BA8" t="s">
        <v>547</v>
      </c>
      <c r="BB8">
        <v>1</v>
      </c>
      <c r="BC8">
        <v>1</v>
      </c>
      <c r="BE8" t="s">
        <v>69</v>
      </c>
      <c r="BF8">
        <v>1</v>
      </c>
      <c r="BG8" t="s">
        <v>344</v>
      </c>
      <c r="BI8" t="s">
        <v>117</v>
      </c>
      <c r="BJ8" t="s">
        <v>230</v>
      </c>
      <c r="BK8" t="s">
        <v>68</v>
      </c>
      <c r="BL8">
        <v>0.90159999999999996</v>
      </c>
      <c r="BM8">
        <v>3405</v>
      </c>
      <c r="BN8" t="s">
        <v>118</v>
      </c>
      <c r="BO8" t="s">
        <v>185</v>
      </c>
      <c r="BP8">
        <v>1</v>
      </c>
      <c r="BQ8">
        <v>2101.4879999999998</v>
      </c>
      <c r="BR8">
        <v>9.1062511417649098E-3</v>
      </c>
      <c r="BS8">
        <v>0.36154736579257646</v>
      </c>
      <c r="BT8">
        <v>0.10326016612990416</v>
      </c>
      <c r="BU8">
        <v>10.589</v>
      </c>
      <c r="BV8">
        <v>0.42826797012402645</v>
      </c>
      <c r="BW8">
        <v>34.642120250032363</v>
      </c>
      <c r="BX8">
        <v>1</v>
      </c>
      <c r="BY8">
        <v>9</v>
      </c>
      <c r="BZ8">
        <v>728</v>
      </c>
    </row>
    <row r="9" spans="1:78" ht="16.5" x14ac:dyDescent="0.25">
      <c r="A9" s="125" t="str">
        <f t="shared" si="1"/>
        <v>도영운수</v>
      </c>
      <c r="B9" s="126" t="str">
        <f t="shared" si="2"/>
        <v>김봉환</v>
      </c>
      <c r="C9" s="127" t="str">
        <f t="shared" si="3"/>
        <v>C</v>
      </c>
      <c r="D9" s="128">
        <f t="shared" si="4"/>
        <v>0.89217940762395576</v>
      </c>
      <c r="E9" s="129">
        <f t="shared" si="5"/>
        <v>5115</v>
      </c>
      <c r="F9" s="315" t="str">
        <f t="shared" si="6"/>
        <v>65</v>
      </c>
      <c r="G9" s="130" t="str">
        <f t="shared" si="7"/>
        <v>71바5879</v>
      </c>
      <c r="H9" s="131">
        <f t="shared" si="8"/>
        <v>2</v>
      </c>
      <c r="I9" s="132">
        <f t="shared" si="9"/>
        <v>2674.2809999999999</v>
      </c>
      <c r="J9" s="133">
        <f t="shared" si="10"/>
        <v>1.8732722272884444E-2</v>
      </c>
      <c r="K9" s="133">
        <f t="shared" si="11"/>
        <v>0.36999225677215519</v>
      </c>
      <c r="L9" s="133">
        <f t="shared" si="12"/>
        <v>0.19967983917920368</v>
      </c>
      <c r="M9" s="134">
        <f t="shared" si="13"/>
        <v>12.472</v>
      </c>
      <c r="N9" s="135">
        <f t="shared" si="14"/>
        <v>0.71047133790353367</v>
      </c>
      <c r="O9" s="135">
        <f t="shared" si="15"/>
        <v>15.480796520634893</v>
      </c>
      <c r="P9" s="226">
        <f t="shared" si="16"/>
        <v>5</v>
      </c>
      <c r="Q9" s="227">
        <f t="shared" si="17"/>
        <v>19</v>
      </c>
      <c r="R9" s="227">
        <f t="shared" si="18"/>
        <v>414</v>
      </c>
      <c r="T9">
        <v>506</v>
      </c>
      <c r="U9">
        <v>5115</v>
      </c>
      <c r="V9" t="s">
        <v>231</v>
      </c>
      <c r="W9">
        <v>2674.2809999999999</v>
      </c>
      <c r="X9">
        <v>1200.5840000000001</v>
      </c>
      <c r="Y9">
        <v>2.2269999999999999</v>
      </c>
      <c r="Z9">
        <v>12.472</v>
      </c>
      <c r="AA9">
        <v>162.50328999999999</v>
      </c>
      <c r="AB9">
        <v>3.0441289999999999</v>
      </c>
      <c r="AC9">
        <v>60.124958999999997</v>
      </c>
      <c r="AD9" s="1">
        <v>534</v>
      </c>
      <c r="AE9">
        <v>19</v>
      </c>
      <c r="AF9">
        <v>414</v>
      </c>
      <c r="AG9">
        <v>82</v>
      </c>
      <c r="AH9">
        <v>16.456779999999998</v>
      </c>
      <c r="AI9">
        <v>2194.1</v>
      </c>
      <c r="AJ9">
        <v>9.1999999999999993</v>
      </c>
      <c r="AK9">
        <v>5</v>
      </c>
      <c r="AL9">
        <v>869</v>
      </c>
      <c r="AM9">
        <v>0.89217940762395576</v>
      </c>
      <c r="AN9" t="s">
        <v>69</v>
      </c>
      <c r="AO9">
        <v>2303.2530000000002</v>
      </c>
      <c r="AP9" t="s">
        <v>398</v>
      </c>
      <c r="AQ9" t="s">
        <v>117</v>
      </c>
      <c r="AR9" t="s">
        <v>121</v>
      </c>
      <c r="AS9" t="s">
        <v>117</v>
      </c>
      <c r="AT9" t="s">
        <v>121</v>
      </c>
      <c r="AU9" t="s">
        <v>209</v>
      </c>
      <c r="AV9" t="s">
        <v>231</v>
      </c>
      <c r="AW9" t="s">
        <v>69</v>
      </c>
      <c r="AX9">
        <v>5115</v>
      </c>
      <c r="AY9" t="s">
        <v>548</v>
      </c>
      <c r="AZ9">
        <v>1</v>
      </c>
      <c r="BA9" t="s">
        <v>214</v>
      </c>
      <c r="BB9">
        <v>2</v>
      </c>
      <c r="BC9">
        <v>1</v>
      </c>
      <c r="BE9" t="s">
        <v>69</v>
      </c>
      <c r="BF9">
        <v>0</v>
      </c>
      <c r="BG9" t="s">
        <v>346</v>
      </c>
      <c r="BI9" t="s">
        <v>117</v>
      </c>
      <c r="BJ9" t="s">
        <v>231</v>
      </c>
      <c r="BK9" t="s">
        <v>69</v>
      </c>
      <c r="BL9">
        <v>0.89217940762395576</v>
      </c>
      <c r="BM9">
        <v>5115</v>
      </c>
      <c r="BN9" t="s">
        <v>121</v>
      </c>
      <c r="BO9" t="s">
        <v>209</v>
      </c>
      <c r="BP9">
        <v>2</v>
      </c>
      <c r="BQ9">
        <v>2674.2809999999999</v>
      </c>
      <c r="BR9">
        <v>1.8732722272884444E-2</v>
      </c>
      <c r="BS9">
        <v>0.36999225677215519</v>
      </c>
      <c r="BT9">
        <v>0.19967983917920368</v>
      </c>
      <c r="BU9">
        <v>12.472</v>
      </c>
      <c r="BV9">
        <v>0.71047133790353367</v>
      </c>
      <c r="BW9">
        <v>15.480796520634893</v>
      </c>
      <c r="BX9">
        <v>5</v>
      </c>
      <c r="BY9">
        <v>19</v>
      </c>
      <c r="BZ9">
        <v>414</v>
      </c>
    </row>
    <row r="10" spans="1:78" ht="16.5" x14ac:dyDescent="0.25">
      <c r="A10" s="109" t="str">
        <f t="shared" si="1"/>
        <v>도영운수</v>
      </c>
      <c r="B10" s="110" t="str">
        <f t="shared" si="2"/>
        <v>김상영</v>
      </c>
      <c r="C10" s="111" t="str">
        <f t="shared" si="3"/>
        <v>S</v>
      </c>
      <c r="D10" s="112">
        <f t="shared" si="4"/>
        <v>1.0430233939538387</v>
      </c>
      <c r="E10" s="113">
        <f t="shared" si="5"/>
        <v>4312</v>
      </c>
      <c r="F10" s="316" t="str">
        <f t="shared" si="6"/>
        <v>523</v>
      </c>
      <c r="G10" s="114" t="str">
        <f t="shared" si="7"/>
        <v>71바5862</v>
      </c>
      <c r="H10" s="115">
        <f t="shared" si="8"/>
        <v>2</v>
      </c>
      <c r="I10" s="116">
        <f t="shared" si="9"/>
        <v>2412.3420000000001</v>
      </c>
      <c r="J10" s="117">
        <f t="shared" si="10"/>
        <v>1.3810820490029664E-2</v>
      </c>
      <c r="K10" s="117">
        <f t="shared" si="11"/>
        <v>0.32412046328218869</v>
      </c>
      <c r="L10" s="117">
        <f t="shared" si="12"/>
        <v>0.15379245563025473</v>
      </c>
      <c r="M10" s="118">
        <f t="shared" si="13"/>
        <v>12.247</v>
      </c>
      <c r="N10" s="119">
        <f t="shared" si="14"/>
        <v>1.4923257150105582</v>
      </c>
      <c r="O10" s="119">
        <f t="shared" si="15"/>
        <v>26.778955886022793</v>
      </c>
      <c r="P10" s="228">
        <f t="shared" si="16"/>
        <v>20</v>
      </c>
      <c r="Q10" s="229">
        <f t="shared" si="17"/>
        <v>37</v>
      </c>
      <c r="R10" s="229">
        <f t="shared" si="18"/>
        <v>665</v>
      </c>
      <c r="T10">
        <v>506</v>
      </c>
      <c r="U10">
        <v>4312</v>
      </c>
      <c r="V10" t="s">
        <v>364</v>
      </c>
      <c r="W10">
        <v>2445.1379999999999</v>
      </c>
      <c r="X10">
        <v>912.73800000000006</v>
      </c>
      <c r="Y10">
        <v>2.6789999999999998</v>
      </c>
      <c r="Z10">
        <v>12.247</v>
      </c>
      <c r="AA10">
        <v>155.75301999999999</v>
      </c>
      <c r="AB10">
        <v>2.1510769999999999</v>
      </c>
      <c r="AC10">
        <v>50.482740999999997</v>
      </c>
      <c r="AD10" s="1">
        <v>371</v>
      </c>
      <c r="AE10">
        <v>37</v>
      </c>
      <c r="AF10">
        <v>665</v>
      </c>
      <c r="AG10">
        <v>72</v>
      </c>
      <c r="AH10">
        <v>15.698815</v>
      </c>
      <c r="AI10">
        <v>281.39999999999998</v>
      </c>
      <c r="AJ10">
        <v>0</v>
      </c>
      <c r="AK10">
        <v>20</v>
      </c>
      <c r="AL10">
        <v>1918</v>
      </c>
      <c r="AM10">
        <v>1.0430233939538387</v>
      </c>
      <c r="AN10" t="s">
        <v>71</v>
      </c>
      <c r="AO10">
        <v>2312.491</v>
      </c>
      <c r="AP10" t="s">
        <v>399</v>
      </c>
      <c r="AQ10" t="s">
        <v>117</v>
      </c>
      <c r="AR10" t="s">
        <v>119</v>
      </c>
      <c r="AS10" t="s">
        <v>117</v>
      </c>
      <c r="AT10" t="s">
        <v>119</v>
      </c>
      <c r="AU10" t="s">
        <v>195</v>
      </c>
      <c r="AV10" t="s">
        <v>364</v>
      </c>
      <c r="AW10" t="s">
        <v>71</v>
      </c>
      <c r="AX10">
        <v>4312</v>
      </c>
      <c r="AY10" t="s">
        <v>549</v>
      </c>
      <c r="AZ10">
        <v>1</v>
      </c>
      <c r="BA10" t="s">
        <v>550</v>
      </c>
      <c r="BB10">
        <v>2</v>
      </c>
      <c r="BC10">
        <v>1</v>
      </c>
      <c r="BE10" t="s">
        <v>71</v>
      </c>
      <c r="BF10">
        <v>0</v>
      </c>
      <c r="BG10" s="5" t="s">
        <v>346</v>
      </c>
      <c r="BI10" t="s">
        <v>117</v>
      </c>
      <c r="BJ10" t="s">
        <v>364</v>
      </c>
      <c r="BK10" t="s">
        <v>71</v>
      </c>
      <c r="BL10">
        <v>1.0430233939538387</v>
      </c>
      <c r="BM10">
        <v>4312</v>
      </c>
      <c r="BN10" t="s">
        <v>119</v>
      </c>
      <c r="BO10" t="s">
        <v>195</v>
      </c>
      <c r="BP10">
        <v>2</v>
      </c>
      <c r="BQ10">
        <v>2412.3420000000001</v>
      </c>
      <c r="BR10">
        <v>1.3810820490029664E-2</v>
      </c>
      <c r="BS10">
        <v>0.32412046328218869</v>
      </c>
      <c r="BT10">
        <v>0.15172967742515964</v>
      </c>
      <c r="BU10">
        <v>12.247</v>
      </c>
      <c r="BV10">
        <v>1.4923257150105582</v>
      </c>
      <c r="BW10">
        <v>26.778955886022793</v>
      </c>
      <c r="BX10">
        <v>20</v>
      </c>
      <c r="BY10">
        <v>37</v>
      </c>
      <c r="BZ10">
        <v>665</v>
      </c>
    </row>
    <row r="11" spans="1:78" ht="16.5" x14ac:dyDescent="0.25">
      <c r="A11" s="125" t="str">
        <f t="shared" si="1"/>
        <v>도영운수</v>
      </c>
      <c r="B11" s="126" t="str">
        <f t="shared" si="2"/>
        <v>김상용</v>
      </c>
      <c r="C11" s="127" t="str">
        <f t="shared" si="3"/>
        <v>B</v>
      </c>
      <c r="D11" s="128">
        <f t="shared" si="4"/>
        <v>0.90692307692307694</v>
      </c>
      <c r="E11" s="129">
        <f t="shared" si="5"/>
        <v>305</v>
      </c>
      <c r="F11" s="315" t="str">
        <f t="shared" si="6"/>
        <v>35</v>
      </c>
      <c r="G11" s="130" t="str">
        <f t="shared" si="7"/>
        <v>71바5864</v>
      </c>
      <c r="H11" s="131">
        <f t="shared" si="8"/>
        <v>1</v>
      </c>
      <c r="I11" s="132">
        <f t="shared" si="9"/>
        <v>1723.261</v>
      </c>
      <c r="J11" s="133">
        <f t="shared" si="10"/>
        <v>3.5029188306718402E-3</v>
      </c>
      <c r="K11" s="133">
        <f t="shared" si="11"/>
        <v>0.36383880077047237</v>
      </c>
      <c r="L11" s="133">
        <f t="shared" si="12"/>
        <v>0.16886588856824358</v>
      </c>
      <c r="M11" s="134">
        <f t="shared" si="13"/>
        <v>9.77</v>
      </c>
      <c r="N11" s="135">
        <f t="shared" si="14"/>
        <v>0.11605902994381002</v>
      </c>
      <c r="O11" s="135">
        <f t="shared" si="15"/>
        <v>5.2806858624433559</v>
      </c>
      <c r="P11" s="226">
        <f t="shared" si="16"/>
        <v>3</v>
      </c>
      <c r="Q11" s="227">
        <f t="shared" si="17"/>
        <v>2</v>
      </c>
      <c r="R11" s="227">
        <f t="shared" si="18"/>
        <v>91</v>
      </c>
      <c r="T11">
        <v>506</v>
      </c>
      <c r="U11">
        <v>305</v>
      </c>
      <c r="V11" t="s">
        <v>232</v>
      </c>
      <c r="W11">
        <v>1723.261</v>
      </c>
      <c r="X11">
        <v>730.69899999999996</v>
      </c>
      <c r="Y11">
        <v>2.3580000000000001</v>
      </c>
      <c r="Z11">
        <v>9.77</v>
      </c>
      <c r="AA11">
        <v>107.44525299999999</v>
      </c>
      <c r="AB11">
        <v>0.37637199999999998</v>
      </c>
      <c r="AC11">
        <v>39.092751999999997</v>
      </c>
      <c r="AD11" s="1">
        <v>291</v>
      </c>
      <c r="AE11">
        <v>2</v>
      </c>
      <c r="AF11">
        <v>91</v>
      </c>
      <c r="AG11">
        <v>71</v>
      </c>
      <c r="AH11">
        <v>16.038502000000001</v>
      </c>
      <c r="AI11">
        <v>147.9</v>
      </c>
      <c r="AJ11">
        <v>0</v>
      </c>
      <c r="AK11">
        <v>3</v>
      </c>
      <c r="AL11">
        <v>152</v>
      </c>
      <c r="AM11">
        <v>0.90692307692307694</v>
      </c>
      <c r="AN11" t="s">
        <v>68</v>
      </c>
      <c r="AO11">
        <v>1723.261</v>
      </c>
      <c r="AP11" t="s">
        <v>400</v>
      </c>
      <c r="AQ11" t="s">
        <v>117</v>
      </c>
      <c r="AR11" t="s">
        <v>118</v>
      </c>
      <c r="AS11" t="s">
        <v>117</v>
      </c>
      <c r="AT11" t="s">
        <v>118</v>
      </c>
      <c r="AU11" t="s">
        <v>180</v>
      </c>
      <c r="AV11" t="s">
        <v>232</v>
      </c>
      <c r="AW11" t="s">
        <v>68</v>
      </c>
      <c r="AX11">
        <v>305</v>
      </c>
      <c r="AY11" t="s">
        <v>546</v>
      </c>
      <c r="AZ11">
        <v>6</v>
      </c>
      <c r="BA11" t="s">
        <v>551</v>
      </c>
      <c r="BB11">
        <v>1</v>
      </c>
      <c r="BC11">
        <v>1</v>
      </c>
      <c r="BE11" t="s">
        <v>69</v>
      </c>
      <c r="BF11">
        <v>1</v>
      </c>
      <c r="BG11" t="s">
        <v>344</v>
      </c>
      <c r="BI11" t="s">
        <v>117</v>
      </c>
      <c r="BJ11" t="s">
        <v>232</v>
      </c>
      <c r="BK11" t="s">
        <v>68</v>
      </c>
      <c r="BL11">
        <v>0.90692307692307694</v>
      </c>
      <c r="BM11">
        <v>305</v>
      </c>
      <c r="BN11" t="s">
        <v>118</v>
      </c>
      <c r="BO11" t="s">
        <v>180</v>
      </c>
      <c r="BP11">
        <v>1</v>
      </c>
      <c r="BQ11">
        <v>1723.261</v>
      </c>
      <c r="BR11">
        <v>3.5029188306718402E-3</v>
      </c>
      <c r="BS11">
        <v>0.36383880077047237</v>
      </c>
      <c r="BT11">
        <v>0.16886588856824358</v>
      </c>
      <c r="BU11">
        <v>9.77</v>
      </c>
      <c r="BV11">
        <v>0.11605902994381002</v>
      </c>
      <c r="BW11">
        <v>5.2806858624433559</v>
      </c>
      <c r="BX11">
        <v>3</v>
      </c>
      <c r="BY11">
        <v>2</v>
      </c>
      <c r="BZ11">
        <v>91</v>
      </c>
    </row>
    <row r="12" spans="1:78" ht="16.5" x14ac:dyDescent="0.25">
      <c r="A12" s="109" t="str">
        <f t="shared" si="1"/>
        <v>도영운수</v>
      </c>
      <c r="B12" s="110" t="str">
        <f t="shared" si="2"/>
        <v>김상진</v>
      </c>
      <c r="C12" s="111" t="str">
        <f t="shared" si="3"/>
        <v>B</v>
      </c>
      <c r="D12" s="112">
        <f t="shared" si="4"/>
        <v>0.92192307692307685</v>
      </c>
      <c r="E12" s="113">
        <f t="shared" si="5"/>
        <v>312</v>
      </c>
      <c r="F12" s="316" t="str">
        <f t="shared" si="6"/>
        <v>523</v>
      </c>
      <c r="G12" s="114" t="str">
        <f t="shared" si="7"/>
        <v>71바5859</v>
      </c>
      <c r="H12" s="115">
        <f t="shared" si="8"/>
        <v>1</v>
      </c>
      <c r="I12" s="116">
        <f t="shared" si="9"/>
        <v>1001.4109999999999</v>
      </c>
      <c r="J12" s="117">
        <f t="shared" si="10"/>
        <v>2.2959404360870756E-2</v>
      </c>
      <c r="K12" s="117">
        <f t="shared" si="11"/>
        <v>0.33672157682766818</v>
      </c>
      <c r="L12" s="117">
        <f t="shared" si="12"/>
        <v>0.21170128948054295</v>
      </c>
      <c r="M12" s="118">
        <f t="shared" si="13"/>
        <v>16.760999999999999</v>
      </c>
      <c r="N12" s="119">
        <f t="shared" si="14"/>
        <v>4.7932367429556901</v>
      </c>
      <c r="O12" s="119">
        <f t="shared" si="15"/>
        <v>86.977275064883457</v>
      </c>
      <c r="P12" s="228">
        <f t="shared" si="16"/>
        <v>2</v>
      </c>
      <c r="Q12" s="229">
        <f t="shared" si="17"/>
        <v>48</v>
      </c>
      <c r="R12" s="229">
        <f t="shared" si="18"/>
        <v>871</v>
      </c>
      <c r="T12">
        <v>506</v>
      </c>
      <c r="U12">
        <v>312</v>
      </c>
      <c r="V12" t="s">
        <v>401</v>
      </c>
      <c r="W12">
        <v>1001.4109999999999</v>
      </c>
      <c r="X12">
        <v>417.75900000000001</v>
      </c>
      <c r="Y12">
        <v>2.3969999999999998</v>
      </c>
      <c r="Z12">
        <v>16.760999999999999</v>
      </c>
      <c r="AA12">
        <v>60.96443</v>
      </c>
      <c r="AB12">
        <v>1.399707</v>
      </c>
      <c r="AC12">
        <v>20.528039</v>
      </c>
      <c r="AD12" s="1">
        <v>212</v>
      </c>
      <c r="AE12">
        <v>48</v>
      </c>
      <c r="AF12">
        <v>871</v>
      </c>
      <c r="AG12">
        <v>72</v>
      </c>
      <c r="AH12">
        <v>16.426151999999998</v>
      </c>
      <c r="AI12">
        <v>577.79999999999995</v>
      </c>
      <c r="AJ12">
        <v>0</v>
      </c>
      <c r="AK12">
        <v>2</v>
      </c>
      <c r="AL12">
        <v>1009</v>
      </c>
      <c r="AM12">
        <v>0.92192307692307685</v>
      </c>
      <c r="AN12" t="s">
        <v>68</v>
      </c>
      <c r="AO12">
        <v>1001.4109999999999</v>
      </c>
      <c r="AP12" t="s">
        <v>402</v>
      </c>
      <c r="AQ12" t="s">
        <v>117</v>
      </c>
      <c r="AR12" t="s">
        <v>119</v>
      </c>
      <c r="AS12" t="s">
        <v>117</v>
      </c>
      <c r="AT12" t="s">
        <v>119</v>
      </c>
      <c r="AU12" t="s">
        <v>193</v>
      </c>
      <c r="AV12" t="s">
        <v>401</v>
      </c>
      <c r="AW12" t="s">
        <v>68</v>
      </c>
      <c r="AX12">
        <v>312</v>
      </c>
      <c r="AY12" t="s">
        <v>552</v>
      </c>
      <c r="AZ12">
        <v>5</v>
      </c>
      <c r="BA12" t="s">
        <v>553</v>
      </c>
      <c r="BB12">
        <v>1</v>
      </c>
      <c r="BC12">
        <v>1</v>
      </c>
      <c r="BE12" t="s">
        <v>392</v>
      </c>
      <c r="BF12" t="s">
        <v>393</v>
      </c>
      <c r="BG12" s="5" t="s">
        <v>392</v>
      </c>
      <c r="BI12" t="s">
        <v>117</v>
      </c>
      <c r="BJ12" t="s">
        <v>401</v>
      </c>
      <c r="BK12" t="s">
        <v>68</v>
      </c>
      <c r="BL12">
        <v>0.92192307692307685</v>
      </c>
      <c r="BM12">
        <v>312</v>
      </c>
      <c r="BN12" t="s">
        <v>119</v>
      </c>
      <c r="BO12" t="s">
        <v>193</v>
      </c>
      <c r="BP12">
        <v>1</v>
      </c>
      <c r="BQ12">
        <v>1001.4109999999999</v>
      </c>
      <c r="BR12">
        <v>2.2959404360870756E-2</v>
      </c>
      <c r="BS12">
        <v>0.33672157682766818</v>
      </c>
      <c r="BT12">
        <v>0.21170128948054295</v>
      </c>
      <c r="BU12">
        <v>16.760999999999999</v>
      </c>
      <c r="BV12">
        <v>4.7932367429556901</v>
      </c>
      <c r="BW12">
        <v>86.977275064883457</v>
      </c>
      <c r="BX12">
        <v>2</v>
      </c>
      <c r="BY12">
        <v>48</v>
      </c>
      <c r="BZ12">
        <v>871</v>
      </c>
    </row>
    <row r="13" spans="1:78" ht="16.5" x14ac:dyDescent="0.25">
      <c r="A13" s="125" t="str">
        <f t="shared" si="1"/>
        <v>도영운수</v>
      </c>
      <c r="B13" s="126" t="str">
        <f t="shared" si="2"/>
        <v>김연수</v>
      </c>
      <c r="C13" s="127" t="str">
        <f t="shared" si="3"/>
        <v>F</v>
      </c>
      <c r="D13" s="128">
        <f t="shared" si="4"/>
        <v>0.73839908607027305</v>
      </c>
      <c r="E13" s="129">
        <f t="shared" si="5"/>
        <v>7751</v>
      </c>
      <c r="F13" s="315" t="str">
        <f t="shared" si="6"/>
        <v>523</v>
      </c>
      <c r="G13" s="130" t="str">
        <f t="shared" si="7"/>
        <v>70바3908</v>
      </c>
      <c r="H13" s="131">
        <f t="shared" si="8"/>
        <v>5</v>
      </c>
      <c r="I13" s="132">
        <f t="shared" si="9"/>
        <v>2972.3720000000003</v>
      </c>
      <c r="J13" s="133">
        <f t="shared" si="10"/>
        <v>2.5942565413300027E-2</v>
      </c>
      <c r="K13" s="133">
        <f t="shared" si="11"/>
        <v>0.35456530430308159</v>
      </c>
      <c r="L13" s="133">
        <f t="shared" si="12"/>
        <v>0.23449285621046084</v>
      </c>
      <c r="M13" s="134">
        <f t="shared" si="13"/>
        <v>16.664000000000001</v>
      </c>
      <c r="N13" s="135" t="str">
        <f t="shared" si="14"/>
        <v>-</v>
      </c>
      <c r="O13" s="135" t="str">
        <f t="shared" si="15"/>
        <v>-</v>
      </c>
      <c r="P13" s="226">
        <f t="shared" si="16"/>
        <v>8</v>
      </c>
      <c r="Q13" s="227">
        <f t="shared" si="17"/>
        <v>110</v>
      </c>
      <c r="R13" s="227">
        <f t="shared" si="18"/>
        <v>3585</v>
      </c>
      <c r="T13">
        <v>506</v>
      </c>
      <c r="U13">
        <v>7751</v>
      </c>
      <c r="V13" t="s">
        <v>365</v>
      </c>
      <c r="W13">
        <v>2972.3719999999998</v>
      </c>
      <c r="X13">
        <v>1740.31</v>
      </c>
      <c r="Y13">
        <v>1.708</v>
      </c>
      <c r="Z13">
        <v>16.664000000000001</v>
      </c>
      <c r="AA13">
        <v>180.22523699999999</v>
      </c>
      <c r="AB13">
        <v>4.6755050000000002</v>
      </c>
      <c r="AC13">
        <v>63.901615999999997</v>
      </c>
      <c r="AD13" s="1">
        <v>697</v>
      </c>
      <c r="AE13">
        <v>110</v>
      </c>
      <c r="AF13">
        <v>3585</v>
      </c>
      <c r="AG13">
        <v>77</v>
      </c>
      <c r="AH13">
        <v>16.492540000000002</v>
      </c>
      <c r="AI13">
        <v>1536.5</v>
      </c>
      <c r="AJ13">
        <v>0</v>
      </c>
      <c r="AK13">
        <v>8</v>
      </c>
      <c r="AL13">
        <v>2940</v>
      </c>
      <c r="AM13">
        <v>0.73839908607027305</v>
      </c>
      <c r="AN13" t="s">
        <v>70</v>
      </c>
      <c r="AO13">
        <v>1997.8520000000001</v>
      </c>
      <c r="AP13" t="s">
        <v>403</v>
      </c>
      <c r="AQ13" t="s">
        <v>117</v>
      </c>
      <c r="AR13" t="s">
        <v>119</v>
      </c>
      <c r="AS13" t="s">
        <v>117</v>
      </c>
      <c r="AT13" t="s">
        <v>119</v>
      </c>
      <c r="AU13" t="s">
        <v>333</v>
      </c>
      <c r="AV13" t="s">
        <v>365</v>
      </c>
      <c r="AW13" t="s">
        <v>70</v>
      </c>
      <c r="AX13">
        <v>7751</v>
      </c>
      <c r="AY13" t="s">
        <v>545</v>
      </c>
      <c r="AZ13">
        <v>4</v>
      </c>
      <c r="BA13" t="s">
        <v>554</v>
      </c>
      <c r="BB13">
        <v>5</v>
      </c>
      <c r="BC13">
        <v>1</v>
      </c>
      <c r="BE13" t="s">
        <v>70</v>
      </c>
      <c r="BF13">
        <v>0</v>
      </c>
      <c r="BG13" t="s">
        <v>346</v>
      </c>
      <c r="BI13" t="s">
        <v>117</v>
      </c>
      <c r="BJ13" t="s">
        <v>365</v>
      </c>
      <c r="BK13" t="s">
        <v>70</v>
      </c>
      <c r="BL13">
        <v>0.73839908607027305</v>
      </c>
      <c r="BM13">
        <v>7751</v>
      </c>
      <c r="BN13" t="s">
        <v>119</v>
      </c>
      <c r="BO13" t="s">
        <v>333</v>
      </c>
      <c r="BP13">
        <v>5</v>
      </c>
      <c r="BQ13">
        <v>2972.3720000000003</v>
      </c>
      <c r="BR13">
        <v>2.5942565413300027E-2</v>
      </c>
      <c r="BS13">
        <v>0.35456530430308159</v>
      </c>
      <c r="BT13">
        <v>0.23449285621046087</v>
      </c>
      <c r="BU13">
        <v>16.664000000000001</v>
      </c>
      <c r="BV13" t="s">
        <v>555</v>
      </c>
      <c r="BW13" t="s">
        <v>555</v>
      </c>
      <c r="BX13">
        <v>8</v>
      </c>
      <c r="BY13">
        <v>110</v>
      </c>
      <c r="BZ13">
        <v>3585</v>
      </c>
    </row>
    <row r="14" spans="1:78" ht="16.5" x14ac:dyDescent="0.25">
      <c r="A14" s="109" t="str">
        <f t="shared" si="1"/>
        <v>도영운수</v>
      </c>
      <c r="B14" s="110" t="str">
        <f t="shared" si="2"/>
        <v>김영복</v>
      </c>
      <c r="C14" s="111" t="str">
        <f t="shared" si="3"/>
        <v>D</v>
      </c>
      <c r="D14" s="112">
        <f t="shared" si="4"/>
        <v>0.83519885272525729</v>
      </c>
      <c r="E14" s="113">
        <f t="shared" si="5"/>
        <v>6269</v>
      </c>
      <c r="F14" s="316" t="str">
        <f t="shared" si="6"/>
        <v>35</v>
      </c>
      <c r="G14" s="114" t="str">
        <f t="shared" si="7"/>
        <v>71바5864</v>
      </c>
      <c r="H14" s="115">
        <f t="shared" si="8"/>
        <v>2</v>
      </c>
      <c r="I14" s="116">
        <f t="shared" si="9"/>
        <v>2028.191</v>
      </c>
      <c r="J14" s="117">
        <f t="shared" si="10"/>
        <v>2.0805819975605114E-2</v>
      </c>
      <c r="K14" s="117">
        <f t="shared" si="11"/>
        <v>0.37142405523179994</v>
      </c>
      <c r="L14" s="117">
        <f t="shared" si="12"/>
        <v>0.24405985432338473</v>
      </c>
      <c r="M14" s="118">
        <f t="shared" si="13"/>
        <v>12.750999999999999</v>
      </c>
      <c r="N14" s="119">
        <f t="shared" si="14"/>
        <v>0.29583012645258755</v>
      </c>
      <c r="O14" s="119">
        <f t="shared" si="15"/>
        <v>20.560193788454836</v>
      </c>
      <c r="P14" s="228">
        <f t="shared" si="16"/>
        <v>8</v>
      </c>
      <c r="Q14" s="229">
        <f t="shared" si="17"/>
        <v>6</v>
      </c>
      <c r="R14" s="229">
        <f t="shared" si="18"/>
        <v>417</v>
      </c>
      <c r="T14">
        <v>506</v>
      </c>
      <c r="U14">
        <v>6269</v>
      </c>
      <c r="V14" t="s">
        <v>233</v>
      </c>
      <c r="W14">
        <v>2028.191</v>
      </c>
      <c r="X14">
        <v>936.21500000000003</v>
      </c>
      <c r="Y14">
        <v>2.1659999999999999</v>
      </c>
      <c r="Z14">
        <v>12.750999999999999</v>
      </c>
      <c r="AA14">
        <v>121.252467</v>
      </c>
      <c r="AB14">
        <v>2.5227569999999999</v>
      </c>
      <c r="AC14">
        <v>45.036082999999998</v>
      </c>
      <c r="AD14" s="1">
        <v>495</v>
      </c>
      <c r="AE14">
        <v>6</v>
      </c>
      <c r="AF14">
        <v>417</v>
      </c>
      <c r="AG14">
        <v>75</v>
      </c>
      <c r="AH14">
        <v>16.727008000000001</v>
      </c>
      <c r="AI14">
        <v>1130.0999999999999</v>
      </c>
      <c r="AJ14">
        <v>0</v>
      </c>
      <c r="AK14">
        <v>8</v>
      </c>
      <c r="AL14">
        <v>1281</v>
      </c>
      <c r="AM14">
        <v>0.83519885272525729</v>
      </c>
      <c r="AN14" t="s">
        <v>67</v>
      </c>
      <c r="AO14">
        <v>1921.2560000000001</v>
      </c>
      <c r="AP14" t="s">
        <v>404</v>
      </c>
      <c r="AQ14" t="s">
        <v>117</v>
      </c>
      <c r="AR14" t="s">
        <v>118</v>
      </c>
      <c r="AS14" t="s">
        <v>117</v>
      </c>
      <c r="AT14" t="s">
        <v>118</v>
      </c>
      <c r="AU14" t="s">
        <v>180</v>
      </c>
      <c r="AV14" t="s">
        <v>233</v>
      </c>
      <c r="AW14" t="s">
        <v>67</v>
      </c>
      <c r="AX14">
        <v>6269</v>
      </c>
      <c r="AY14" t="s">
        <v>556</v>
      </c>
      <c r="AZ14">
        <v>1</v>
      </c>
      <c r="BA14" t="s">
        <v>296</v>
      </c>
      <c r="BB14">
        <v>2</v>
      </c>
      <c r="BC14">
        <v>1</v>
      </c>
      <c r="BE14" t="s">
        <v>70</v>
      </c>
      <c r="BF14">
        <v>1</v>
      </c>
      <c r="BG14" t="s">
        <v>344</v>
      </c>
      <c r="BI14" t="s">
        <v>117</v>
      </c>
      <c r="BJ14" t="s">
        <v>233</v>
      </c>
      <c r="BK14" t="s">
        <v>67</v>
      </c>
      <c r="BL14">
        <v>0.83519885272525729</v>
      </c>
      <c r="BM14">
        <v>6269</v>
      </c>
      <c r="BN14" t="s">
        <v>118</v>
      </c>
      <c r="BO14" t="s">
        <v>180</v>
      </c>
      <c r="BP14">
        <v>2</v>
      </c>
      <c r="BQ14">
        <v>2028.191</v>
      </c>
      <c r="BR14">
        <v>2.0805819975605114E-2</v>
      </c>
      <c r="BS14">
        <v>0.37142405523179994</v>
      </c>
      <c r="BT14">
        <v>0.24405985432338473</v>
      </c>
      <c r="BU14">
        <v>12.750999999999999</v>
      </c>
      <c r="BV14">
        <v>0.29583012645258755</v>
      </c>
      <c r="BW14">
        <v>20.560193788454836</v>
      </c>
      <c r="BX14">
        <v>8</v>
      </c>
      <c r="BY14">
        <v>6</v>
      </c>
      <c r="BZ14">
        <v>417</v>
      </c>
    </row>
    <row r="15" spans="1:78" ht="16.5" x14ac:dyDescent="0.25">
      <c r="A15" s="125" t="str">
        <f t="shared" si="1"/>
        <v>도영운수</v>
      </c>
      <c r="B15" s="126" t="str">
        <f t="shared" si="2"/>
        <v>김인기</v>
      </c>
      <c r="C15" s="127" t="str">
        <f t="shared" si="3"/>
        <v>C</v>
      </c>
      <c r="D15" s="128">
        <f t="shared" si="4"/>
        <v>0.8859999999999999</v>
      </c>
      <c r="E15" s="129">
        <f t="shared" si="5"/>
        <v>5022</v>
      </c>
      <c r="F15" s="315" t="str">
        <f t="shared" si="6"/>
        <v>35</v>
      </c>
      <c r="G15" s="130" t="str">
        <f t="shared" si="7"/>
        <v>75아1051</v>
      </c>
      <c r="H15" s="131">
        <f t="shared" si="8"/>
        <v>1</v>
      </c>
      <c r="I15" s="132">
        <f t="shared" si="9"/>
        <v>1843.722</v>
      </c>
      <c r="J15" s="133">
        <f t="shared" si="10"/>
        <v>2.6542346108002546E-2</v>
      </c>
      <c r="K15" s="133">
        <f t="shared" si="11"/>
        <v>0.375517057636581</v>
      </c>
      <c r="L15" s="133">
        <f t="shared" si="12"/>
        <v>0.10956098587531092</v>
      </c>
      <c r="M15" s="134">
        <f t="shared" si="13"/>
        <v>11.826000000000001</v>
      </c>
      <c r="N15" s="135">
        <f t="shared" si="14"/>
        <v>5.4238111819460852E-2</v>
      </c>
      <c r="O15" s="135">
        <f t="shared" si="15"/>
        <v>13.179861172128987</v>
      </c>
      <c r="P15" s="226">
        <f t="shared" si="16"/>
        <v>37</v>
      </c>
      <c r="Q15" s="227">
        <f t="shared" si="17"/>
        <v>1</v>
      </c>
      <c r="R15" s="227">
        <f t="shared" si="18"/>
        <v>243</v>
      </c>
      <c r="T15">
        <v>506</v>
      </c>
      <c r="U15">
        <v>5022</v>
      </c>
      <c r="V15" t="s">
        <v>234</v>
      </c>
      <c r="W15">
        <v>1843.722</v>
      </c>
      <c r="X15">
        <v>832.27</v>
      </c>
      <c r="Y15">
        <v>2.2149999999999999</v>
      </c>
      <c r="Z15">
        <v>11.826000000000001</v>
      </c>
      <c r="AA15">
        <v>110.9122</v>
      </c>
      <c r="AB15">
        <v>2.94387</v>
      </c>
      <c r="AC15">
        <v>41.649422999999999</v>
      </c>
      <c r="AD15" s="1">
        <v>202</v>
      </c>
      <c r="AE15">
        <v>1</v>
      </c>
      <c r="AF15">
        <v>243</v>
      </c>
      <c r="AG15">
        <v>80</v>
      </c>
      <c r="AH15">
        <v>16.623256000000001</v>
      </c>
      <c r="AI15">
        <v>2143.6</v>
      </c>
      <c r="AJ15">
        <v>0</v>
      </c>
      <c r="AK15">
        <v>37</v>
      </c>
      <c r="AL15">
        <v>7982</v>
      </c>
      <c r="AM15">
        <v>0.8859999999999999</v>
      </c>
      <c r="AN15" t="s">
        <v>69</v>
      </c>
      <c r="AO15">
        <v>1843.722</v>
      </c>
      <c r="AP15" t="s">
        <v>405</v>
      </c>
      <c r="AQ15" t="s">
        <v>117</v>
      </c>
      <c r="AR15" t="s">
        <v>118</v>
      </c>
      <c r="AS15" t="s">
        <v>117</v>
      </c>
      <c r="AT15" t="s">
        <v>118</v>
      </c>
      <c r="AU15" t="s">
        <v>185</v>
      </c>
      <c r="AV15" t="s">
        <v>234</v>
      </c>
      <c r="AW15" t="s">
        <v>69</v>
      </c>
      <c r="AX15">
        <v>5022</v>
      </c>
      <c r="AY15" t="s">
        <v>557</v>
      </c>
      <c r="AZ15">
        <v>2</v>
      </c>
      <c r="BA15" t="s">
        <v>295</v>
      </c>
      <c r="BB15">
        <v>1</v>
      </c>
      <c r="BC15">
        <v>1</v>
      </c>
      <c r="BE15" t="s">
        <v>69</v>
      </c>
      <c r="BF15">
        <v>0</v>
      </c>
      <c r="BG15" t="s">
        <v>346</v>
      </c>
      <c r="BI15" t="s">
        <v>117</v>
      </c>
      <c r="BJ15" t="s">
        <v>234</v>
      </c>
      <c r="BK15" t="s">
        <v>69</v>
      </c>
      <c r="BL15">
        <v>0.8859999999999999</v>
      </c>
      <c r="BM15">
        <v>5022</v>
      </c>
      <c r="BN15" t="s">
        <v>118</v>
      </c>
      <c r="BO15" t="s">
        <v>185</v>
      </c>
      <c r="BP15">
        <v>1</v>
      </c>
      <c r="BQ15">
        <v>1843.722</v>
      </c>
      <c r="BR15">
        <v>2.6542346108002546E-2</v>
      </c>
      <c r="BS15">
        <v>0.375517057636581</v>
      </c>
      <c r="BT15">
        <v>0.10956098587531092</v>
      </c>
      <c r="BU15">
        <v>11.826000000000001</v>
      </c>
      <c r="BV15">
        <v>5.4238111819460852E-2</v>
      </c>
      <c r="BW15">
        <v>13.179861172128987</v>
      </c>
      <c r="BX15">
        <v>37</v>
      </c>
      <c r="BY15">
        <v>1</v>
      </c>
      <c r="BZ15">
        <v>243</v>
      </c>
    </row>
    <row r="16" spans="1:78" ht="16.5" x14ac:dyDescent="0.25">
      <c r="A16" s="109" t="str">
        <f t="shared" si="1"/>
        <v>도영운수</v>
      </c>
      <c r="B16" s="110" t="str">
        <f t="shared" si="2"/>
        <v>김재형</v>
      </c>
      <c r="C16" s="111" t="str">
        <f t="shared" si="3"/>
        <v>S</v>
      </c>
      <c r="D16" s="112">
        <f t="shared" si="4"/>
        <v>1.1318181818181818</v>
      </c>
      <c r="E16" s="113">
        <f t="shared" si="5"/>
        <v>329</v>
      </c>
      <c r="F16" s="316" t="str">
        <f t="shared" si="6"/>
        <v>55</v>
      </c>
      <c r="G16" s="114" t="str">
        <f t="shared" si="7"/>
        <v>71바5898</v>
      </c>
      <c r="H16" s="115">
        <f t="shared" si="8"/>
        <v>1</v>
      </c>
      <c r="I16" s="116">
        <f t="shared" si="9"/>
        <v>2077.3159999999998</v>
      </c>
      <c r="J16" s="117">
        <f t="shared" si="10"/>
        <v>1.5174244455100442E-2</v>
      </c>
      <c r="K16" s="117">
        <f t="shared" si="11"/>
        <v>0.28384578691771134</v>
      </c>
      <c r="L16" s="117">
        <f t="shared" si="12"/>
        <v>0.16367273924621967</v>
      </c>
      <c r="M16" s="118">
        <f t="shared" si="13"/>
        <v>9.3989999999999991</v>
      </c>
      <c r="N16" s="119">
        <f t="shared" si="14"/>
        <v>2.7920643753766883</v>
      </c>
      <c r="O16" s="119">
        <f t="shared" si="15"/>
        <v>11.457091747235376</v>
      </c>
      <c r="P16" s="228">
        <f t="shared" si="16"/>
        <v>1</v>
      </c>
      <c r="Q16" s="229">
        <f t="shared" si="17"/>
        <v>58</v>
      </c>
      <c r="R16" s="229">
        <f t="shared" si="18"/>
        <v>238</v>
      </c>
      <c r="T16">
        <v>506</v>
      </c>
      <c r="U16">
        <v>329</v>
      </c>
      <c r="V16" t="s">
        <v>235</v>
      </c>
      <c r="W16">
        <v>2077.3159999999998</v>
      </c>
      <c r="X16">
        <v>834.30200000000002</v>
      </c>
      <c r="Y16">
        <v>2.4900000000000002</v>
      </c>
      <c r="Z16">
        <v>9.3989999999999991</v>
      </c>
      <c r="AA16">
        <v>115.405021</v>
      </c>
      <c r="AB16">
        <v>1.7511840000000001</v>
      </c>
      <c r="AC16">
        <v>32.757229000000002</v>
      </c>
      <c r="AD16" s="1">
        <v>340</v>
      </c>
      <c r="AE16">
        <v>58</v>
      </c>
      <c r="AF16">
        <v>238</v>
      </c>
      <c r="AG16">
        <v>73</v>
      </c>
      <c r="AH16">
        <v>18.000222000000001</v>
      </c>
      <c r="AI16">
        <v>169.5</v>
      </c>
      <c r="AJ16">
        <v>0</v>
      </c>
      <c r="AK16">
        <v>1</v>
      </c>
      <c r="AL16">
        <v>15</v>
      </c>
      <c r="AM16">
        <v>1.1318181818181818</v>
      </c>
      <c r="AN16" t="s">
        <v>71</v>
      </c>
      <c r="AO16">
        <v>2077.3159999999998</v>
      </c>
      <c r="AP16" t="s">
        <v>406</v>
      </c>
      <c r="AQ16" t="s">
        <v>117</v>
      </c>
      <c r="AR16" t="s">
        <v>120</v>
      </c>
      <c r="AS16" t="s">
        <v>117</v>
      </c>
      <c r="AT16" t="s">
        <v>120</v>
      </c>
      <c r="AU16" t="s">
        <v>204</v>
      </c>
      <c r="AV16" t="s">
        <v>235</v>
      </c>
      <c r="AW16" t="s">
        <v>71</v>
      </c>
      <c r="AX16">
        <v>329</v>
      </c>
      <c r="AY16" t="s">
        <v>558</v>
      </c>
      <c r="AZ16">
        <v>1</v>
      </c>
      <c r="BA16" t="s">
        <v>559</v>
      </c>
      <c r="BB16">
        <v>1</v>
      </c>
      <c r="BC16">
        <v>1</v>
      </c>
      <c r="BE16" t="s">
        <v>71</v>
      </c>
      <c r="BF16">
        <v>0</v>
      </c>
      <c r="BG16" t="s">
        <v>346</v>
      </c>
      <c r="BI16" t="s">
        <v>117</v>
      </c>
      <c r="BJ16" t="s">
        <v>235</v>
      </c>
      <c r="BK16" t="s">
        <v>71</v>
      </c>
      <c r="BL16">
        <v>1.1318181818181818</v>
      </c>
      <c r="BM16">
        <v>329</v>
      </c>
      <c r="BN16" t="s">
        <v>120</v>
      </c>
      <c r="BO16" t="s">
        <v>204</v>
      </c>
      <c r="BP16">
        <v>1</v>
      </c>
      <c r="BQ16">
        <v>2077.3159999999998</v>
      </c>
      <c r="BR16">
        <v>1.5174244455100442E-2</v>
      </c>
      <c r="BS16">
        <v>0.28384578691771134</v>
      </c>
      <c r="BT16">
        <v>0.16367273924621967</v>
      </c>
      <c r="BU16">
        <v>9.3989999999999991</v>
      </c>
      <c r="BV16">
        <v>2.7920643753766883</v>
      </c>
      <c r="BW16">
        <v>11.457091747235376</v>
      </c>
      <c r="BX16">
        <v>1</v>
      </c>
      <c r="BY16">
        <v>58</v>
      </c>
      <c r="BZ16">
        <v>238</v>
      </c>
    </row>
    <row r="17" spans="1:78" ht="16.5" x14ac:dyDescent="0.25">
      <c r="A17" s="125" t="str">
        <f t="shared" si="1"/>
        <v>도영운수</v>
      </c>
      <c r="B17" s="126" t="str">
        <f t="shared" si="2"/>
        <v>김정광</v>
      </c>
      <c r="C17" s="127" t="str">
        <f t="shared" si="3"/>
        <v>D</v>
      </c>
      <c r="D17" s="128">
        <f t="shared" si="4"/>
        <v>0.80826086956521748</v>
      </c>
      <c r="E17" s="129">
        <f t="shared" si="5"/>
        <v>9926</v>
      </c>
      <c r="F17" s="315" t="str">
        <f t="shared" si="6"/>
        <v>523</v>
      </c>
      <c r="G17" s="130" t="str">
        <f t="shared" si="7"/>
        <v>70바3911</v>
      </c>
      <c r="H17" s="131">
        <f t="shared" si="8"/>
        <v>1</v>
      </c>
      <c r="I17" s="132">
        <f t="shared" si="9"/>
        <v>2081.2910000000002</v>
      </c>
      <c r="J17" s="133">
        <f t="shared" si="10"/>
        <v>2.8712943002560241E-2</v>
      </c>
      <c r="K17" s="133">
        <f t="shared" si="11"/>
        <v>0.34293040095523997</v>
      </c>
      <c r="L17" s="133">
        <f t="shared" si="12"/>
        <v>0.22774326127389199</v>
      </c>
      <c r="M17" s="134">
        <f t="shared" si="13"/>
        <v>13.574999999999999</v>
      </c>
      <c r="N17" s="135">
        <f t="shared" si="14"/>
        <v>1.1050833352952565</v>
      </c>
      <c r="O17" s="135">
        <f t="shared" si="15"/>
        <v>58.905746481390629</v>
      </c>
      <c r="P17" s="226">
        <f t="shared" si="16"/>
        <v>7</v>
      </c>
      <c r="Q17" s="227">
        <f t="shared" si="17"/>
        <v>23</v>
      </c>
      <c r="R17" s="227">
        <f t="shared" si="18"/>
        <v>1226</v>
      </c>
      <c r="T17">
        <v>506</v>
      </c>
      <c r="U17">
        <v>9926</v>
      </c>
      <c r="V17" t="s">
        <v>329</v>
      </c>
      <c r="W17">
        <v>2081.2910000000002</v>
      </c>
      <c r="X17">
        <v>1119.6769999999999</v>
      </c>
      <c r="Y17">
        <v>1.859</v>
      </c>
      <c r="Z17">
        <v>13.574999999999999</v>
      </c>
      <c r="AA17">
        <v>127.332193</v>
      </c>
      <c r="AB17">
        <v>3.6560820000000001</v>
      </c>
      <c r="AC17">
        <v>43.666080000000001</v>
      </c>
      <c r="AD17" s="1">
        <v>474</v>
      </c>
      <c r="AE17">
        <v>23</v>
      </c>
      <c r="AF17">
        <v>1226</v>
      </c>
      <c r="AG17">
        <v>78</v>
      </c>
      <c r="AH17">
        <v>16.345362999999999</v>
      </c>
      <c r="AI17">
        <v>781.7</v>
      </c>
      <c r="AJ17">
        <v>0</v>
      </c>
      <c r="AK17">
        <v>7</v>
      </c>
      <c r="AL17">
        <v>1769</v>
      </c>
      <c r="AM17">
        <v>0.80826086956521748</v>
      </c>
      <c r="AN17" t="s">
        <v>67</v>
      </c>
      <c r="AO17">
        <v>2081.2910000000002</v>
      </c>
      <c r="AP17" t="s">
        <v>407</v>
      </c>
      <c r="AQ17" t="s">
        <v>117</v>
      </c>
      <c r="AR17" t="s">
        <v>119</v>
      </c>
      <c r="AS17" t="s">
        <v>117</v>
      </c>
      <c r="AT17" t="s">
        <v>119</v>
      </c>
      <c r="AU17" t="s">
        <v>192</v>
      </c>
      <c r="AV17" t="s">
        <v>329</v>
      </c>
      <c r="AW17" t="s">
        <v>67</v>
      </c>
      <c r="AX17">
        <v>9926</v>
      </c>
      <c r="AY17" t="s">
        <v>560</v>
      </c>
      <c r="AZ17">
        <v>4</v>
      </c>
      <c r="BA17" t="s">
        <v>561</v>
      </c>
      <c r="BB17">
        <v>1</v>
      </c>
      <c r="BC17">
        <v>1</v>
      </c>
      <c r="BE17" t="s">
        <v>67</v>
      </c>
      <c r="BF17">
        <v>0</v>
      </c>
      <c r="BG17" t="s">
        <v>346</v>
      </c>
      <c r="BI17" t="s">
        <v>117</v>
      </c>
      <c r="BJ17" t="s">
        <v>329</v>
      </c>
      <c r="BK17" t="s">
        <v>67</v>
      </c>
      <c r="BL17">
        <v>0.80826086956521748</v>
      </c>
      <c r="BM17">
        <v>9926</v>
      </c>
      <c r="BN17" t="s">
        <v>119</v>
      </c>
      <c r="BO17" t="s">
        <v>192</v>
      </c>
      <c r="BP17">
        <v>1</v>
      </c>
      <c r="BQ17">
        <v>2081.2910000000002</v>
      </c>
      <c r="BR17">
        <v>2.8712943002560241E-2</v>
      </c>
      <c r="BS17">
        <v>0.34293040095523997</v>
      </c>
      <c r="BT17">
        <v>0.22774326127389199</v>
      </c>
      <c r="BU17">
        <v>13.574999999999999</v>
      </c>
      <c r="BV17">
        <v>1.1050833352952565</v>
      </c>
      <c r="BW17">
        <v>58.905746481390629</v>
      </c>
      <c r="BX17">
        <v>7</v>
      </c>
      <c r="BY17">
        <v>23</v>
      </c>
      <c r="BZ17">
        <v>1226</v>
      </c>
    </row>
    <row r="18" spans="1:78" ht="16.5" x14ac:dyDescent="0.25">
      <c r="A18" s="109" t="str">
        <f t="shared" si="1"/>
        <v>도영운수</v>
      </c>
      <c r="B18" s="110" t="str">
        <f t="shared" si="2"/>
        <v>김정식</v>
      </c>
      <c r="C18" s="111" t="str">
        <f t="shared" si="3"/>
        <v>F</v>
      </c>
      <c r="D18" s="112">
        <f t="shared" si="4"/>
        <v>0.73968564999685238</v>
      </c>
      <c r="E18" s="113">
        <f t="shared" si="5"/>
        <v>1711</v>
      </c>
      <c r="F18" s="316" t="str">
        <f t="shared" si="6"/>
        <v>35</v>
      </c>
      <c r="G18" s="114" t="str">
        <f t="shared" si="7"/>
        <v>71바5865</v>
      </c>
      <c r="H18" s="115">
        <f t="shared" si="8"/>
        <v>11</v>
      </c>
      <c r="I18" s="116">
        <f t="shared" si="9"/>
        <v>7535.32</v>
      </c>
      <c r="J18" s="117">
        <f t="shared" si="10"/>
        <v>2.5661908730400966E-2</v>
      </c>
      <c r="K18" s="117">
        <f t="shared" si="11"/>
        <v>0.39971099821953548</v>
      </c>
      <c r="L18" s="117">
        <f t="shared" si="12"/>
        <v>0.22228651205257374</v>
      </c>
      <c r="M18" s="118">
        <f t="shared" si="13"/>
        <v>16.978999999999999</v>
      </c>
      <c r="N18" s="119">
        <f t="shared" si="14"/>
        <v>2.4639627120309582</v>
      </c>
      <c r="O18" s="119">
        <f t="shared" si="15"/>
        <v>55.820488583272777</v>
      </c>
      <c r="P18" s="228">
        <f t="shared" si="16"/>
        <v>88</v>
      </c>
      <c r="Q18" s="229">
        <f t="shared" si="17"/>
        <v>189</v>
      </c>
      <c r="R18" s="229">
        <f t="shared" si="18"/>
        <v>4526</v>
      </c>
      <c r="T18">
        <v>506</v>
      </c>
      <c r="U18">
        <v>1711</v>
      </c>
      <c r="V18" t="s">
        <v>236</v>
      </c>
      <c r="W18">
        <v>7558.9660000000003</v>
      </c>
      <c r="X18">
        <v>4135.97</v>
      </c>
      <c r="Y18">
        <v>1.8280000000000001</v>
      </c>
      <c r="Z18">
        <v>16.978999999999999</v>
      </c>
      <c r="AA18">
        <v>473.66628600000001</v>
      </c>
      <c r="AB18">
        <v>12.155181000000001</v>
      </c>
      <c r="AC18">
        <v>189.329624</v>
      </c>
      <c r="AD18" s="1">
        <v>1675</v>
      </c>
      <c r="AE18">
        <v>189</v>
      </c>
      <c r="AF18">
        <v>4526</v>
      </c>
      <c r="AG18">
        <v>78</v>
      </c>
      <c r="AH18">
        <v>15.95842</v>
      </c>
      <c r="AI18">
        <v>8437.7999999999993</v>
      </c>
      <c r="AJ18">
        <v>0</v>
      </c>
      <c r="AK18">
        <v>88</v>
      </c>
      <c r="AL18">
        <v>35305</v>
      </c>
      <c r="AM18">
        <v>0.73968564999685238</v>
      </c>
      <c r="AN18" t="s">
        <v>70</v>
      </c>
      <c r="AO18">
        <v>4346.518</v>
      </c>
      <c r="AP18" t="s">
        <v>408</v>
      </c>
      <c r="AQ18" t="s">
        <v>117</v>
      </c>
      <c r="AR18" t="s">
        <v>118</v>
      </c>
      <c r="AS18" t="s">
        <v>117</v>
      </c>
      <c r="AT18" t="s">
        <v>118</v>
      </c>
      <c r="AU18" t="s">
        <v>181</v>
      </c>
      <c r="AV18" t="s">
        <v>236</v>
      </c>
      <c r="AW18" t="s">
        <v>70</v>
      </c>
      <c r="AX18">
        <v>1711</v>
      </c>
      <c r="AY18" t="s">
        <v>562</v>
      </c>
      <c r="AZ18">
        <v>3</v>
      </c>
      <c r="BA18" t="s">
        <v>351</v>
      </c>
      <c r="BB18">
        <v>11</v>
      </c>
      <c r="BC18">
        <v>1</v>
      </c>
      <c r="BE18" t="s">
        <v>70</v>
      </c>
      <c r="BF18">
        <v>0</v>
      </c>
      <c r="BG18" t="s">
        <v>346</v>
      </c>
      <c r="BI18" t="s">
        <v>117</v>
      </c>
      <c r="BJ18" t="s">
        <v>236</v>
      </c>
      <c r="BK18" t="s">
        <v>70</v>
      </c>
      <c r="BL18">
        <v>0.73968564999685238</v>
      </c>
      <c r="BM18">
        <v>1711</v>
      </c>
      <c r="BN18" t="s">
        <v>118</v>
      </c>
      <c r="BO18" t="s">
        <v>181</v>
      </c>
      <c r="BP18">
        <v>11</v>
      </c>
      <c r="BQ18">
        <v>7535.32</v>
      </c>
      <c r="BR18">
        <v>2.5661908730400966E-2</v>
      </c>
      <c r="BS18">
        <v>0.39971099821953548</v>
      </c>
      <c r="BT18">
        <v>0.22159115413404426</v>
      </c>
      <c r="BU18">
        <v>16.978999999999999</v>
      </c>
      <c r="BV18">
        <v>2.4639627120309582</v>
      </c>
      <c r="BW18">
        <v>55.820488583272777</v>
      </c>
      <c r="BX18">
        <v>88</v>
      </c>
      <c r="BY18">
        <v>189</v>
      </c>
      <c r="BZ18">
        <v>4526</v>
      </c>
    </row>
    <row r="19" spans="1:78" ht="16.5" x14ac:dyDescent="0.25">
      <c r="A19" s="125" t="str">
        <f t="shared" si="1"/>
        <v>도영운수</v>
      </c>
      <c r="B19" s="126" t="str">
        <f t="shared" si="2"/>
        <v>김종광</v>
      </c>
      <c r="C19" s="127" t="str">
        <f t="shared" si="3"/>
        <v>A</v>
      </c>
      <c r="D19" s="128">
        <f t="shared" si="4"/>
        <v>0.95416666666666672</v>
      </c>
      <c r="E19" s="129">
        <f t="shared" si="5"/>
        <v>5689</v>
      </c>
      <c r="F19" s="315" t="str">
        <f t="shared" si="6"/>
        <v>65-1</v>
      </c>
      <c r="G19" s="130" t="str">
        <f t="shared" si="7"/>
        <v>71바5860</v>
      </c>
      <c r="H19" s="131">
        <f t="shared" si="8"/>
        <v>1</v>
      </c>
      <c r="I19" s="132">
        <f t="shared" si="9"/>
        <v>2076.1559999999999</v>
      </c>
      <c r="J19" s="133">
        <f t="shared" si="10"/>
        <v>3.0193131845199224E-3</v>
      </c>
      <c r="K19" s="133">
        <f t="shared" si="11"/>
        <v>0.32790695848510421</v>
      </c>
      <c r="L19" s="133">
        <f t="shared" si="12"/>
        <v>7.2248906151560863E-2</v>
      </c>
      <c r="M19" s="134">
        <f t="shared" si="13"/>
        <v>9.2170000000000005</v>
      </c>
      <c r="N19" s="135">
        <f t="shared" si="14"/>
        <v>0.24082968717186956</v>
      </c>
      <c r="O19" s="135">
        <f t="shared" si="15"/>
        <v>3.6606112450124173</v>
      </c>
      <c r="P19" s="226">
        <f t="shared" si="16"/>
        <v>0</v>
      </c>
      <c r="Q19" s="227">
        <f t="shared" si="17"/>
        <v>5</v>
      </c>
      <c r="R19" s="227">
        <f t="shared" si="18"/>
        <v>76</v>
      </c>
      <c r="T19">
        <v>506</v>
      </c>
      <c r="U19">
        <v>5689</v>
      </c>
      <c r="V19" t="s">
        <v>237</v>
      </c>
      <c r="W19">
        <v>2076.1559999999999</v>
      </c>
      <c r="X19">
        <v>906.54300000000001</v>
      </c>
      <c r="Y19">
        <v>2.29</v>
      </c>
      <c r="Z19">
        <v>9.2170000000000005</v>
      </c>
      <c r="AA19">
        <v>132.84246300000001</v>
      </c>
      <c r="AB19">
        <v>0.40109299999999998</v>
      </c>
      <c r="AC19">
        <v>43.559967999999998</v>
      </c>
      <c r="AD19" s="1">
        <v>150</v>
      </c>
      <c r="AE19">
        <v>5</v>
      </c>
      <c r="AF19">
        <v>76</v>
      </c>
      <c r="AG19">
        <v>71</v>
      </c>
      <c r="AH19">
        <v>15.628707</v>
      </c>
      <c r="AI19">
        <v>125.2</v>
      </c>
      <c r="AJ19">
        <v>0</v>
      </c>
      <c r="AK19">
        <v>0</v>
      </c>
      <c r="AL19">
        <v>0</v>
      </c>
      <c r="AM19">
        <v>0.95416666666666672</v>
      </c>
      <c r="AN19" t="s">
        <v>66</v>
      </c>
      <c r="AO19">
        <v>2076.1559999999999</v>
      </c>
      <c r="AP19" t="s">
        <v>409</v>
      </c>
      <c r="AQ19" t="s">
        <v>117</v>
      </c>
      <c r="AR19" t="s">
        <v>122</v>
      </c>
      <c r="AS19" t="s">
        <v>117</v>
      </c>
      <c r="AT19" t="s">
        <v>122</v>
      </c>
      <c r="AU19" t="s">
        <v>216</v>
      </c>
      <c r="AV19" t="s">
        <v>237</v>
      </c>
      <c r="AW19" t="s">
        <v>66</v>
      </c>
      <c r="AX19">
        <v>5689</v>
      </c>
      <c r="AY19" t="s">
        <v>563</v>
      </c>
      <c r="AZ19">
        <v>1</v>
      </c>
      <c r="BA19" t="s">
        <v>564</v>
      </c>
      <c r="BB19">
        <v>1</v>
      </c>
      <c r="BC19">
        <v>1</v>
      </c>
      <c r="BE19" t="s">
        <v>68</v>
      </c>
      <c r="BF19">
        <v>1</v>
      </c>
      <c r="BG19" t="s">
        <v>344</v>
      </c>
      <c r="BI19" t="s">
        <v>117</v>
      </c>
      <c r="BJ19" t="s">
        <v>237</v>
      </c>
      <c r="BK19" t="s">
        <v>66</v>
      </c>
      <c r="BL19">
        <v>0.95416666666666672</v>
      </c>
      <c r="BM19">
        <v>5689</v>
      </c>
      <c r="BN19" t="s">
        <v>122</v>
      </c>
      <c r="BO19" t="s">
        <v>216</v>
      </c>
      <c r="BP19">
        <v>1</v>
      </c>
      <c r="BQ19">
        <v>2076.1559999999999</v>
      </c>
      <c r="BR19">
        <v>3.0193131845199224E-3</v>
      </c>
      <c r="BS19">
        <v>0.32790695848510421</v>
      </c>
      <c r="BT19">
        <v>7.2248906151560863E-2</v>
      </c>
      <c r="BU19">
        <v>9.2170000000000005</v>
      </c>
      <c r="BV19">
        <v>0.24082968717186956</v>
      </c>
      <c r="BW19">
        <v>3.6606112450124173</v>
      </c>
      <c r="BX19">
        <v>0</v>
      </c>
      <c r="BY19">
        <v>5</v>
      </c>
      <c r="BZ19">
        <v>76</v>
      </c>
    </row>
    <row r="20" spans="1:78" ht="16.5" x14ac:dyDescent="0.25">
      <c r="A20" s="109" t="str">
        <f t="shared" si="1"/>
        <v>도영운수</v>
      </c>
      <c r="B20" s="110" t="str">
        <f t="shared" si="2"/>
        <v>김진용</v>
      </c>
      <c r="C20" s="111" t="str">
        <f t="shared" si="3"/>
        <v>D</v>
      </c>
      <c r="D20" s="112">
        <f t="shared" si="4"/>
        <v>0.80214285714285716</v>
      </c>
      <c r="E20" s="113">
        <f t="shared" si="5"/>
        <v>825</v>
      </c>
      <c r="F20" s="316" t="str">
        <f t="shared" si="6"/>
        <v>순환46</v>
      </c>
      <c r="G20" s="114" t="str">
        <f t="shared" si="7"/>
        <v>70바3905</v>
      </c>
      <c r="H20" s="115">
        <f t="shared" si="8"/>
        <v>1</v>
      </c>
      <c r="I20" s="116">
        <f t="shared" si="9"/>
        <v>1458.0239999999999</v>
      </c>
      <c r="J20" s="117">
        <f t="shared" si="10"/>
        <v>6.9879656004365673E-3</v>
      </c>
      <c r="K20" s="117">
        <f t="shared" si="11"/>
        <v>0.36766908958549865</v>
      </c>
      <c r="L20" s="117">
        <f t="shared" si="12"/>
        <v>0.18861143575140055</v>
      </c>
      <c r="M20" s="118">
        <f t="shared" si="13"/>
        <v>9.468</v>
      </c>
      <c r="N20" s="119">
        <f t="shared" si="14"/>
        <v>6.8585976636872922E-2</v>
      </c>
      <c r="O20" s="119">
        <f t="shared" si="15"/>
        <v>6.8585976636872922E-2</v>
      </c>
      <c r="P20" s="228">
        <f t="shared" si="16"/>
        <v>2</v>
      </c>
      <c r="Q20" s="229">
        <f t="shared" si="17"/>
        <v>1</v>
      </c>
      <c r="R20" s="229">
        <f t="shared" si="18"/>
        <v>1</v>
      </c>
      <c r="T20">
        <v>506</v>
      </c>
      <c r="U20">
        <v>825</v>
      </c>
      <c r="V20" t="s">
        <v>238</v>
      </c>
      <c r="W20">
        <v>1458.0239999999999</v>
      </c>
      <c r="X20">
        <v>649.08100000000002</v>
      </c>
      <c r="Y20">
        <v>2.246</v>
      </c>
      <c r="Z20">
        <v>9.468</v>
      </c>
      <c r="AA20">
        <v>115.352743</v>
      </c>
      <c r="AB20">
        <v>0.80608100000000005</v>
      </c>
      <c r="AC20">
        <v>42.411638000000004</v>
      </c>
      <c r="AD20" s="1">
        <v>275</v>
      </c>
      <c r="AE20">
        <v>1</v>
      </c>
      <c r="AF20">
        <v>1</v>
      </c>
      <c r="AG20">
        <v>71</v>
      </c>
      <c r="AH20">
        <v>12.639699</v>
      </c>
      <c r="AI20">
        <v>12.8</v>
      </c>
      <c r="AJ20">
        <v>0</v>
      </c>
      <c r="AK20">
        <v>2</v>
      </c>
      <c r="AL20">
        <v>112</v>
      </c>
      <c r="AM20">
        <v>0.80214285714285716</v>
      </c>
      <c r="AN20" t="s">
        <v>67</v>
      </c>
      <c r="AO20">
        <v>1458.0239999999999</v>
      </c>
      <c r="AP20" t="s">
        <v>410</v>
      </c>
      <c r="AQ20" t="s">
        <v>117</v>
      </c>
      <c r="AR20" t="s">
        <v>123</v>
      </c>
      <c r="AS20" t="s">
        <v>117</v>
      </c>
      <c r="AT20" t="s">
        <v>123</v>
      </c>
      <c r="AU20" t="s">
        <v>224</v>
      </c>
      <c r="AV20" t="s">
        <v>238</v>
      </c>
      <c r="AW20" t="s">
        <v>67</v>
      </c>
      <c r="AX20">
        <v>825</v>
      </c>
      <c r="AY20" t="s">
        <v>565</v>
      </c>
      <c r="AZ20">
        <v>1</v>
      </c>
      <c r="BA20" t="s">
        <v>389</v>
      </c>
      <c r="BB20">
        <v>1</v>
      </c>
      <c r="BC20">
        <v>1</v>
      </c>
      <c r="BE20" t="s">
        <v>67</v>
      </c>
      <c r="BF20">
        <v>0</v>
      </c>
      <c r="BG20" t="s">
        <v>346</v>
      </c>
      <c r="BI20" t="s">
        <v>117</v>
      </c>
      <c r="BJ20" t="s">
        <v>238</v>
      </c>
      <c r="BK20" t="s">
        <v>67</v>
      </c>
      <c r="BL20">
        <v>0.80214285714285716</v>
      </c>
      <c r="BM20">
        <v>825</v>
      </c>
      <c r="BN20" t="s">
        <v>123</v>
      </c>
      <c r="BO20" t="s">
        <v>224</v>
      </c>
      <c r="BP20">
        <v>1</v>
      </c>
      <c r="BQ20">
        <v>1458.0239999999999</v>
      </c>
      <c r="BR20">
        <v>6.9879656004365673E-3</v>
      </c>
      <c r="BS20">
        <v>0.36766908958549865</v>
      </c>
      <c r="BT20">
        <v>0.18861143575140055</v>
      </c>
      <c r="BU20">
        <v>9.468</v>
      </c>
      <c r="BV20">
        <v>6.8585976636872922E-2</v>
      </c>
      <c r="BW20">
        <v>6.8585976636872922E-2</v>
      </c>
      <c r="BX20">
        <v>2</v>
      </c>
      <c r="BY20">
        <v>1</v>
      </c>
      <c r="BZ20">
        <v>1</v>
      </c>
    </row>
    <row r="21" spans="1:78" ht="16.5" x14ac:dyDescent="0.25">
      <c r="A21" s="125" t="str">
        <f t="shared" si="1"/>
        <v>도영운수</v>
      </c>
      <c r="B21" s="126" t="str">
        <f t="shared" si="2"/>
        <v>김진욱</v>
      </c>
      <c r="C21" s="127" t="str">
        <f t="shared" si="3"/>
        <v>B</v>
      </c>
      <c r="D21" s="128">
        <f t="shared" si="4"/>
        <v>0.9290797355408057</v>
      </c>
      <c r="E21" s="129">
        <f t="shared" si="5"/>
        <v>1929</v>
      </c>
      <c r="F21" s="315" t="str">
        <f t="shared" si="6"/>
        <v>523</v>
      </c>
      <c r="G21" s="130" t="str">
        <f t="shared" si="7"/>
        <v>70바3901</v>
      </c>
      <c r="H21" s="131">
        <f t="shared" si="8"/>
        <v>7</v>
      </c>
      <c r="I21" s="132">
        <f t="shared" si="9"/>
        <v>2008.5260000000001</v>
      </c>
      <c r="J21" s="133">
        <f t="shared" si="10"/>
        <v>4.9573182152138654E-3</v>
      </c>
      <c r="K21" s="133">
        <f t="shared" si="11"/>
        <v>0.35741395576067714</v>
      </c>
      <c r="L21" s="133">
        <f t="shared" si="12"/>
        <v>6.1736815953589846E-2</v>
      </c>
      <c r="M21" s="134">
        <f t="shared" si="13"/>
        <v>12.734</v>
      </c>
      <c r="N21" s="135">
        <f t="shared" si="14"/>
        <v>1.145118360429489</v>
      </c>
      <c r="O21" s="135">
        <f t="shared" si="15"/>
        <v>25.142816174647479</v>
      </c>
      <c r="P21" s="226">
        <f t="shared" si="16"/>
        <v>1</v>
      </c>
      <c r="Q21" s="227">
        <f t="shared" si="17"/>
        <v>23</v>
      </c>
      <c r="R21" s="227">
        <f t="shared" si="18"/>
        <v>505</v>
      </c>
      <c r="T21">
        <v>506</v>
      </c>
      <c r="U21">
        <v>1929</v>
      </c>
      <c r="V21" t="s">
        <v>239</v>
      </c>
      <c r="W21">
        <v>2008.5260000000001</v>
      </c>
      <c r="X21">
        <v>859.51199999999994</v>
      </c>
      <c r="Y21">
        <v>2.3370000000000002</v>
      </c>
      <c r="Z21">
        <v>12.734</v>
      </c>
      <c r="AA21">
        <v>124.557467</v>
      </c>
      <c r="AB21">
        <v>0.61747099999999999</v>
      </c>
      <c r="AC21">
        <v>44.518577000000001</v>
      </c>
      <c r="AD21" s="1">
        <v>124</v>
      </c>
      <c r="AE21">
        <v>23</v>
      </c>
      <c r="AF21">
        <v>505</v>
      </c>
      <c r="AG21">
        <v>78</v>
      </c>
      <c r="AH21">
        <v>16.125295000000001</v>
      </c>
      <c r="AI21">
        <v>448.1</v>
      </c>
      <c r="AJ21">
        <v>0</v>
      </c>
      <c r="AK21">
        <v>1</v>
      </c>
      <c r="AL21">
        <v>227</v>
      </c>
      <c r="AM21">
        <v>0.9290797355408057</v>
      </c>
      <c r="AN21" t="s">
        <v>68</v>
      </c>
      <c r="AO21">
        <v>654.18700000000001</v>
      </c>
      <c r="AP21" t="s">
        <v>411</v>
      </c>
      <c r="AQ21" t="s">
        <v>117</v>
      </c>
      <c r="AR21" t="s">
        <v>119</v>
      </c>
      <c r="AS21" t="s">
        <v>117</v>
      </c>
      <c r="AT21" t="s">
        <v>119</v>
      </c>
      <c r="AU21" t="s">
        <v>186</v>
      </c>
      <c r="AV21" t="s">
        <v>239</v>
      </c>
      <c r="AW21" t="s">
        <v>68</v>
      </c>
      <c r="AX21">
        <v>1929</v>
      </c>
      <c r="AY21" t="s">
        <v>552</v>
      </c>
      <c r="AZ21">
        <v>3</v>
      </c>
      <c r="BA21" t="s">
        <v>566</v>
      </c>
      <c r="BB21">
        <v>7</v>
      </c>
      <c r="BC21">
        <v>1</v>
      </c>
      <c r="BE21" t="s">
        <v>68</v>
      </c>
      <c r="BF21">
        <v>0</v>
      </c>
      <c r="BG21" t="s">
        <v>346</v>
      </c>
      <c r="BI21" t="s">
        <v>117</v>
      </c>
      <c r="BJ21" t="s">
        <v>239</v>
      </c>
      <c r="BK21" t="s">
        <v>68</v>
      </c>
      <c r="BL21">
        <v>0.9290797355408057</v>
      </c>
      <c r="BM21">
        <v>1929</v>
      </c>
      <c r="BN21" t="s">
        <v>119</v>
      </c>
      <c r="BO21" t="s">
        <v>186</v>
      </c>
      <c r="BP21">
        <v>7</v>
      </c>
      <c r="BQ21">
        <v>2008.5260000000001</v>
      </c>
      <c r="BR21">
        <v>4.9573182152138654E-3</v>
      </c>
      <c r="BS21">
        <v>0.35741395576067714</v>
      </c>
      <c r="BT21">
        <v>6.1736815953589846E-2</v>
      </c>
      <c r="BU21">
        <v>12.734</v>
      </c>
      <c r="BV21">
        <v>1.145118360429489</v>
      </c>
      <c r="BW21">
        <v>25.142816174647479</v>
      </c>
      <c r="BX21">
        <v>1</v>
      </c>
      <c r="BY21">
        <v>23</v>
      </c>
      <c r="BZ21">
        <v>505</v>
      </c>
    </row>
    <row r="22" spans="1:78" ht="16.5" x14ac:dyDescent="0.25">
      <c r="A22" s="109" t="str">
        <f t="shared" si="1"/>
        <v>도영운수</v>
      </c>
      <c r="B22" s="110" t="str">
        <f t="shared" si="2"/>
        <v>김충호</v>
      </c>
      <c r="C22" s="111" t="str">
        <f t="shared" si="3"/>
        <v>F</v>
      </c>
      <c r="D22" s="112">
        <f t="shared" si="4"/>
        <v>0.69208333333333338</v>
      </c>
      <c r="E22" s="113">
        <f t="shared" si="5"/>
        <v>7475</v>
      </c>
      <c r="F22" s="316" t="str">
        <f t="shared" si="6"/>
        <v>35</v>
      </c>
      <c r="G22" s="114" t="str">
        <f t="shared" si="7"/>
        <v>70바3902</v>
      </c>
      <c r="H22" s="115">
        <f t="shared" si="8"/>
        <v>1</v>
      </c>
      <c r="I22" s="116">
        <f t="shared" si="9"/>
        <v>1427.8530000000001</v>
      </c>
      <c r="J22" s="117">
        <f t="shared" si="10"/>
        <v>3.0394397098465968E-2</v>
      </c>
      <c r="K22" s="117">
        <f t="shared" si="11"/>
        <v>0.41028614543256586</v>
      </c>
      <c r="L22" s="117">
        <f t="shared" si="12"/>
        <v>0.21010566213748894</v>
      </c>
      <c r="M22" s="118">
        <f t="shared" si="13"/>
        <v>19.747</v>
      </c>
      <c r="N22" s="119">
        <f t="shared" si="14"/>
        <v>0</v>
      </c>
      <c r="O22" s="119">
        <f t="shared" si="15"/>
        <v>7.3536981748121129</v>
      </c>
      <c r="P22" s="228">
        <f t="shared" si="16"/>
        <v>524</v>
      </c>
      <c r="Q22" s="229">
        <f t="shared" si="17"/>
        <v>0</v>
      </c>
      <c r="R22" s="229">
        <f t="shared" si="18"/>
        <v>105</v>
      </c>
      <c r="T22">
        <v>506</v>
      </c>
      <c r="U22">
        <v>7475</v>
      </c>
      <c r="V22" t="s">
        <v>335</v>
      </c>
      <c r="W22">
        <v>1427.8530000000001</v>
      </c>
      <c r="X22">
        <v>859.48299999999995</v>
      </c>
      <c r="Y22">
        <v>1.661</v>
      </c>
      <c r="Z22">
        <v>19.747</v>
      </c>
      <c r="AA22">
        <v>84.481656000000001</v>
      </c>
      <c r="AB22">
        <v>2.5677690000000002</v>
      </c>
      <c r="AC22">
        <v>34.661653000000001</v>
      </c>
      <c r="AD22" s="1">
        <v>300</v>
      </c>
      <c r="AE22">
        <v>0</v>
      </c>
      <c r="AF22">
        <v>105</v>
      </c>
      <c r="AG22">
        <v>78</v>
      </c>
      <c r="AH22">
        <v>16.901337000000002</v>
      </c>
      <c r="AI22">
        <v>5135.8</v>
      </c>
      <c r="AJ22">
        <v>0</v>
      </c>
      <c r="AK22">
        <v>524</v>
      </c>
      <c r="AL22">
        <v>0</v>
      </c>
      <c r="AM22">
        <v>0.69208333333333338</v>
      </c>
      <c r="AN22" t="s">
        <v>70</v>
      </c>
      <c r="AO22">
        <v>1427.8530000000001</v>
      </c>
      <c r="AP22" t="s">
        <v>412</v>
      </c>
      <c r="AQ22" t="s">
        <v>117</v>
      </c>
      <c r="AR22" t="s">
        <v>118</v>
      </c>
      <c r="AS22" t="s">
        <v>117</v>
      </c>
      <c r="AT22" t="s">
        <v>118</v>
      </c>
      <c r="AU22" t="s">
        <v>173</v>
      </c>
      <c r="AV22" t="s">
        <v>335</v>
      </c>
      <c r="AW22" t="s">
        <v>70</v>
      </c>
      <c r="AX22">
        <v>7475</v>
      </c>
      <c r="AY22" t="s">
        <v>562</v>
      </c>
      <c r="AZ22">
        <v>7</v>
      </c>
      <c r="BA22" t="s">
        <v>567</v>
      </c>
      <c r="BB22">
        <v>1</v>
      </c>
      <c r="BC22">
        <v>1</v>
      </c>
      <c r="BE22" t="s">
        <v>70</v>
      </c>
      <c r="BF22">
        <v>0</v>
      </c>
      <c r="BG22" s="5" t="s">
        <v>346</v>
      </c>
      <c r="BI22" t="s">
        <v>117</v>
      </c>
      <c r="BJ22" t="s">
        <v>335</v>
      </c>
      <c r="BK22" t="s">
        <v>70</v>
      </c>
      <c r="BL22">
        <v>0.69208333333333338</v>
      </c>
      <c r="BM22">
        <v>7475</v>
      </c>
      <c r="BN22" t="s">
        <v>118</v>
      </c>
      <c r="BO22" t="s">
        <v>173</v>
      </c>
      <c r="BP22">
        <v>1</v>
      </c>
      <c r="BQ22">
        <v>1427.8530000000001</v>
      </c>
      <c r="BR22">
        <v>3.0394397098465968E-2</v>
      </c>
      <c r="BS22">
        <v>0.41028614543256586</v>
      </c>
      <c r="BT22">
        <v>0.21010566213748894</v>
      </c>
      <c r="BU22">
        <v>19.747</v>
      </c>
      <c r="BV22">
        <v>0</v>
      </c>
      <c r="BW22">
        <v>7.3536981748121129</v>
      </c>
      <c r="BX22">
        <v>524</v>
      </c>
      <c r="BY22">
        <v>0</v>
      </c>
      <c r="BZ22">
        <v>105</v>
      </c>
    </row>
    <row r="23" spans="1:78" ht="16.5" x14ac:dyDescent="0.25">
      <c r="A23" s="125" t="str">
        <f t="shared" si="1"/>
        <v>도영운수</v>
      </c>
      <c r="B23" s="126" t="str">
        <f t="shared" si="2"/>
        <v>나인웅</v>
      </c>
      <c r="C23" s="127" t="str">
        <f t="shared" si="3"/>
        <v>A</v>
      </c>
      <c r="D23" s="128">
        <f t="shared" si="4"/>
        <v>0.97320985689763595</v>
      </c>
      <c r="E23" s="129">
        <f t="shared" si="5"/>
        <v>3341</v>
      </c>
      <c r="F23" s="315" t="str">
        <f t="shared" si="6"/>
        <v>65</v>
      </c>
      <c r="G23" s="130" t="str">
        <f t="shared" si="7"/>
        <v>75아1109</v>
      </c>
      <c r="H23" s="131">
        <f t="shared" si="8"/>
        <v>4</v>
      </c>
      <c r="I23" s="132">
        <f t="shared" si="9"/>
        <v>1865.6820000000002</v>
      </c>
      <c r="J23" s="133">
        <f t="shared" si="10"/>
        <v>2.8917442247993641E-2</v>
      </c>
      <c r="K23" s="133">
        <f t="shared" si="11"/>
        <v>0.33867722028844688</v>
      </c>
      <c r="L23" s="133">
        <f t="shared" si="12"/>
        <v>0.26692651802397188</v>
      </c>
      <c r="M23" s="134">
        <f t="shared" si="13"/>
        <v>12.019</v>
      </c>
      <c r="N23" s="135">
        <f t="shared" si="14"/>
        <v>0.5895967265589741</v>
      </c>
      <c r="O23" s="135">
        <f t="shared" si="15"/>
        <v>20.09988840541957</v>
      </c>
      <c r="P23" s="226">
        <f t="shared" si="16"/>
        <v>0</v>
      </c>
      <c r="Q23" s="227">
        <f t="shared" si="17"/>
        <v>11</v>
      </c>
      <c r="R23" s="227">
        <f t="shared" si="18"/>
        <v>375</v>
      </c>
      <c r="T23">
        <v>506</v>
      </c>
      <c r="U23">
        <v>3341</v>
      </c>
      <c r="V23" t="s">
        <v>240</v>
      </c>
      <c r="W23">
        <v>1865.682</v>
      </c>
      <c r="X23">
        <v>831.84500000000003</v>
      </c>
      <c r="Y23">
        <v>2.2429999999999999</v>
      </c>
      <c r="Z23">
        <v>12.019</v>
      </c>
      <c r="AA23">
        <v>116.34552499999999</v>
      </c>
      <c r="AB23">
        <v>3.3644150000000002</v>
      </c>
      <c r="AC23">
        <v>39.403579000000001</v>
      </c>
      <c r="AD23" s="1">
        <v>498</v>
      </c>
      <c r="AE23">
        <v>11</v>
      </c>
      <c r="AF23">
        <v>375</v>
      </c>
      <c r="AG23">
        <v>73</v>
      </c>
      <c r="AH23">
        <v>16.035699999999999</v>
      </c>
      <c r="AI23">
        <v>966</v>
      </c>
      <c r="AJ23">
        <v>0</v>
      </c>
      <c r="AK23">
        <v>0</v>
      </c>
      <c r="AL23">
        <v>0</v>
      </c>
      <c r="AM23">
        <v>0.97320985689763595</v>
      </c>
      <c r="AN23" t="s">
        <v>66</v>
      </c>
      <c r="AO23">
        <v>804.11</v>
      </c>
      <c r="AP23" t="s">
        <v>413</v>
      </c>
      <c r="AQ23" t="s">
        <v>117</v>
      </c>
      <c r="AR23" t="s">
        <v>121</v>
      </c>
      <c r="AS23" t="s">
        <v>117</v>
      </c>
      <c r="AT23" t="s">
        <v>121</v>
      </c>
      <c r="AU23" t="s">
        <v>215</v>
      </c>
      <c r="AV23" t="s">
        <v>240</v>
      </c>
      <c r="AW23" t="s">
        <v>66</v>
      </c>
      <c r="AX23">
        <v>3341</v>
      </c>
      <c r="AY23" t="s">
        <v>568</v>
      </c>
      <c r="AZ23">
        <v>1</v>
      </c>
      <c r="BA23" t="s">
        <v>569</v>
      </c>
      <c r="BB23">
        <v>4</v>
      </c>
      <c r="BC23">
        <v>1</v>
      </c>
      <c r="BE23" t="s">
        <v>69</v>
      </c>
      <c r="BF23">
        <v>2</v>
      </c>
      <c r="BG23" s="5" t="s">
        <v>344</v>
      </c>
      <c r="BI23" t="s">
        <v>117</v>
      </c>
      <c r="BJ23" t="s">
        <v>240</v>
      </c>
      <c r="BK23" t="s">
        <v>66</v>
      </c>
      <c r="BL23">
        <v>0.97320985689763595</v>
      </c>
      <c r="BM23">
        <v>3341</v>
      </c>
      <c r="BN23" t="s">
        <v>121</v>
      </c>
      <c r="BO23" t="s">
        <v>215</v>
      </c>
      <c r="BP23">
        <v>4</v>
      </c>
      <c r="BQ23">
        <v>1865.6820000000002</v>
      </c>
      <c r="BR23">
        <v>2.8917442247993641E-2</v>
      </c>
      <c r="BS23">
        <v>0.33867722028844688</v>
      </c>
      <c r="BT23">
        <v>0.26692651802397194</v>
      </c>
      <c r="BU23">
        <v>12.019</v>
      </c>
      <c r="BV23">
        <v>0.5895967265589741</v>
      </c>
      <c r="BW23">
        <v>20.09988840541957</v>
      </c>
      <c r="BX23">
        <v>0</v>
      </c>
      <c r="BY23">
        <v>11</v>
      </c>
      <c r="BZ23">
        <v>375</v>
      </c>
    </row>
    <row r="24" spans="1:78" ht="16.5" x14ac:dyDescent="0.25">
      <c r="A24" s="109" t="str">
        <f t="shared" si="1"/>
        <v>도영운수</v>
      </c>
      <c r="B24" s="110" t="str">
        <f t="shared" si="2"/>
        <v>도영운수</v>
      </c>
      <c r="C24" s="111" t="str">
        <f t="shared" si="3"/>
        <v>F</v>
      </c>
      <c r="D24" s="112">
        <f t="shared" si="4"/>
        <v>0.76556088387226384</v>
      </c>
      <c r="E24" s="113">
        <f t="shared" si="5"/>
        <v>9999</v>
      </c>
      <c r="F24" s="316" t="str">
        <f t="shared" si="6"/>
        <v>순환46</v>
      </c>
      <c r="G24" s="114" t="str">
        <f t="shared" si="7"/>
        <v>71바5870</v>
      </c>
      <c r="H24" s="115">
        <f t="shared" si="8"/>
        <v>7</v>
      </c>
      <c r="I24" s="116">
        <f t="shared" si="9"/>
        <v>9562.510000000002</v>
      </c>
      <c r="J24" s="117">
        <f t="shared" si="10"/>
        <v>3.6620226635279661E-2</v>
      </c>
      <c r="K24" s="117">
        <f t="shared" si="11"/>
        <v>0.36798575094405106</v>
      </c>
      <c r="L24" s="117">
        <f t="shared" si="12"/>
        <v>0.19513705083707097</v>
      </c>
      <c r="M24" s="118">
        <f t="shared" si="13"/>
        <v>14.244</v>
      </c>
      <c r="N24" s="119">
        <f t="shared" si="14"/>
        <v>1.3458000120868077</v>
      </c>
      <c r="O24" s="119">
        <f t="shared" si="15"/>
        <v>16.797107698026853</v>
      </c>
      <c r="P24" s="228">
        <f t="shared" si="16"/>
        <v>50</v>
      </c>
      <c r="Q24" s="229">
        <f t="shared" si="17"/>
        <v>202</v>
      </c>
      <c r="R24" s="229">
        <f t="shared" si="18"/>
        <v>3007</v>
      </c>
      <c r="T24">
        <v>506</v>
      </c>
      <c r="U24">
        <v>9999</v>
      </c>
      <c r="V24" t="s">
        <v>117</v>
      </c>
      <c r="W24">
        <v>9565.6419999999998</v>
      </c>
      <c r="X24">
        <v>4803.1490000000003</v>
      </c>
      <c r="Y24">
        <v>1.992</v>
      </c>
      <c r="Z24">
        <v>14.244</v>
      </c>
      <c r="AA24">
        <v>691.15091099999995</v>
      </c>
      <c r="AB24">
        <v>25.310103000000002</v>
      </c>
      <c r="AC24">
        <v>254.333687</v>
      </c>
      <c r="AD24" s="1">
        <v>1866</v>
      </c>
      <c r="AE24">
        <v>202</v>
      </c>
      <c r="AF24">
        <v>3007</v>
      </c>
      <c r="AG24">
        <v>82</v>
      </c>
      <c r="AH24">
        <v>13.840164</v>
      </c>
      <c r="AI24">
        <v>4326.2</v>
      </c>
      <c r="AJ24">
        <v>0</v>
      </c>
      <c r="AK24">
        <v>50</v>
      </c>
      <c r="AL24">
        <v>17639</v>
      </c>
      <c r="AM24">
        <v>0.76556088387226384</v>
      </c>
      <c r="AN24" t="s">
        <v>70</v>
      </c>
      <c r="AO24">
        <v>4016.5140000000001</v>
      </c>
      <c r="AP24" t="s">
        <v>414</v>
      </c>
      <c r="AQ24" t="s">
        <v>117</v>
      </c>
      <c r="AR24" t="s">
        <v>123</v>
      </c>
      <c r="AS24" t="s">
        <v>117</v>
      </c>
      <c r="AT24" t="s">
        <v>123</v>
      </c>
      <c r="AU24" t="s">
        <v>227</v>
      </c>
      <c r="AV24" t="s">
        <v>117</v>
      </c>
      <c r="AW24" t="s">
        <v>70</v>
      </c>
      <c r="AX24">
        <v>9999</v>
      </c>
      <c r="AY24" t="s">
        <v>570</v>
      </c>
      <c r="AZ24">
        <v>4</v>
      </c>
      <c r="BA24" t="s">
        <v>362</v>
      </c>
      <c r="BB24">
        <v>7</v>
      </c>
      <c r="BC24">
        <v>1</v>
      </c>
      <c r="BE24" t="s">
        <v>392</v>
      </c>
      <c r="BF24" t="s">
        <v>393</v>
      </c>
      <c r="BG24" t="s">
        <v>392</v>
      </c>
      <c r="BI24" t="s">
        <v>117</v>
      </c>
      <c r="BJ24" t="s">
        <v>117</v>
      </c>
      <c r="BK24" t="s">
        <v>70</v>
      </c>
      <c r="BL24">
        <v>0.76556088387226384</v>
      </c>
      <c r="BM24">
        <v>9999</v>
      </c>
      <c r="BN24" t="s">
        <v>123</v>
      </c>
      <c r="BO24" t="s">
        <v>227</v>
      </c>
      <c r="BP24">
        <v>7</v>
      </c>
      <c r="BQ24">
        <v>9562.510000000002</v>
      </c>
      <c r="BR24">
        <v>3.6620226635279661E-2</v>
      </c>
      <c r="BS24">
        <v>0.36798575094405106</v>
      </c>
      <c r="BT24">
        <v>0.19507315870696396</v>
      </c>
      <c r="BU24">
        <v>14.244</v>
      </c>
      <c r="BV24">
        <v>1.3458000120868077</v>
      </c>
      <c r="BW24">
        <v>16.797107698026853</v>
      </c>
      <c r="BX24">
        <v>50</v>
      </c>
      <c r="BY24">
        <v>202</v>
      </c>
      <c r="BZ24">
        <v>3007</v>
      </c>
    </row>
    <row r="25" spans="1:78" ht="16.5" x14ac:dyDescent="0.25">
      <c r="A25" s="125" t="str">
        <f t="shared" si="1"/>
        <v>도영운수</v>
      </c>
      <c r="B25" s="126" t="str">
        <f t="shared" si="2"/>
        <v>박갑수</v>
      </c>
      <c r="C25" s="127" t="str">
        <f t="shared" si="3"/>
        <v>C</v>
      </c>
      <c r="D25" s="128">
        <f t="shared" si="4"/>
        <v>0.85754500809799794</v>
      </c>
      <c r="E25" s="129">
        <f t="shared" si="5"/>
        <v>651</v>
      </c>
      <c r="F25" s="315" t="str">
        <f t="shared" si="6"/>
        <v>523</v>
      </c>
      <c r="G25" s="130" t="str">
        <f t="shared" si="7"/>
        <v>70바3901</v>
      </c>
      <c r="H25" s="131">
        <f t="shared" si="8"/>
        <v>7</v>
      </c>
      <c r="I25" s="132">
        <f t="shared" si="9"/>
        <v>1116.5609999999999</v>
      </c>
      <c r="J25" s="133">
        <f t="shared" si="10"/>
        <v>2.012815913301615E-2</v>
      </c>
      <c r="K25" s="133">
        <f t="shared" si="11"/>
        <v>0.36394279530763046</v>
      </c>
      <c r="L25" s="133">
        <f t="shared" si="12"/>
        <v>0.22300617700242084</v>
      </c>
      <c r="M25" s="134">
        <f t="shared" si="13"/>
        <v>13.218</v>
      </c>
      <c r="N25" s="135">
        <f t="shared" si="14"/>
        <v>0.11865675803632558</v>
      </c>
      <c r="O25" s="135">
        <f t="shared" si="15"/>
        <v>43.309716683258841</v>
      </c>
      <c r="P25" s="226">
        <f t="shared" si="16"/>
        <v>1</v>
      </c>
      <c r="Q25" s="227">
        <f t="shared" si="17"/>
        <v>6</v>
      </c>
      <c r="R25" s="227">
        <f t="shared" si="18"/>
        <v>621</v>
      </c>
      <c r="T25">
        <v>506</v>
      </c>
      <c r="U25">
        <v>651</v>
      </c>
      <c r="V25" t="s">
        <v>241</v>
      </c>
      <c r="W25">
        <v>1116.5609999999999</v>
      </c>
      <c r="X25">
        <v>510.10899999999998</v>
      </c>
      <c r="Y25">
        <v>2.1890000000000001</v>
      </c>
      <c r="Z25">
        <v>13.218</v>
      </c>
      <c r="AA25">
        <v>72.396089000000003</v>
      </c>
      <c r="AB25">
        <v>1.4572000000000001</v>
      </c>
      <c r="AC25">
        <v>26.348034999999999</v>
      </c>
      <c r="AD25" s="1">
        <v>249</v>
      </c>
      <c r="AE25">
        <v>6</v>
      </c>
      <c r="AF25">
        <v>621</v>
      </c>
      <c r="AG25">
        <v>74</v>
      </c>
      <c r="AH25">
        <v>15.422946</v>
      </c>
      <c r="AI25">
        <v>278.3</v>
      </c>
      <c r="AJ25">
        <v>0</v>
      </c>
      <c r="AK25">
        <v>1</v>
      </c>
      <c r="AL25">
        <v>70</v>
      </c>
      <c r="AM25">
        <v>0.85754500809799794</v>
      </c>
      <c r="AN25" t="s">
        <v>69</v>
      </c>
      <c r="AO25">
        <v>276.49799999999999</v>
      </c>
      <c r="AP25" t="s">
        <v>415</v>
      </c>
      <c r="AQ25" t="s">
        <v>117</v>
      </c>
      <c r="AR25" t="s">
        <v>119</v>
      </c>
      <c r="AS25" t="s">
        <v>117</v>
      </c>
      <c r="AT25" t="s">
        <v>119</v>
      </c>
      <c r="AU25" t="s">
        <v>186</v>
      </c>
      <c r="AV25" t="s">
        <v>241</v>
      </c>
      <c r="AW25" t="s">
        <v>69</v>
      </c>
      <c r="AX25">
        <v>651</v>
      </c>
      <c r="AY25" t="s">
        <v>541</v>
      </c>
      <c r="AZ25">
        <v>3</v>
      </c>
      <c r="BA25" t="s">
        <v>381</v>
      </c>
      <c r="BB25">
        <v>7</v>
      </c>
      <c r="BC25">
        <v>1</v>
      </c>
      <c r="BE25" t="s">
        <v>70</v>
      </c>
      <c r="BF25">
        <v>2</v>
      </c>
      <c r="BG25" t="s">
        <v>344</v>
      </c>
      <c r="BI25" t="s">
        <v>117</v>
      </c>
      <c r="BJ25" t="s">
        <v>241</v>
      </c>
      <c r="BK25" t="s">
        <v>69</v>
      </c>
      <c r="BL25">
        <v>0.85754500809799794</v>
      </c>
      <c r="BM25">
        <v>651</v>
      </c>
      <c r="BN25" t="s">
        <v>119</v>
      </c>
      <c r="BO25" t="s">
        <v>186</v>
      </c>
      <c r="BP25">
        <v>7</v>
      </c>
      <c r="BQ25">
        <v>1116.5609999999999</v>
      </c>
      <c r="BR25">
        <v>2.012815913301615E-2</v>
      </c>
      <c r="BS25">
        <v>0.36394279530763046</v>
      </c>
      <c r="BT25">
        <v>0.22300617700242084</v>
      </c>
      <c r="BU25">
        <v>13.218</v>
      </c>
      <c r="BV25">
        <v>0.11865675803632558</v>
      </c>
      <c r="BW25">
        <v>43.309716683258841</v>
      </c>
      <c r="BX25">
        <v>1</v>
      </c>
      <c r="BY25">
        <v>6</v>
      </c>
      <c r="BZ25">
        <v>621</v>
      </c>
    </row>
    <row r="26" spans="1:78" ht="16.5" x14ac:dyDescent="0.25">
      <c r="A26" s="109" t="str">
        <f t="shared" si="1"/>
        <v>도영운수</v>
      </c>
      <c r="B26" s="110" t="str">
        <f t="shared" si="2"/>
        <v>박기철</v>
      </c>
      <c r="C26" s="111" t="str">
        <f t="shared" si="3"/>
        <v>F</v>
      </c>
      <c r="D26" s="112">
        <f t="shared" si="4"/>
        <v>0.79396865053939847</v>
      </c>
      <c r="E26" s="113">
        <f t="shared" si="5"/>
        <v>9247</v>
      </c>
      <c r="F26" s="316" t="str">
        <f t="shared" si="6"/>
        <v>35</v>
      </c>
      <c r="G26" s="114" t="str">
        <f t="shared" si="7"/>
        <v>71바5853</v>
      </c>
      <c r="H26" s="115">
        <f t="shared" si="8"/>
        <v>8</v>
      </c>
      <c r="I26" s="116">
        <f t="shared" si="9"/>
        <v>1370.5819999999999</v>
      </c>
      <c r="J26" s="117">
        <f t="shared" si="10"/>
        <v>2.2585233970567123E-2</v>
      </c>
      <c r="K26" s="117">
        <f t="shared" si="11"/>
        <v>0.37886709558636317</v>
      </c>
      <c r="L26" s="117">
        <f t="shared" si="12"/>
        <v>0.16197498580894834</v>
      </c>
      <c r="M26" s="118">
        <f t="shared" si="13"/>
        <v>14.581</v>
      </c>
      <c r="N26" s="119">
        <f t="shared" si="14"/>
        <v>0.36480852659673046</v>
      </c>
      <c r="O26" s="119">
        <f t="shared" si="15"/>
        <v>41.588172032027273</v>
      </c>
      <c r="P26" s="228">
        <f t="shared" si="16"/>
        <v>249</v>
      </c>
      <c r="Q26" s="229">
        <f t="shared" si="17"/>
        <v>5</v>
      </c>
      <c r="R26" s="229">
        <f t="shared" si="18"/>
        <v>570</v>
      </c>
      <c r="T26">
        <v>506</v>
      </c>
      <c r="U26">
        <v>9247</v>
      </c>
      <c r="V26" t="s">
        <v>242</v>
      </c>
      <c r="W26">
        <v>1370.5820000000001</v>
      </c>
      <c r="X26">
        <v>707.40300000000002</v>
      </c>
      <c r="Y26">
        <v>1.9370000000000001</v>
      </c>
      <c r="Z26">
        <v>14.581</v>
      </c>
      <c r="AA26">
        <v>84.936644999999999</v>
      </c>
      <c r="AB26">
        <v>1.9183140000000001</v>
      </c>
      <c r="AC26">
        <v>32.179699999999997</v>
      </c>
      <c r="AD26" s="1">
        <v>222</v>
      </c>
      <c r="AE26">
        <v>5</v>
      </c>
      <c r="AF26">
        <v>570</v>
      </c>
      <c r="AG26">
        <v>83</v>
      </c>
      <c r="AH26">
        <v>16.136520999999998</v>
      </c>
      <c r="AI26">
        <v>685.1</v>
      </c>
      <c r="AJ26">
        <v>0</v>
      </c>
      <c r="AK26">
        <v>249</v>
      </c>
      <c r="AL26">
        <v>1214</v>
      </c>
      <c r="AM26">
        <v>0.79396865053939847</v>
      </c>
      <c r="AN26" t="s">
        <v>70</v>
      </c>
      <c r="AO26">
        <v>325.98399999999998</v>
      </c>
      <c r="AP26" t="s">
        <v>416</v>
      </c>
      <c r="AQ26" t="s">
        <v>117</v>
      </c>
      <c r="AR26" t="s">
        <v>118</v>
      </c>
      <c r="AS26" t="s">
        <v>117</v>
      </c>
      <c r="AT26" t="s">
        <v>118</v>
      </c>
      <c r="AU26" t="s">
        <v>176</v>
      </c>
      <c r="AV26" t="s">
        <v>242</v>
      </c>
      <c r="AW26" t="s">
        <v>70</v>
      </c>
      <c r="AX26">
        <v>9247</v>
      </c>
      <c r="AY26" t="s">
        <v>562</v>
      </c>
      <c r="AZ26">
        <v>1</v>
      </c>
      <c r="BA26" t="s">
        <v>345</v>
      </c>
      <c r="BB26">
        <v>8</v>
      </c>
      <c r="BC26">
        <v>1</v>
      </c>
      <c r="BE26" t="s">
        <v>69</v>
      </c>
      <c r="BF26">
        <v>-2</v>
      </c>
      <c r="BG26" t="s">
        <v>376</v>
      </c>
      <c r="BI26" t="s">
        <v>117</v>
      </c>
      <c r="BJ26" t="s">
        <v>242</v>
      </c>
      <c r="BK26" t="s">
        <v>70</v>
      </c>
      <c r="BL26">
        <v>0.79396865053939847</v>
      </c>
      <c r="BM26">
        <v>9247</v>
      </c>
      <c r="BN26" t="s">
        <v>118</v>
      </c>
      <c r="BO26" t="s">
        <v>176</v>
      </c>
      <c r="BP26">
        <v>8</v>
      </c>
      <c r="BQ26">
        <v>1370.5819999999999</v>
      </c>
      <c r="BR26">
        <v>2.2585233970567123E-2</v>
      </c>
      <c r="BS26">
        <v>0.37886709558636317</v>
      </c>
      <c r="BT26">
        <v>0.16197498580894831</v>
      </c>
      <c r="BU26">
        <v>14.581</v>
      </c>
      <c r="BV26">
        <v>0.36480852659673046</v>
      </c>
      <c r="BW26">
        <v>41.588172032027273</v>
      </c>
      <c r="BX26">
        <v>249</v>
      </c>
      <c r="BY26">
        <v>5</v>
      </c>
      <c r="BZ26">
        <v>570</v>
      </c>
    </row>
    <row r="27" spans="1:78" ht="16.5" x14ac:dyDescent="0.25">
      <c r="A27" s="125" t="str">
        <f t="shared" si="1"/>
        <v>도영운수</v>
      </c>
      <c r="B27" s="126" t="str">
        <f t="shared" si="2"/>
        <v>박상선</v>
      </c>
      <c r="C27" s="127" t="str">
        <f t="shared" si="3"/>
        <v>A</v>
      </c>
      <c r="D27" s="128">
        <f t="shared" si="4"/>
        <v>0.97086849087131277</v>
      </c>
      <c r="E27" s="129">
        <f t="shared" si="5"/>
        <v>8908</v>
      </c>
      <c r="F27" s="315" t="str">
        <f t="shared" si="6"/>
        <v>35</v>
      </c>
      <c r="G27" s="130" t="str">
        <f t="shared" si="7"/>
        <v>71바5853</v>
      </c>
      <c r="H27" s="131">
        <f t="shared" si="8"/>
        <v>2</v>
      </c>
      <c r="I27" s="132">
        <f t="shared" si="9"/>
        <v>1798.325</v>
      </c>
      <c r="J27" s="133">
        <f t="shared" si="10"/>
        <v>8.2992114402737609E-3</v>
      </c>
      <c r="K27" s="133">
        <f t="shared" si="11"/>
        <v>0.35612022764774753</v>
      </c>
      <c r="L27" s="133">
        <f t="shared" si="12"/>
        <v>0.20630308759540128</v>
      </c>
      <c r="M27" s="134">
        <f t="shared" si="13"/>
        <v>9.6769999999999996</v>
      </c>
      <c r="N27" s="135">
        <f t="shared" si="14"/>
        <v>0.1668219037159579</v>
      </c>
      <c r="O27" s="135">
        <f t="shared" si="15"/>
        <v>14.958364033197558</v>
      </c>
      <c r="P27" s="226">
        <f t="shared" si="16"/>
        <v>9</v>
      </c>
      <c r="Q27" s="227">
        <f t="shared" si="17"/>
        <v>3</v>
      </c>
      <c r="R27" s="227">
        <f t="shared" si="18"/>
        <v>269</v>
      </c>
      <c r="T27">
        <v>506</v>
      </c>
      <c r="U27">
        <v>8908</v>
      </c>
      <c r="V27" t="s">
        <v>243</v>
      </c>
      <c r="W27">
        <v>1798.325</v>
      </c>
      <c r="X27">
        <v>714.02599999999995</v>
      </c>
      <c r="Y27">
        <v>2.5190000000000001</v>
      </c>
      <c r="Z27">
        <v>9.6769999999999996</v>
      </c>
      <c r="AA27">
        <v>105.095527</v>
      </c>
      <c r="AB27">
        <v>0.87221000000000004</v>
      </c>
      <c r="AC27">
        <v>37.426642999999999</v>
      </c>
      <c r="AD27" s="1">
        <v>371</v>
      </c>
      <c r="AE27">
        <v>3</v>
      </c>
      <c r="AF27">
        <v>269</v>
      </c>
      <c r="AG27">
        <v>78</v>
      </c>
      <c r="AH27">
        <v>17.111336999999999</v>
      </c>
      <c r="AI27">
        <v>237</v>
      </c>
      <c r="AJ27">
        <v>0</v>
      </c>
      <c r="AK27">
        <v>9</v>
      </c>
      <c r="AL27">
        <v>1543</v>
      </c>
      <c r="AM27">
        <v>0.97086849087131277</v>
      </c>
      <c r="AN27" t="s">
        <v>66</v>
      </c>
      <c r="AO27">
        <v>1635.655</v>
      </c>
      <c r="AP27" t="s">
        <v>417</v>
      </c>
      <c r="AQ27" t="s">
        <v>117</v>
      </c>
      <c r="AR27" t="s">
        <v>118</v>
      </c>
      <c r="AS27" t="s">
        <v>117</v>
      </c>
      <c r="AT27" t="s">
        <v>118</v>
      </c>
      <c r="AU27" t="s">
        <v>176</v>
      </c>
      <c r="AV27" t="s">
        <v>243</v>
      </c>
      <c r="AW27" t="s">
        <v>66</v>
      </c>
      <c r="AX27">
        <v>8908</v>
      </c>
      <c r="AY27" t="s">
        <v>571</v>
      </c>
      <c r="AZ27">
        <v>3</v>
      </c>
      <c r="BA27" t="s">
        <v>572</v>
      </c>
      <c r="BB27">
        <v>2</v>
      </c>
      <c r="BC27">
        <v>1</v>
      </c>
      <c r="BE27" t="s">
        <v>66</v>
      </c>
      <c r="BF27">
        <v>0</v>
      </c>
      <c r="BG27" t="s">
        <v>346</v>
      </c>
      <c r="BI27" t="s">
        <v>117</v>
      </c>
      <c r="BJ27" t="s">
        <v>243</v>
      </c>
      <c r="BK27" t="s">
        <v>66</v>
      </c>
      <c r="BL27">
        <v>0.97086849087131277</v>
      </c>
      <c r="BM27">
        <v>8908</v>
      </c>
      <c r="BN27" t="s">
        <v>118</v>
      </c>
      <c r="BO27" t="s">
        <v>176</v>
      </c>
      <c r="BP27">
        <v>2</v>
      </c>
      <c r="BQ27">
        <v>1798.325</v>
      </c>
      <c r="BR27">
        <v>8.2992114402737609E-3</v>
      </c>
      <c r="BS27">
        <v>0.35612022764774753</v>
      </c>
      <c r="BT27">
        <v>0.20630308759540128</v>
      </c>
      <c r="BU27">
        <v>9.6769999999999996</v>
      </c>
      <c r="BV27">
        <v>0.1668219037159579</v>
      </c>
      <c r="BW27">
        <v>14.958364033197558</v>
      </c>
      <c r="BX27">
        <v>9</v>
      </c>
      <c r="BY27">
        <v>3</v>
      </c>
      <c r="BZ27">
        <v>269</v>
      </c>
    </row>
    <row r="28" spans="1:78" ht="16.5" x14ac:dyDescent="0.25">
      <c r="A28" s="109" t="str">
        <f t="shared" si="1"/>
        <v>도영운수</v>
      </c>
      <c r="B28" s="110" t="str">
        <f t="shared" si="2"/>
        <v>박세환</v>
      </c>
      <c r="C28" s="111" t="str">
        <f t="shared" si="3"/>
        <v>F</v>
      </c>
      <c r="D28" s="112">
        <f t="shared" si="4"/>
        <v>0.77400000000000002</v>
      </c>
      <c r="E28" s="113">
        <f t="shared" si="5"/>
        <v>5743</v>
      </c>
      <c r="F28" s="316" t="str">
        <f t="shared" si="6"/>
        <v>65</v>
      </c>
      <c r="G28" s="114" t="str">
        <f t="shared" si="7"/>
        <v>71바5885</v>
      </c>
      <c r="H28" s="115">
        <f t="shared" si="8"/>
        <v>1</v>
      </c>
      <c r="I28" s="116">
        <f t="shared" si="9"/>
        <v>1286.0039999999999</v>
      </c>
      <c r="J28" s="117">
        <f t="shared" si="10"/>
        <v>6.0029268285161294E-2</v>
      </c>
      <c r="K28" s="117">
        <f t="shared" si="11"/>
        <v>0.35602779053613132</v>
      </c>
      <c r="L28" s="117">
        <f t="shared" si="12"/>
        <v>0.2099526906603712</v>
      </c>
      <c r="M28" s="118">
        <f t="shared" si="13"/>
        <v>17.552</v>
      </c>
      <c r="N28" s="119" t="str">
        <f t="shared" si="14"/>
        <v>-</v>
      </c>
      <c r="O28" s="119" t="str">
        <f t="shared" si="15"/>
        <v>-</v>
      </c>
      <c r="P28" s="228">
        <f t="shared" si="16"/>
        <v>0</v>
      </c>
      <c r="Q28" s="229">
        <f t="shared" si="17"/>
        <v>56</v>
      </c>
      <c r="R28" s="229">
        <f t="shared" si="18"/>
        <v>1184</v>
      </c>
      <c r="T28">
        <v>506</v>
      </c>
      <c r="U28">
        <v>5743</v>
      </c>
      <c r="V28" t="s">
        <v>418</v>
      </c>
      <c r="W28">
        <v>1286.0039999999999</v>
      </c>
      <c r="X28">
        <v>664.69500000000005</v>
      </c>
      <c r="Y28">
        <v>1.9350000000000001</v>
      </c>
      <c r="Z28">
        <v>17.552</v>
      </c>
      <c r="AA28">
        <v>76.527203</v>
      </c>
      <c r="AB28">
        <v>4.5938720000000002</v>
      </c>
      <c r="AC28">
        <v>27.245811</v>
      </c>
      <c r="AD28" s="1">
        <v>270</v>
      </c>
      <c r="AE28">
        <v>56</v>
      </c>
      <c r="AF28">
        <v>1184</v>
      </c>
      <c r="AG28">
        <v>73</v>
      </c>
      <c r="AH28">
        <v>16.804534</v>
      </c>
      <c r="AI28">
        <v>1845.8</v>
      </c>
      <c r="AJ28">
        <v>0</v>
      </c>
      <c r="AK28">
        <v>0</v>
      </c>
      <c r="AL28">
        <v>0</v>
      </c>
      <c r="AM28">
        <v>0.77400000000000002</v>
      </c>
      <c r="AN28" t="s">
        <v>70</v>
      </c>
      <c r="AO28">
        <v>1286.0039999999999</v>
      </c>
      <c r="AP28" t="s">
        <v>419</v>
      </c>
      <c r="AQ28" t="s">
        <v>117</v>
      </c>
      <c r="AR28" t="s">
        <v>121</v>
      </c>
      <c r="AS28" t="s">
        <v>117</v>
      </c>
      <c r="AT28" t="s">
        <v>121</v>
      </c>
      <c r="AU28" t="s">
        <v>211</v>
      </c>
      <c r="AV28" t="s">
        <v>418</v>
      </c>
      <c r="AW28" t="s">
        <v>70</v>
      </c>
      <c r="AX28">
        <v>5743</v>
      </c>
      <c r="AY28" t="s">
        <v>573</v>
      </c>
      <c r="AZ28">
        <v>1</v>
      </c>
      <c r="BA28" t="s">
        <v>298</v>
      </c>
      <c r="BB28">
        <v>1</v>
      </c>
      <c r="BC28">
        <v>1</v>
      </c>
      <c r="BE28" t="s">
        <v>392</v>
      </c>
      <c r="BF28" t="s">
        <v>393</v>
      </c>
      <c r="BG28" s="5" t="s">
        <v>392</v>
      </c>
      <c r="BI28" t="s">
        <v>117</v>
      </c>
      <c r="BJ28" t="s">
        <v>418</v>
      </c>
      <c r="BK28" t="s">
        <v>70</v>
      </c>
      <c r="BL28">
        <v>0.77400000000000002</v>
      </c>
      <c r="BM28">
        <v>5743</v>
      </c>
      <c r="BN28" t="s">
        <v>121</v>
      </c>
      <c r="BO28" t="s">
        <v>211</v>
      </c>
      <c r="BP28">
        <v>1</v>
      </c>
      <c r="BQ28">
        <v>1286.0039999999999</v>
      </c>
      <c r="BR28">
        <v>6.0029268285161294E-2</v>
      </c>
      <c r="BS28">
        <v>0.35602779053613132</v>
      </c>
      <c r="BT28">
        <v>0.2099526906603712</v>
      </c>
      <c r="BU28">
        <v>17.552</v>
      </c>
      <c r="BV28" t="s">
        <v>555</v>
      </c>
      <c r="BW28" t="s">
        <v>555</v>
      </c>
      <c r="BX28">
        <v>0</v>
      </c>
      <c r="BY28">
        <v>56</v>
      </c>
      <c r="BZ28">
        <v>1184</v>
      </c>
    </row>
    <row r="29" spans="1:78" ht="16.5" x14ac:dyDescent="0.25">
      <c r="A29" s="125" t="str">
        <f t="shared" si="1"/>
        <v>도영운수</v>
      </c>
      <c r="B29" s="126" t="str">
        <f t="shared" si="2"/>
        <v>박영배</v>
      </c>
      <c r="C29" s="127" t="str">
        <f t="shared" si="3"/>
        <v>F</v>
      </c>
      <c r="D29" s="128">
        <f t="shared" si="4"/>
        <v>0.7883034391232896</v>
      </c>
      <c r="E29" s="129">
        <f t="shared" si="5"/>
        <v>9715</v>
      </c>
      <c r="F29" s="315" t="str">
        <f t="shared" si="6"/>
        <v>523</v>
      </c>
      <c r="G29" s="130" t="str">
        <f t="shared" si="7"/>
        <v>71바5884</v>
      </c>
      <c r="H29" s="131">
        <f t="shared" si="8"/>
        <v>7</v>
      </c>
      <c r="I29" s="132">
        <f t="shared" si="9"/>
        <v>6371.69</v>
      </c>
      <c r="J29" s="133">
        <f t="shared" si="10"/>
        <v>1.5671174371550634E-2</v>
      </c>
      <c r="K29" s="133">
        <f t="shared" si="11"/>
        <v>0.3595262040946311</v>
      </c>
      <c r="L29" s="133">
        <f t="shared" si="12"/>
        <v>0.24342050539181914</v>
      </c>
      <c r="M29" s="134">
        <f t="shared" si="13"/>
        <v>15.31</v>
      </c>
      <c r="N29" s="135">
        <f t="shared" si="14"/>
        <v>3.4121660621498942</v>
      </c>
      <c r="O29" s="135">
        <f t="shared" si="15"/>
        <v>70.140740688772823</v>
      </c>
      <c r="P29" s="226">
        <f t="shared" si="16"/>
        <v>31</v>
      </c>
      <c r="Q29" s="227">
        <f t="shared" si="17"/>
        <v>214</v>
      </c>
      <c r="R29" s="227">
        <f t="shared" si="18"/>
        <v>4491</v>
      </c>
      <c r="T29">
        <v>506</v>
      </c>
      <c r="U29">
        <v>9715</v>
      </c>
      <c r="V29" t="s">
        <v>420</v>
      </c>
      <c r="W29">
        <v>6371.69</v>
      </c>
      <c r="X29">
        <v>3109.15</v>
      </c>
      <c r="Y29">
        <v>2.0489999999999999</v>
      </c>
      <c r="Z29">
        <v>15.31</v>
      </c>
      <c r="AA29">
        <v>406.45517999999998</v>
      </c>
      <c r="AB29">
        <v>6.3696299999999999</v>
      </c>
      <c r="AC29">
        <v>146.13128800000001</v>
      </c>
      <c r="AD29" s="1">
        <v>1551</v>
      </c>
      <c r="AE29">
        <v>214</v>
      </c>
      <c r="AF29">
        <v>4491</v>
      </c>
      <c r="AG29">
        <v>78</v>
      </c>
      <c r="AH29">
        <v>15.676242</v>
      </c>
      <c r="AI29">
        <v>3093.9</v>
      </c>
      <c r="AJ29">
        <v>0</v>
      </c>
      <c r="AK29">
        <v>31</v>
      </c>
      <c r="AL29">
        <v>10680</v>
      </c>
      <c r="AM29">
        <v>0.7883034391232896</v>
      </c>
      <c r="AN29" t="s">
        <v>70</v>
      </c>
      <c r="AO29">
        <v>5334.92</v>
      </c>
      <c r="AP29" t="s">
        <v>421</v>
      </c>
      <c r="AQ29" t="s">
        <v>117</v>
      </c>
      <c r="AR29" t="s">
        <v>119</v>
      </c>
      <c r="AS29" t="s">
        <v>117</v>
      </c>
      <c r="AT29" t="s">
        <v>119</v>
      </c>
      <c r="AU29" t="s">
        <v>197</v>
      </c>
      <c r="AV29" t="s">
        <v>420</v>
      </c>
      <c r="AW29" t="s">
        <v>70</v>
      </c>
      <c r="AX29">
        <v>9715</v>
      </c>
      <c r="AY29" t="s">
        <v>545</v>
      </c>
      <c r="AZ29">
        <v>3</v>
      </c>
      <c r="BA29" t="s">
        <v>382</v>
      </c>
      <c r="BB29">
        <v>7</v>
      </c>
      <c r="BC29">
        <v>1</v>
      </c>
      <c r="BE29" t="s">
        <v>67</v>
      </c>
      <c r="BF29">
        <v>-1</v>
      </c>
      <c r="BG29" t="s">
        <v>376</v>
      </c>
      <c r="BI29" t="s">
        <v>117</v>
      </c>
      <c r="BJ29" t="s">
        <v>420</v>
      </c>
      <c r="BK29" t="s">
        <v>70</v>
      </c>
      <c r="BL29">
        <v>0.7883034391232896</v>
      </c>
      <c r="BM29">
        <v>9715</v>
      </c>
      <c r="BN29" t="s">
        <v>119</v>
      </c>
      <c r="BO29" t="s">
        <v>197</v>
      </c>
      <c r="BP29">
        <v>7</v>
      </c>
      <c r="BQ29">
        <v>6371.69</v>
      </c>
      <c r="BR29">
        <v>1.5671174371550634E-2</v>
      </c>
      <c r="BS29">
        <v>0.3595262040946311</v>
      </c>
      <c r="BT29">
        <v>0.24342050539181914</v>
      </c>
      <c r="BU29">
        <v>15.31</v>
      </c>
      <c r="BV29">
        <v>3.4121660621498942</v>
      </c>
      <c r="BW29">
        <v>70.140740688772823</v>
      </c>
      <c r="BX29">
        <v>31</v>
      </c>
      <c r="BY29">
        <v>214</v>
      </c>
      <c r="BZ29">
        <v>4491</v>
      </c>
    </row>
    <row r="30" spans="1:78" ht="16.5" x14ac:dyDescent="0.25">
      <c r="A30" s="109" t="str">
        <f t="shared" si="1"/>
        <v>도영운수</v>
      </c>
      <c r="B30" s="110" t="str">
        <f t="shared" si="2"/>
        <v>박용이</v>
      </c>
      <c r="C30" s="111" t="str">
        <f t="shared" si="3"/>
        <v>A</v>
      </c>
      <c r="D30" s="112">
        <f t="shared" si="4"/>
        <v>0.96619103887642011</v>
      </c>
      <c r="E30" s="113">
        <f t="shared" si="5"/>
        <v>1170</v>
      </c>
      <c r="F30" s="316" t="str">
        <f t="shared" si="6"/>
        <v>55</v>
      </c>
      <c r="G30" s="114" t="str">
        <f t="shared" si="7"/>
        <v>70바3906</v>
      </c>
      <c r="H30" s="115">
        <f t="shared" si="8"/>
        <v>2</v>
      </c>
      <c r="I30" s="116">
        <f t="shared" si="9"/>
        <v>2362.009</v>
      </c>
      <c r="J30" s="117">
        <f t="shared" si="10"/>
        <v>5.1081031754873739E-3</v>
      </c>
      <c r="K30" s="117">
        <f t="shared" si="11"/>
        <v>0.34906359356494143</v>
      </c>
      <c r="L30" s="117">
        <f t="shared" si="12"/>
        <v>9.5681261163695824E-2</v>
      </c>
      <c r="M30" s="118">
        <f t="shared" si="13"/>
        <v>11.343999999999999</v>
      </c>
      <c r="N30" s="119">
        <f t="shared" si="14"/>
        <v>4.2336841222874254E-2</v>
      </c>
      <c r="O30" s="119">
        <f t="shared" si="15"/>
        <v>4.2760209635102999</v>
      </c>
      <c r="P30" s="228">
        <f t="shared" si="16"/>
        <v>2</v>
      </c>
      <c r="Q30" s="229">
        <f t="shared" si="17"/>
        <v>1</v>
      </c>
      <c r="R30" s="229">
        <f t="shared" si="18"/>
        <v>101</v>
      </c>
      <c r="T30">
        <v>506</v>
      </c>
      <c r="U30">
        <v>1170</v>
      </c>
      <c r="V30" t="s">
        <v>244</v>
      </c>
      <c r="W30">
        <v>2362.009</v>
      </c>
      <c r="X30">
        <v>1111.096</v>
      </c>
      <c r="Y30">
        <v>2.1259999999999999</v>
      </c>
      <c r="Z30">
        <v>11.343999999999999</v>
      </c>
      <c r="AA30">
        <v>148.668297</v>
      </c>
      <c r="AB30">
        <v>0.759413</v>
      </c>
      <c r="AC30">
        <v>51.894689999999997</v>
      </c>
      <c r="AD30" s="1">
        <v>226</v>
      </c>
      <c r="AE30">
        <v>1</v>
      </c>
      <c r="AF30">
        <v>101</v>
      </c>
      <c r="AG30">
        <v>73</v>
      </c>
      <c r="AH30">
        <v>15.887778000000001</v>
      </c>
      <c r="AI30">
        <v>79.599999999999994</v>
      </c>
      <c r="AJ30">
        <v>0</v>
      </c>
      <c r="AK30">
        <v>2</v>
      </c>
      <c r="AL30">
        <v>433</v>
      </c>
      <c r="AM30">
        <v>0.96619103887642011</v>
      </c>
      <c r="AN30" t="s">
        <v>66</v>
      </c>
      <c r="AO30">
        <v>2240.3040000000001</v>
      </c>
      <c r="AP30" t="s">
        <v>422</v>
      </c>
      <c r="AQ30" t="s">
        <v>117</v>
      </c>
      <c r="AR30" t="s">
        <v>120</v>
      </c>
      <c r="AS30" t="s">
        <v>117</v>
      </c>
      <c r="AT30" t="s">
        <v>120</v>
      </c>
      <c r="AU30" t="s">
        <v>199</v>
      </c>
      <c r="AV30" t="s">
        <v>244</v>
      </c>
      <c r="AW30" t="s">
        <v>66</v>
      </c>
      <c r="AX30">
        <v>1170</v>
      </c>
      <c r="AY30" t="s">
        <v>574</v>
      </c>
      <c r="AZ30">
        <v>2</v>
      </c>
      <c r="BA30" t="s">
        <v>575</v>
      </c>
      <c r="BB30">
        <v>2</v>
      </c>
      <c r="BC30">
        <v>1</v>
      </c>
      <c r="BE30" t="s">
        <v>66</v>
      </c>
      <c r="BF30">
        <v>0</v>
      </c>
      <c r="BG30" t="s">
        <v>346</v>
      </c>
      <c r="BI30" t="s">
        <v>117</v>
      </c>
      <c r="BJ30" t="s">
        <v>244</v>
      </c>
      <c r="BK30" t="s">
        <v>66</v>
      </c>
      <c r="BL30">
        <v>0.96619103887642011</v>
      </c>
      <c r="BM30">
        <v>1170</v>
      </c>
      <c r="BN30" t="s">
        <v>120</v>
      </c>
      <c r="BO30" t="s">
        <v>199</v>
      </c>
      <c r="BP30">
        <v>2</v>
      </c>
      <c r="BQ30">
        <v>2362.009</v>
      </c>
      <c r="BR30">
        <v>5.1081031754873739E-3</v>
      </c>
      <c r="BS30">
        <v>0.34906359356494143</v>
      </c>
      <c r="BT30">
        <v>9.5681261163695824E-2</v>
      </c>
      <c r="BU30">
        <v>11.343999999999999</v>
      </c>
      <c r="BV30">
        <v>4.2336841222874254E-2</v>
      </c>
      <c r="BW30">
        <v>4.2760209635102999</v>
      </c>
      <c r="BX30">
        <v>2</v>
      </c>
      <c r="BY30">
        <v>1</v>
      </c>
      <c r="BZ30">
        <v>101</v>
      </c>
    </row>
    <row r="31" spans="1:78" ht="16.5" x14ac:dyDescent="0.25">
      <c r="A31" s="125" t="str">
        <f t="shared" si="1"/>
        <v>도영운수</v>
      </c>
      <c r="B31" s="126" t="str">
        <f t="shared" si="2"/>
        <v>박이락</v>
      </c>
      <c r="C31" s="127" t="str">
        <f t="shared" si="3"/>
        <v>F</v>
      </c>
      <c r="D31" s="128">
        <f t="shared" si="4"/>
        <v>0.71791666666666676</v>
      </c>
      <c r="E31" s="129">
        <f t="shared" si="5"/>
        <v>7278</v>
      </c>
      <c r="F31" s="315" t="str">
        <f t="shared" si="6"/>
        <v>65-1</v>
      </c>
      <c r="G31" s="130" t="str">
        <f t="shared" si="7"/>
        <v>71바5860</v>
      </c>
      <c r="H31" s="131">
        <f t="shared" si="8"/>
        <v>1</v>
      </c>
      <c r="I31" s="132">
        <f t="shared" si="9"/>
        <v>1906.2950000000001</v>
      </c>
      <c r="J31" s="133">
        <f t="shared" si="10"/>
        <v>1.1551282060957279E-2</v>
      </c>
      <c r="K31" s="133">
        <f t="shared" si="11"/>
        <v>0.40545241449017355</v>
      </c>
      <c r="L31" s="133">
        <f t="shared" si="12"/>
        <v>0.16734031196640603</v>
      </c>
      <c r="M31" s="134">
        <f t="shared" si="13"/>
        <v>16.716000000000001</v>
      </c>
      <c r="N31" s="135">
        <f t="shared" si="14"/>
        <v>0.26228889022947655</v>
      </c>
      <c r="O31" s="135">
        <f t="shared" si="15"/>
        <v>39.553164646605062</v>
      </c>
      <c r="P31" s="226">
        <f t="shared" si="16"/>
        <v>16</v>
      </c>
      <c r="Q31" s="227">
        <f t="shared" si="17"/>
        <v>5</v>
      </c>
      <c r="R31" s="227">
        <f t="shared" si="18"/>
        <v>754</v>
      </c>
      <c r="T31">
        <v>506</v>
      </c>
      <c r="U31">
        <v>7278</v>
      </c>
      <c r="V31" t="s">
        <v>245</v>
      </c>
      <c r="W31">
        <v>1906.2950000000001</v>
      </c>
      <c r="X31">
        <v>1106.096</v>
      </c>
      <c r="Y31">
        <v>1.7230000000000001</v>
      </c>
      <c r="Z31">
        <v>16.716000000000001</v>
      </c>
      <c r="AA31">
        <v>127.208304</v>
      </c>
      <c r="AB31">
        <v>1.469419</v>
      </c>
      <c r="AC31">
        <v>51.576914000000002</v>
      </c>
      <c r="AD31" s="1">
        <v>319</v>
      </c>
      <c r="AE31">
        <v>5</v>
      </c>
      <c r="AF31">
        <v>754</v>
      </c>
      <c r="AG31">
        <v>71</v>
      </c>
      <c r="AH31">
        <v>14.985617</v>
      </c>
      <c r="AI31">
        <v>1863.4</v>
      </c>
      <c r="AJ31">
        <v>0</v>
      </c>
      <c r="AK31">
        <v>16</v>
      </c>
      <c r="AL31">
        <v>5606</v>
      </c>
      <c r="AM31">
        <v>0.71791666666666676</v>
      </c>
      <c r="AN31" t="s">
        <v>70</v>
      </c>
      <c r="AO31">
        <v>1906.2950000000001</v>
      </c>
      <c r="AP31" t="s">
        <v>423</v>
      </c>
      <c r="AQ31" t="s">
        <v>117</v>
      </c>
      <c r="AR31" t="s">
        <v>122</v>
      </c>
      <c r="AS31" t="s">
        <v>117</v>
      </c>
      <c r="AT31" t="s">
        <v>122</v>
      </c>
      <c r="AU31" t="s">
        <v>216</v>
      </c>
      <c r="AV31" t="s">
        <v>245</v>
      </c>
      <c r="AW31" t="s">
        <v>70</v>
      </c>
      <c r="AX31">
        <v>7278</v>
      </c>
      <c r="AY31" t="s">
        <v>576</v>
      </c>
      <c r="AZ31">
        <v>7</v>
      </c>
      <c r="BA31" t="s">
        <v>577</v>
      </c>
      <c r="BB31">
        <v>1</v>
      </c>
      <c r="BC31">
        <v>1</v>
      </c>
      <c r="BE31" t="s">
        <v>70</v>
      </c>
      <c r="BF31">
        <v>0</v>
      </c>
      <c r="BG31" s="5" t="s">
        <v>346</v>
      </c>
      <c r="BI31" t="s">
        <v>117</v>
      </c>
      <c r="BJ31" t="s">
        <v>245</v>
      </c>
      <c r="BK31" t="s">
        <v>70</v>
      </c>
      <c r="BL31">
        <v>0.71791666666666676</v>
      </c>
      <c r="BM31">
        <v>7278</v>
      </c>
      <c r="BN31" t="s">
        <v>122</v>
      </c>
      <c r="BO31" t="s">
        <v>216</v>
      </c>
      <c r="BP31">
        <v>1</v>
      </c>
      <c r="BQ31">
        <v>1906.2950000000001</v>
      </c>
      <c r="BR31">
        <v>1.1551282060957279E-2</v>
      </c>
      <c r="BS31">
        <v>0.40545241449017355</v>
      </c>
      <c r="BT31">
        <v>0.16734031196640603</v>
      </c>
      <c r="BU31">
        <v>16.716000000000001</v>
      </c>
      <c r="BV31">
        <v>0.26228889022947655</v>
      </c>
      <c r="BW31">
        <v>39.553164646605062</v>
      </c>
      <c r="BX31">
        <v>16</v>
      </c>
      <c r="BY31">
        <v>5</v>
      </c>
      <c r="BZ31">
        <v>754</v>
      </c>
    </row>
    <row r="32" spans="1:78" ht="16.5" x14ac:dyDescent="0.25">
      <c r="A32" s="109" t="str">
        <f t="shared" si="1"/>
        <v>도영운수</v>
      </c>
      <c r="B32" s="110" t="str">
        <f t="shared" si="2"/>
        <v>박재현</v>
      </c>
      <c r="C32" s="111" t="str">
        <f t="shared" si="3"/>
        <v>B</v>
      </c>
      <c r="D32" s="112">
        <f t="shared" si="4"/>
        <v>0.90363636363636357</v>
      </c>
      <c r="E32" s="113">
        <f t="shared" si="5"/>
        <v>3234</v>
      </c>
      <c r="F32" s="316" t="str">
        <f t="shared" si="6"/>
        <v>523</v>
      </c>
      <c r="G32" s="114" t="str">
        <f t="shared" si="7"/>
        <v>70바3909</v>
      </c>
      <c r="H32" s="115">
        <f t="shared" si="8"/>
        <v>1</v>
      </c>
      <c r="I32" s="116">
        <f t="shared" si="9"/>
        <v>1806.028</v>
      </c>
      <c r="J32" s="117">
        <f t="shared" si="10"/>
        <v>4.3380945055889178E-3</v>
      </c>
      <c r="K32" s="117">
        <f t="shared" si="11"/>
        <v>0.3658785399599922</v>
      </c>
      <c r="L32" s="117">
        <f t="shared" si="12"/>
        <v>9.3021813615292784E-2</v>
      </c>
      <c r="M32" s="118">
        <f t="shared" si="13"/>
        <v>12.813000000000001</v>
      </c>
      <c r="N32" s="119">
        <f t="shared" si="14"/>
        <v>19.158063994578157</v>
      </c>
      <c r="O32" s="119">
        <f t="shared" si="15"/>
        <v>50.774406598347312</v>
      </c>
      <c r="P32" s="228">
        <f t="shared" si="16"/>
        <v>1</v>
      </c>
      <c r="Q32" s="229">
        <f t="shared" si="17"/>
        <v>346</v>
      </c>
      <c r="R32" s="229">
        <f t="shared" si="18"/>
        <v>917</v>
      </c>
      <c r="T32">
        <v>506</v>
      </c>
      <c r="U32">
        <v>3234</v>
      </c>
      <c r="V32" t="s">
        <v>366</v>
      </c>
      <c r="W32">
        <v>1806.028</v>
      </c>
      <c r="X32">
        <v>908.55799999999999</v>
      </c>
      <c r="Y32">
        <v>1.988</v>
      </c>
      <c r="Z32">
        <v>12.813000000000001</v>
      </c>
      <c r="AA32">
        <v>111.41135800000001</v>
      </c>
      <c r="AB32">
        <v>0.48331299999999999</v>
      </c>
      <c r="AC32">
        <v>40.763024999999999</v>
      </c>
      <c r="AD32" s="1">
        <v>168</v>
      </c>
      <c r="AE32">
        <v>346</v>
      </c>
      <c r="AF32">
        <v>917</v>
      </c>
      <c r="AG32">
        <v>73</v>
      </c>
      <c r="AH32">
        <v>16.210446999999998</v>
      </c>
      <c r="AI32">
        <v>130.9</v>
      </c>
      <c r="AJ32">
        <v>0</v>
      </c>
      <c r="AK32">
        <v>1</v>
      </c>
      <c r="AL32">
        <v>1853</v>
      </c>
      <c r="AM32">
        <v>0.90363636363636357</v>
      </c>
      <c r="AN32" t="s">
        <v>68</v>
      </c>
      <c r="AO32">
        <v>1806.028</v>
      </c>
      <c r="AP32" t="s">
        <v>424</v>
      </c>
      <c r="AQ32" t="s">
        <v>117</v>
      </c>
      <c r="AR32" t="s">
        <v>119</v>
      </c>
      <c r="AS32" t="s">
        <v>117</v>
      </c>
      <c r="AT32" t="s">
        <v>119</v>
      </c>
      <c r="AU32" t="s">
        <v>354</v>
      </c>
      <c r="AV32" t="s">
        <v>366</v>
      </c>
      <c r="AW32" t="s">
        <v>68</v>
      </c>
      <c r="AX32">
        <v>3234</v>
      </c>
      <c r="AY32" t="s">
        <v>552</v>
      </c>
      <c r="AZ32">
        <v>6</v>
      </c>
      <c r="BA32" t="s">
        <v>578</v>
      </c>
      <c r="BB32">
        <v>1</v>
      </c>
      <c r="BC32">
        <v>1</v>
      </c>
      <c r="BE32" t="s">
        <v>68</v>
      </c>
      <c r="BF32">
        <v>0</v>
      </c>
      <c r="BG32" t="s">
        <v>346</v>
      </c>
      <c r="BI32" t="s">
        <v>117</v>
      </c>
      <c r="BJ32" t="s">
        <v>366</v>
      </c>
      <c r="BK32" t="s">
        <v>68</v>
      </c>
      <c r="BL32">
        <v>0.90363636363636357</v>
      </c>
      <c r="BM32">
        <v>3234</v>
      </c>
      <c r="BN32" t="s">
        <v>119</v>
      </c>
      <c r="BO32" t="s">
        <v>354</v>
      </c>
      <c r="BP32">
        <v>1</v>
      </c>
      <c r="BQ32">
        <v>1806.028</v>
      </c>
      <c r="BR32">
        <v>4.3380945055889178E-3</v>
      </c>
      <c r="BS32">
        <v>0.3658785399599922</v>
      </c>
      <c r="BT32">
        <v>9.3021813615292784E-2</v>
      </c>
      <c r="BU32">
        <v>12.813000000000001</v>
      </c>
      <c r="BV32">
        <v>19.158063994578157</v>
      </c>
      <c r="BW32">
        <v>50.774406598347312</v>
      </c>
      <c r="BX32">
        <v>1</v>
      </c>
      <c r="BY32">
        <v>346</v>
      </c>
      <c r="BZ32">
        <v>917</v>
      </c>
    </row>
    <row r="33" spans="1:78" ht="16.5" x14ac:dyDescent="0.25">
      <c r="A33" s="125" t="str">
        <f t="shared" si="1"/>
        <v>도영운수</v>
      </c>
      <c r="B33" s="126" t="str">
        <f t="shared" si="2"/>
        <v>박재형</v>
      </c>
      <c r="C33" s="127" t="str">
        <f t="shared" si="3"/>
        <v>B</v>
      </c>
      <c r="D33" s="128">
        <f t="shared" si="4"/>
        <v>0.92730769230769228</v>
      </c>
      <c r="E33" s="129">
        <f t="shared" si="5"/>
        <v>7134</v>
      </c>
      <c r="F33" s="315" t="str">
        <f t="shared" si="6"/>
        <v>35</v>
      </c>
      <c r="G33" s="130" t="str">
        <f t="shared" si="7"/>
        <v>71바5866</v>
      </c>
      <c r="H33" s="131">
        <f t="shared" si="8"/>
        <v>1</v>
      </c>
      <c r="I33" s="132">
        <f t="shared" si="9"/>
        <v>1937.135</v>
      </c>
      <c r="J33" s="133">
        <f t="shared" si="10"/>
        <v>4.9573456068623236E-3</v>
      </c>
      <c r="K33" s="133">
        <f t="shared" si="11"/>
        <v>0.33426879816674582</v>
      </c>
      <c r="L33" s="133">
        <f t="shared" si="12"/>
        <v>0.13112147578769678</v>
      </c>
      <c r="M33" s="134">
        <f t="shared" si="13"/>
        <v>9.8620000000000001</v>
      </c>
      <c r="N33" s="135">
        <f t="shared" si="14"/>
        <v>0</v>
      </c>
      <c r="O33" s="135">
        <f t="shared" si="15"/>
        <v>10.479393537363167</v>
      </c>
      <c r="P33" s="226">
        <f t="shared" si="16"/>
        <v>0</v>
      </c>
      <c r="Q33" s="227">
        <f t="shared" si="17"/>
        <v>0</v>
      </c>
      <c r="R33" s="227">
        <f t="shared" si="18"/>
        <v>203</v>
      </c>
      <c r="T33">
        <v>506</v>
      </c>
      <c r="U33">
        <v>7134</v>
      </c>
      <c r="V33" t="s">
        <v>367</v>
      </c>
      <c r="W33">
        <v>1937.135</v>
      </c>
      <c r="X33">
        <v>803.46600000000001</v>
      </c>
      <c r="Y33">
        <v>2.411</v>
      </c>
      <c r="Z33">
        <v>9.8620000000000001</v>
      </c>
      <c r="AA33">
        <v>112.511623</v>
      </c>
      <c r="AB33">
        <v>0.557759</v>
      </c>
      <c r="AC33">
        <v>37.609124999999999</v>
      </c>
      <c r="AD33" s="1">
        <v>254</v>
      </c>
      <c r="AE33">
        <v>0</v>
      </c>
      <c r="AF33">
        <v>203</v>
      </c>
      <c r="AG33">
        <v>74</v>
      </c>
      <c r="AH33">
        <v>17.217198</v>
      </c>
      <c r="AI33">
        <v>584.6</v>
      </c>
      <c r="AJ33">
        <v>0</v>
      </c>
      <c r="AK33">
        <v>0</v>
      </c>
      <c r="AL33">
        <v>0</v>
      </c>
      <c r="AM33">
        <v>0.92730769230769228</v>
      </c>
      <c r="AN33" t="s">
        <v>68</v>
      </c>
      <c r="AO33">
        <v>1937.135</v>
      </c>
      <c r="AP33" t="s">
        <v>425</v>
      </c>
      <c r="AQ33" t="s">
        <v>117</v>
      </c>
      <c r="AR33" t="s">
        <v>118</v>
      </c>
      <c r="AS33" t="s">
        <v>117</v>
      </c>
      <c r="AT33" t="s">
        <v>118</v>
      </c>
      <c r="AU33" t="s">
        <v>348</v>
      </c>
      <c r="AV33" t="s">
        <v>367</v>
      </c>
      <c r="AW33" t="s">
        <v>68</v>
      </c>
      <c r="AX33">
        <v>7134</v>
      </c>
      <c r="AY33" t="s">
        <v>546</v>
      </c>
      <c r="AZ33">
        <v>3</v>
      </c>
      <c r="BA33" t="s">
        <v>579</v>
      </c>
      <c r="BB33">
        <v>1</v>
      </c>
      <c r="BC33">
        <v>1</v>
      </c>
      <c r="BE33" t="s">
        <v>69</v>
      </c>
      <c r="BF33">
        <v>1</v>
      </c>
      <c r="BG33" t="s">
        <v>344</v>
      </c>
      <c r="BI33" t="s">
        <v>117</v>
      </c>
      <c r="BJ33" t="s">
        <v>367</v>
      </c>
      <c r="BK33" t="s">
        <v>68</v>
      </c>
      <c r="BL33">
        <v>0.92730769230769228</v>
      </c>
      <c r="BM33">
        <v>7134</v>
      </c>
      <c r="BN33" t="s">
        <v>118</v>
      </c>
      <c r="BO33" t="s">
        <v>348</v>
      </c>
      <c r="BP33">
        <v>1</v>
      </c>
      <c r="BQ33">
        <v>1937.135</v>
      </c>
      <c r="BR33">
        <v>4.9573456068623236E-3</v>
      </c>
      <c r="BS33">
        <v>0.33426879816674582</v>
      </c>
      <c r="BT33">
        <v>0.13112147578769678</v>
      </c>
      <c r="BU33">
        <v>9.8620000000000001</v>
      </c>
      <c r="BV33">
        <v>0</v>
      </c>
      <c r="BW33">
        <v>10.479393537363167</v>
      </c>
      <c r="BX33">
        <v>0</v>
      </c>
      <c r="BY33">
        <v>0</v>
      </c>
      <c r="BZ33">
        <v>203</v>
      </c>
    </row>
    <row r="34" spans="1:78" ht="16.5" x14ac:dyDescent="0.25">
      <c r="A34" s="109" t="str">
        <f t="shared" si="1"/>
        <v>도영운수</v>
      </c>
      <c r="B34" s="110" t="str">
        <f t="shared" si="2"/>
        <v>박주원</v>
      </c>
      <c r="C34" s="111" t="str">
        <f t="shared" si="3"/>
        <v>C</v>
      </c>
      <c r="D34" s="112">
        <f t="shared" si="4"/>
        <v>0.85427379596864172</v>
      </c>
      <c r="E34" s="113">
        <f t="shared" si="5"/>
        <v>1679</v>
      </c>
      <c r="F34" s="316" t="str">
        <f t="shared" si="6"/>
        <v>35</v>
      </c>
      <c r="G34" s="114" t="str">
        <f t="shared" si="7"/>
        <v>75아1051</v>
      </c>
      <c r="H34" s="115">
        <f t="shared" si="8"/>
        <v>7</v>
      </c>
      <c r="I34" s="116">
        <f t="shared" si="9"/>
        <v>1375.2239999999999</v>
      </c>
      <c r="J34" s="117">
        <f t="shared" si="10"/>
        <v>1.6153554137950138E-2</v>
      </c>
      <c r="K34" s="117">
        <f t="shared" si="11"/>
        <v>0.37720636039740879</v>
      </c>
      <c r="L34" s="117">
        <f t="shared" si="12"/>
        <v>6.471672978365707E-2</v>
      </c>
      <c r="M34" s="118">
        <f t="shared" si="13"/>
        <v>13.519</v>
      </c>
      <c r="N34" s="119">
        <f t="shared" si="14"/>
        <v>0.65443884050889167</v>
      </c>
      <c r="O34" s="119">
        <f t="shared" si="15"/>
        <v>36.721290495221147</v>
      </c>
      <c r="P34" s="228">
        <f t="shared" si="16"/>
        <v>9</v>
      </c>
      <c r="Q34" s="229">
        <f t="shared" si="17"/>
        <v>9</v>
      </c>
      <c r="R34" s="229">
        <f t="shared" si="18"/>
        <v>505</v>
      </c>
      <c r="T34">
        <v>506</v>
      </c>
      <c r="U34">
        <v>1679</v>
      </c>
      <c r="V34" t="s">
        <v>246</v>
      </c>
      <c r="W34">
        <v>1375.2239999999999</v>
      </c>
      <c r="X34">
        <v>644.13199999999995</v>
      </c>
      <c r="Y34">
        <v>2.1349999999999998</v>
      </c>
      <c r="Z34">
        <v>13.519</v>
      </c>
      <c r="AA34">
        <v>79.513585000000006</v>
      </c>
      <c r="AB34">
        <v>1.284427</v>
      </c>
      <c r="AC34">
        <v>29.993030000000001</v>
      </c>
      <c r="AD34" s="1">
        <v>89</v>
      </c>
      <c r="AE34">
        <v>9</v>
      </c>
      <c r="AF34">
        <v>505</v>
      </c>
      <c r="AG34">
        <v>77</v>
      </c>
      <c r="AH34">
        <v>17.295459000000001</v>
      </c>
      <c r="AI34">
        <v>788.8</v>
      </c>
      <c r="AJ34">
        <v>0</v>
      </c>
      <c r="AK34">
        <v>9</v>
      </c>
      <c r="AL34">
        <v>2564</v>
      </c>
      <c r="AM34">
        <v>0.85427379596864172</v>
      </c>
      <c r="AN34" t="s">
        <v>69</v>
      </c>
      <c r="AO34">
        <v>332.15499999999997</v>
      </c>
      <c r="AP34" t="s">
        <v>426</v>
      </c>
      <c r="AQ34" t="s">
        <v>117</v>
      </c>
      <c r="AR34" t="s">
        <v>118</v>
      </c>
      <c r="AS34" t="s">
        <v>117</v>
      </c>
      <c r="AT34" t="s">
        <v>118</v>
      </c>
      <c r="AU34" t="s">
        <v>185</v>
      </c>
      <c r="AV34" t="s">
        <v>246</v>
      </c>
      <c r="AW34" t="s">
        <v>69</v>
      </c>
      <c r="AX34">
        <v>1679</v>
      </c>
      <c r="AY34" t="s">
        <v>557</v>
      </c>
      <c r="AZ34">
        <v>5</v>
      </c>
      <c r="BA34" t="s">
        <v>380</v>
      </c>
      <c r="BB34">
        <v>7</v>
      </c>
      <c r="BC34">
        <v>1</v>
      </c>
      <c r="BE34" t="s">
        <v>68</v>
      </c>
      <c r="BF34">
        <v>-1</v>
      </c>
      <c r="BG34" s="5" t="s">
        <v>376</v>
      </c>
      <c r="BI34" t="s">
        <v>117</v>
      </c>
      <c r="BJ34" t="s">
        <v>246</v>
      </c>
      <c r="BK34" t="s">
        <v>69</v>
      </c>
      <c r="BL34">
        <v>0.85427379596864172</v>
      </c>
      <c r="BM34">
        <v>1679</v>
      </c>
      <c r="BN34" t="s">
        <v>118</v>
      </c>
      <c r="BO34" t="s">
        <v>185</v>
      </c>
      <c r="BP34">
        <v>7</v>
      </c>
      <c r="BQ34">
        <v>1375.2239999999999</v>
      </c>
      <c r="BR34">
        <v>1.6153554137950138E-2</v>
      </c>
      <c r="BS34">
        <v>0.37720636039740879</v>
      </c>
      <c r="BT34">
        <v>6.471672978365707E-2</v>
      </c>
      <c r="BU34">
        <v>13.519</v>
      </c>
      <c r="BV34">
        <v>0.65443884050889167</v>
      </c>
      <c r="BW34">
        <v>36.721290495221147</v>
      </c>
      <c r="BX34">
        <v>9</v>
      </c>
      <c r="BY34">
        <v>9</v>
      </c>
      <c r="BZ34">
        <v>505</v>
      </c>
    </row>
    <row r="35" spans="1:78" ht="16.5" x14ac:dyDescent="0.25">
      <c r="A35" s="125" t="str">
        <f t="shared" si="1"/>
        <v>도영운수</v>
      </c>
      <c r="B35" s="126" t="str">
        <f t="shared" si="2"/>
        <v>백운상</v>
      </c>
      <c r="C35" s="127" t="str">
        <f t="shared" si="3"/>
        <v>A</v>
      </c>
      <c r="D35" s="128">
        <f t="shared" si="4"/>
        <v>0.99729103358120696</v>
      </c>
      <c r="E35" s="129">
        <f t="shared" si="5"/>
        <v>4138</v>
      </c>
      <c r="F35" s="315" t="str">
        <f t="shared" si="6"/>
        <v>35</v>
      </c>
      <c r="G35" s="130" t="str">
        <f t="shared" si="7"/>
        <v>71바5886</v>
      </c>
      <c r="H35" s="131">
        <f t="shared" si="8"/>
        <v>6</v>
      </c>
      <c r="I35" s="132">
        <f t="shared" si="9"/>
        <v>1088.4269999999999</v>
      </c>
      <c r="J35" s="133">
        <f t="shared" si="10"/>
        <v>3.028121523301132E-3</v>
      </c>
      <c r="K35" s="133">
        <f t="shared" si="11"/>
        <v>0.35178903061079747</v>
      </c>
      <c r="L35" s="133">
        <f t="shared" si="12"/>
        <v>0.23060802424048651</v>
      </c>
      <c r="M35" s="134">
        <f t="shared" si="13"/>
        <v>11.454000000000001</v>
      </c>
      <c r="N35" s="135">
        <f t="shared" si="14"/>
        <v>9.1875706868719723E-2</v>
      </c>
      <c r="O35" s="135">
        <f t="shared" si="15"/>
        <v>27.287084940009759</v>
      </c>
      <c r="P35" s="226">
        <f t="shared" si="16"/>
        <v>0</v>
      </c>
      <c r="Q35" s="227">
        <f t="shared" si="17"/>
        <v>1</v>
      </c>
      <c r="R35" s="227">
        <f t="shared" si="18"/>
        <v>297</v>
      </c>
      <c r="T35">
        <v>506</v>
      </c>
      <c r="U35">
        <v>4138</v>
      </c>
      <c r="V35" t="s">
        <v>247</v>
      </c>
      <c r="W35">
        <v>1088.4269999999999</v>
      </c>
      <c r="X35">
        <v>439.15499999999997</v>
      </c>
      <c r="Y35">
        <v>2.4780000000000002</v>
      </c>
      <c r="Z35">
        <v>11.454000000000001</v>
      </c>
      <c r="AA35">
        <v>58.337487000000003</v>
      </c>
      <c r="AB35">
        <v>0.176653</v>
      </c>
      <c r="AC35">
        <v>20.522487999999999</v>
      </c>
      <c r="AD35" s="1">
        <v>251</v>
      </c>
      <c r="AE35">
        <v>1</v>
      </c>
      <c r="AF35">
        <v>297</v>
      </c>
      <c r="AG35">
        <v>75</v>
      </c>
      <c r="AH35">
        <v>18.657419999999998</v>
      </c>
      <c r="AI35">
        <v>697.1</v>
      </c>
      <c r="AJ35">
        <v>0</v>
      </c>
      <c r="AK35">
        <v>0</v>
      </c>
      <c r="AL35">
        <v>0</v>
      </c>
      <c r="AM35">
        <v>0.99729103358120696</v>
      </c>
      <c r="AN35" t="s">
        <v>66</v>
      </c>
      <c r="AO35">
        <v>275.71499999999997</v>
      </c>
      <c r="AP35" t="s">
        <v>427</v>
      </c>
      <c r="AQ35" t="s">
        <v>117</v>
      </c>
      <c r="AR35" t="s">
        <v>118</v>
      </c>
      <c r="AS35" t="s">
        <v>117</v>
      </c>
      <c r="AT35" t="s">
        <v>118</v>
      </c>
      <c r="AU35" t="s">
        <v>183</v>
      </c>
      <c r="AV35" t="s">
        <v>247</v>
      </c>
      <c r="AW35" t="s">
        <v>66</v>
      </c>
      <c r="AX35">
        <v>4138</v>
      </c>
      <c r="AY35" t="s">
        <v>571</v>
      </c>
      <c r="AZ35">
        <v>2</v>
      </c>
      <c r="BA35" t="s">
        <v>580</v>
      </c>
      <c r="BB35">
        <v>6</v>
      </c>
      <c r="BC35">
        <v>1</v>
      </c>
      <c r="BE35" t="s">
        <v>68</v>
      </c>
      <c r="BF35">
        <v>1</v>
      </c>
      <c r="BG35" t="s">
        <v>344</v>
      </c>
      <c r="BI35" t="s">
        <v>117</v>
      </c>
      <c r="BJ35" t="s">
        <v>247</v>
      </c>
      <c r="BK35" t="s">
        <v>66</v>
      </c>
      <c r="BL35">
        <v>0.99729103358120696</v>
      </c>
      <c r="BM35">
        <v>4138</v>
      </c>
      <c r="BN35" t="s">
        <v>118</v>
      </c>
      <c r="BO35" t="s">
        <v>183</v>
      </c>
      <c r="BP35">
        <v>6</v>
      </c>
      <c r="BQ35">
        <v>1088.4269999999999</v>
      </c>
      <c r="BR35">
        <v>3.028121523301132E-3</v>
      </c>
      <c r="BS35">
        <v>0.35178903061079747</v>
      </c>
      <c r="BT35">
        <v>0.23060802424048651</v>
      </c>
      <c r="BU35">
        <v>11.454000000000001</v>
      </c>
      <c r="BV35">
        <v>9.1875706868719723E-2</v>
      </c>
      <c r="BW35">
        <v>27.287084940009759</v>
      </c>
      <c r="BX35">
        <v>0</v>
      </c>
      <c r="BY35">
        <v>1</v>
      </c>
      <c r="BZ35">
        <v>297</v>
      </c>
    </row>
    <row r="36" spans="1:78" ht="16.5" x14ac:dyDescent="0.25">
      <c r="A36" s="109" t="str">
        <f t="shared" si="1"/>
        <v>도영운수</v>
      </c>
      <c r="B36" s="110" t="str">
        <f t="shared" si="2"/>
        <v>백진경</v>
      </c>
      <c r="C36" s="111" t="str">
        <f t="shared" si="3"/>
        <v>S</v>
      </c>
      <c r="D36" s="112">
        <f t="shared" si="4"/>
        <v>1.0096153846153846</v>
      </c>
      <c r="E36" s="113">
        <f t="shared" si="5"/>
        <v>1407</v>
      </c>
      <c r="F36" s="316" t="str">
        <f t="shared" si="6"/>
        <v>35</v>
      </c>
      <c r="G36" s="114" t="str">
        <f t="shared" si="7"/>
        <v>71바5861</v>
      </c>
      <c r="H36" s="115">
        <f t="shared" si="8"/>
        <v>1</v>
      </c>
      <c r="I36" s="116">
        <f t="shared" si="9"/>
        <v>1778.981</v>
      </c>
      <c r="J36" s="117">
        <f t="shared" si="10"/>
        <v>1.2587779083274764E-2</v>
      </c>
      <c r="K36" s="117">
        <f t="shared" si="11"/>
        <v>0.35291772637022184</v>
      </c>
      <c r="L36" s="117">
        <f t="shared" si="12"/>
        <v>9.7808801780345039E-2</v>
      </c>
      <c r="M36" s="118">
        <f t="shared" si="13"/>
        <v>8.6280000000000001</v>
      </c>
      <c r="N36" s="119">
        <f t="shared" si="14"/>
        <v>0.11242391009235062</v>
      </c>
      <c r="O36" s="119">
        <f t="shared" si="15"/>
        <v>3.991048808278447</v>
      </c>
      <c r="P36" s="228">
        <f t="shared" si="16"/>
        <v>1</v>
      </c>
      <c r="Q36" s="229">
        <f t="shared" si="17"/>
        <v>2</v>
      </c>
      <c r="R36" s="229">
        <f t="shared" si="18"/>
        <v>71</v>
      </c>
      <c r="T36">
        <v>506</v>
      </c>
      <c r="U36">
        <v>1407</v>
      </c>
      <c r="V36" t="s">
        <v>248</v>
      </c>
      <c r="W36">
        <v>1778.981</v>
      </c>
      <c r="X36">
        <v>677.82399999999996</v>
      </c>
      <c r="Y36">
        <v>2.625</v>
      </c>
      <c r="Z36">
        <v>8.6280000000000001</v>
      </c>
      <c r="AA36">
        <v>106.62691100000001</v>
      </c>
      <c r="AB36">
        <v>1.3421959999999999</v>
      </c>
      <c r="AC36">
        <v>37.630527000000001</v>
      </c>
      <c r="AD36" s="1">
        <v>174</v>
      </c>
      <c r="AE36">
        <v>2</v>
      </c>
      <c r="AF36">
        <v>71</v>
      </c>
      <c r="AG36">
        <v>75</v>
      </c>
      <c r="AH36">
        <v>16.684165</v>
      </c>
      <c r="AI36">
        <v>136.4</v>
      </c>
      <c r="AJ36">
        <v>0</v>
      </c>
      <c r="AK36">
        <v>1</v>
      </c>
      <c r="AL36">
        <v>121</v>
      </c>
      <c r="AM36">
        <v>1.0096153846153846</v>
      </c>
      <c r="AN36" t="s">
        <v>71</v>
      </c>
      <c r="AO36">
        <v>1778.981</v>
      </c>
      <c r="AP36" t="s">
        <v>428</v>
      </c>
      <c r="AQ36" t="s">
        <v>117</v>
      </c>
      <c r="AR36" t="s">
        <v>118</v>
      </c>
      <c r="AS36" t="s">
        <v>117</v>
      </c>
      <c r="AT36" t="s">
        <v>118</v>
      </c>
      <c r="AU36" t="s">
        <v>179</v>
      </c>
      <c r="AV36" t="s">
        <v>248</v>
      </c>
      <c r="AW36" t="s">
        <v>71</v>
      </c>
      <c r="AX36">
        <v>1407</v>
      </c>
      <c r="AY36" t="s">
        <v>581</v>
      </c>
      <c r="AZ36">
        <v>1</v>
      </c>
      <c r="BA36" t="s">
        <v>582</v>
      </c>
      <c r="BB36">
        <v>1</v>
      </c>
      <c r="BC36">
        <v>1</v>
      </c>
      <c r="BE36" t="s">
        <v>71</v>
      </c>
      <c r="BF36">
        <v>0</v>
      </c>
      <c r="BG36" t="s">
        <v>346</v>
      </c>
      <c r="BI36" t="s">
        <v>117</v>
      </c>
      <c r="BJ36" t="s">
        <v>248</v>
      </c>
      <c r="BK36" t="s">
        <v>71</v>
      </c>
      <c r="BL36">
        <v>1.0096153846153846</v>
      </c>
      <c r="BM36">
        <v>1407</v>
      </c>
      <c r="BN36" t="s">
        <v>118</v>
      </c>
      <c r="BO36" t="s">
        <v>179</v>
      </c>
      <c r="BP36">
        <v>1</v>
      </c>
      <c r="BQ36">
        <v>1778.981</v>
      </c>
      <c r="BR36">
        <v>1.2587779083274764E-2</v>
      </c>
      <c r="BS36">
        <v>0.35291772637022184</v>
      </c>
      <c r="BT36">
        <v>9.7808801780345039E-2</v>
      </c>
      <c r="BU36">
        <v>8.6280000000000001</v>
      </c>
      <c r="BV36">
        <v>0.11242391009235062</v>
      </c>
      <c r="BW36">
        <v>3.991048808278447</v>
      </c>
      <c r="BX36">
        <v>1</v>
      </c>
      <c r="BY36">
        <v>2</v>
      </c>
      <c r="BZ36">
        <v>71</v>
      </c>
    </row>
    <row r="37" spans="1:78" ht="16.5" x14ac:dyDescent="0.25">
      <c r="A37" s="125" t="str">
        <f t="shared" si="1"/>
        <v>도영운수</v>
      </c>
      <c r="B37" s="126" t="str">
        <f t="shared" si="2"/>
        <v>서호남</v>
      </c>
      <c r="C37" s="127" t="str">
        <f t="shared" si="3"/>
        <v>F</v>
      </c>
      <c r="D37" s="128">
        <f t="shared" si="4"/>
        <v>0.78714285714285726</v>
      </c>
      <c r="E37" s="129">
        <f t="shared" si="5"/>
        <v>1570</v>
      </c>
      <c r="F37" s="315" t="str">
        <f t="shared" si="6"/>
        <v>순환46</v>
      </c>
      <c r="G37" s="130" t="str">
        <f t="shared" si="7"/>
        <v>70바3904</v>
      </c>
      <c r="H37" s="131">
        <f t="shared" si="8"/>
        <v>1</v>
      </c>
      <c r="I37" s="132">
        <f t="shared" si="9"/>
        <v>1465.1289999999999</v>
      </c>
      <c r="J37" s="133">
        <f t="shared" si="10"/>
        <v>1.7281183426255946E-2</v>
      </c>
      <c r="K37" s="133">
        <f t="shared" si="11"/>
        <v>0.39639797748420408</v>
      </c>
      <c r="L37" s="133">
        <f t="shared" si="12"/>
        <v>0.17268104037255425</v>
      </c>
      <c r="M37" s="134">
        <f t="shared" si="13"/>
        <v>11.301</v>
      </c>
      <c r="N37" s="135">
        <f t="shared" si="14"/>
        <v>0</v>
      </c>
      <c r="O37" s="135">
        <f t="shared" si="15"/>
        <v>1.4333208884678414</v>
      </c>
      <c r="P37" s="226">
        <f t="shared" si="16"/>
        <v>2</v>
      </c>
      <c r="Q37" s="227">
        <f t="shared" si="17"/>
        <v>0</v>
      </c>
      <c r="R37" s="227">
        <f t="shared" si="18"/>
        <v>21</v>
      </c>
      <c r="T37">
        <v>506</v>
      </c>
      <c r="U37">
        <v>1570</v>
      </c>
      <c r="V37" t="s">
        <v>336</v>
      </c>
      <c r="W37">
        <v>1465.1289999999999</v>
      </c>
      <c r="X37">
        <v>664.87400000000002</v>
      </c>
      <c r="Y37">
        <v>2.2040000000000002</v>
      </c>
      <c r="Z37">
        <v>11.301</v>
      </c>
      <c r="AA37">
        <v>113.38413300000001</v>
      </c>
      <c r="AB37">
        <v>1.9594119999999999</v>
      </c>
      <c r="AC37">
        <v>44.945241000000003</v>
      </c>
      <c r="AD37" s="1">
        <v>253</v>
      </c>
      <c r="AE37">
        <v>0</v>
      </c>
      <c r="AF37">
        <v>21</v>
      </c>
      <c r="AG37">
        <v>72</v>
      </c>
      <c r="AH37">
        <v>12.921816</v>
      </c>
      <c r="AI37">
        <v>123.6</v>
      </c>
      <c r="AJ37">
        <v>0</v>
      </c>
      <c r="AK37">
        <v>2</v>
      </c>
      <c r="AL37">
        <v>425</v>
      </c>
      <c r="AM37">
        <v>0.78714285714285726</v>
      </c>
      <c r="AN37" t="s">
        <v>70</v>
      </c>
      <c r="AO37">
        <v>1465.1289999999999</v>
      </c>
      <c r="AP37" t="s">
        <v>429</v>
      </c>
      <c r="AQ37" t="s">
        <v>117</v>
      </c>
      <c r="AR37" t="s">
        <v>123</v>
      </c>
      <c r="AS37" t="s">
        <v>117</v>
      </c>
      <c r="AT37" t="s">
        <v>123</v>
      </c>
      <c r="AU37" t="s">
        <v>334</v>
      </c>
      <c r="AV37" t="s">
        <v>336</v>
      </c>
      <c r="AW37" t="s">
        <v>70</v>
      </c>
      <c r="AX37">
        <v>1570</v>
      </c>
      <c r="AY37" t="s">
        <v>570</v>
      </c>
      <c r="AZ37">
        <v>2</v>
      </c>
      <c r="BA37" t="s">
        <v>299</v>
      </c>
      <c r="BB37">
        <v>1</v>
      </c>
      <c r="BC37">
        <v>1</v>
      </c>
      <c r="BE37" t="s">
        <v>70</v>
      </c>
      <c r="BF37">
        <v>0</v>
      </c>
      <c r="BG37" t="s">
        <v>346</v>
      </c>
      <c r="BI37" t="s">
        <v>117</v>
      </c>
      <c r="BJ37" t="s">
        <v>336</v>
      </c>
      <c r="BK37" t="s">
        <v>70</v>
      </c>
      <c r="BL37">
        <v>0.78714285714285726</v>
      </c>
      <c r="BM37">
        <v>1570</v>
      </c>
      <c r="BN37" t="s">
        <v>123</v>
      </c>
      <c r="BO37" t="s">
        <v>334</v>
      </c>
      <c r="BP37">
        <v>1</v>
      </c>
      <c r="BQ37">
        <v>1465.1289999999999</v>
      </c>
      <c r="BR37">
        <v>1.7281183426255946E-2</v>
      </c>
      <c r="BS37">
        <v>0.39639797748420408</v>
      </c>
      <c r="BT37">
        <v>0.17268104037255425</v>
      </c>
      <c r="BU37">
        <v>11.301</v>
      </c>
      <c r="BV37">
        <v>0</v>
      </c>
      <c r="BW37">
        <v>1.4333208884678414</v>
      </c>
      <c r="BX37">
        <v>2</v>
      </c>
      <c r="BY37">
        <v>0</v>
      </c>
      <c r="BZ37">
        <v>21</v>
      </c>
    </row>
    <row r="38" spans="1:78" ht="16.5" x14ac:dyDescent="0.25">
      <c r="A38" s="109" t="str">
        <f t="shared" si="1"/>
        <v>도영운수</v>
      </c>
      <c r="B38" s="110" t="str">
        <f t="shared" si="2"/>
        <v>손이성</v>
      </c>
      <c r="C38" s="111" t="str">
        <f t="shared" si="3"/>
        <v>A</v>
      </c>
      <c r="D38" s="112">
        <f t="shared" si="4"/>
        <v>0.96153846153846145</v>
      </c>
      <c r="E38" s="113">
        <f t="shared" si="5"/>
        <v>3117</v>
      </c>
      <c r="F38" s="316" t="str">
        <f t="shared" si="6"/>
        <v>523</v>
      </c>
      <c r="G38" s="114" t="str">
        <f t="shared" si="7"/>
        <v>70바3901</v>
      </c>
      <c r="H38" s="115">
        <f t="shared" si="8"/>
        <v>2</v>
      </c>
      <c r="I38" s="116">
        <f t="shared" si="9"/>
        <v>1924.268</v>
      </c>
      <c r="J38" s="117">
        <f t="shared" si="10"/>
        <v>2.240292243793528E-3</v>
      </c>
      <c r="K38" s="117">
        <f t="shared" si="11"/>
        <v>0.3399374603306114</v>
      </c>
      <c r="L38" s="117">
        <f t="shared" si="12"/>
        <v>0.31232655742339427</v>
      </c>
      <c r="M38" s="118">
        <f t="shared" si="13"/>
        <v>11.381</v>
      </c>
      <c r="N38" s="119">
        <f t="shared" si="14"/>
        <v>0.15590343964562109</v>
      </c>
      <c r="O38" s="119">
        <f t="shared" si="15"/>
        <v>25.412260662236235</v>
      </c>
      <c r="P38" s="228">
        <f t="shared" si="16"/>
        <v>0</v>
      </c>
      <c r="Q38" s="229">
        <f t="shared" si="17"/>
        <v>3</v>
      </c>
      <c r="R38" s="229">
        <f t="shared" si="18"/>
        <v>489</v>
      </c>
      <c r="T38">
        <v>506</v>
      </c>
      <c r="U38">
        <v>3117</v>
      </c>
      <c r="V38" t="s">
        <v>249</v>
      </c>
      <c r="W38">
        <v>1924.268</v>
      </c>
      <c r="X38">
        <v>759.58900000000006</v>
      </c>
      <c r="Y38">
        <v>2.5329999999999999</v>
      </c>
      <c r="Z38">
        <v>11.381</v>
      </c>
      <c r="AA38">
        <v>115.917466</v>
      </c>
      <c r="AB38">
        <v>0.259689</v>
      </c>
      <c r="AC38">
        <v>39.404688999999998</v>
      </c>
      <c r="AD38" s="1">
        <v>601</v>
      </c>
      <c r="AE38">
        <v>3</v>
      </c>
      <c r="AF38">
        <v>489</v>
      </c>
      <c r="AG38">
        <v>71</v>
      </c>
      <c r="AH38">
        <v>16.600328000000001</v>
      </c>
      <c r="AI38">
        <v>272.8</v>
      </c>
      <c r="AJ38">
        <v>0</v>
      </c>
      <c r="AK38">
        <v>0</v>
      </c>
      <c r="AL38">
        <v>0</v>
      </c>
      <c r="AM38">
        <v>0.96153846153846145</v>
      </c>
      <c r="AN38" t="s">
        <v>66</v>
      </c>
      <c r="AO38">
        <v>1824.59</v>
      </c>
      <c r="AP38" t="s">
        <v>430</v>
      </c>
      <c r="AQ38" t="s">
        <v>117</v>
      </c>
      <c r="AR38" t="s">
        <v>119</v>
      </c>
      <c r="AS38" t="s">
        <v>117</v>
      </c>
      <c r="AT38" t="s">
        <v>119</v>
      </c>
      <c r="AU38" t="s">
        <v>186</v>
      </c>
      <c r="AV38" t="s">
        <v>249</v>
      </c>
      <c r="AW38" t="s">
        <v>66</v>
      </c>
      <c r="AX38">
        <v>3117</v>
      </c>
      <c r="AY38" t="s">
        <v>583</v>
      </c>
      <c r="AZ38">
        <v>2</v>
      </c>
      <c r="BA38" t="s">
        <v>584</v>
      </c>
      <c r="BB38">
        <v>2</v>
      </c>
      <c r="BC38">
        <v>1</v>
      </c>
      <c r="BE38" t="s">
        <v>69</v>
      </c>
      <c r="BF38">
        <v>2</v>
      </c>
      <c r="BG38" s="5" t="s">
        <v>344</v>
      </c>
      <c r="BI38" t="s">
        <v>117</v>
      </c>
      <c r="BJ38" t="s">
        <v>249</v>
      </c>
      <c r="BK38" t="s">
        <v>66</v>
      </c>
      <c r="BL38">
        <v>0.96153846153846145</v>
      </c>
      <c r="BM38">
        <v>3117</v>
      </c>
      <c r="BN38" t="s">
        <v>119</v>
      </c>
      <c r="BO38" t="s">
        <v>186</v>
      </c>
      <c r="BP38">
        <v>2</v>
      </c>
      <c r="BQ38">
        <v>1924.268</v>
      </c>
      <c r="BR38">
        <v>2.240292243793528E-3</v>
      </c>
      <c r="BS38">
        <v>0.3399374603306114</v>
      </c>
      <c r="BT38">
        <v>0.31232655742339427</v>
      </c>
      <c r="BU38">
        <v>11.381</v>
      </c>
      <c r="BV38">
        <v>0.15590343964562109</v>
      </c>
      <c r="BW38">
        <v>25.412260662236235</v>
      </c>
      <c r="BX38">
        <v>0</v>
      </c>
      <c r="BY38">
        <v>3</v>
      </c>
      <c r="BZ38">
        <v>489</v>
      </c>
    </row>
    <row r="39" spans="1:78" ht="16.5" x14ac:dyDescent="0.25">
      <c r="A39" s="125" t="str">
        <f t="shared" si="1"/>
        <v>도영운수</v>
      </c>
      <c r="B39" s="126" t="str">
        <f t="shared" si="2"/>
        <v>송인관</v>
      </c>
      <c r="C39" s="127" t="str">
        <f t="shared" si="3"/>
        <v>B</v>
      </c>
      <c r="D39" s="128">
        <f t="shared" si="4"/>
        <v>0.92209126956516008</v>
      </c>
      <c r="E39" s="129">
        <f t="shared" si="5"/>
        <v>4097</v>
      </c>
      <c r="F39" s="315" t="str">
        <f t="shared" si="6"/>
        <v>55</v>
      </c>
      <c r="G39" s="130" t="str">
        <f t="shared" si="7"/>
        <v>70바3906</v>
      </c>
      <c r="H39" s="131">
        <f t="shared" si="8"/>
        <v>2</v>
      </c>
      <c r="I39" s="132">
        <f t="shared" si="9"/>
        <v>1546.952</v>
      </c>
      <c r="J39" s="133">
        <f t="shared" si="10"/>
        <v>4.7671553029626935E-3</v>
      </c>
      <c r="K39" s="133">
        <f t="shared" si="11"/>
        <v>0.37299259349638297</v>
      </c>
      <c r="L39" s="133">
        <f t="shared" si="12"/>
        <v>0.26568374455057431</v>
      </c>
      <c r="M39" s="134">
        <f t="shared" si="13"/>
        <v>12.923</v>
      </c>
      <c r="N39" s="135">
        <f t="shared" si="14"/>
        <v>0.12928649369857631</v>
      </c>
      <c r="O39" s="135">
        <f t="shared" si="15"/>
        <v>2.7796596145193906</v>
      </c>
      <c r="P39" s="226">
        <f t="shared" si="16"/>
        <v>0</v>
      </c>
      <c r="Q39" s="227">
        <f t="shared" si="17"/>
        <v>2</v>
      </c>
      <c r="R39" s="227">
        <f t="shared" si="18"/>
        <v>43</v>
      </c>
      <c r="T39">
        <v>506</v>
      </c>
      <c r="U39">
        <v>4097</v>
      </c>
      <c r="V39" t="s">
        <v>250</v>
      </c>
      <c r="W39">
        <v>1546.952</v>
      </c>
      <c r="X39">
        <v>763.14800000000002</v>
      </c>
      <c r="Y39">
        <v>2.0270000000000001</v>
      </c>
      <c r="Z39">
        <v>12.923</v>
      </c>
      <c r="AA39">
        <v>97.597198000000006</v>
      </c>
      <c r="AB39">
        <v>0.46526099999999998</v>
      </c>
      <c r="AC39">
        <v>36.403032000000003</v>
      </c>
      <c r="AD39" s="1">
        <v>411</v>
      </c>
      <c r="AE39">
        <v>2</v>
      </c>
      <c r="AF39">
        <v>43</v>
      </c>
      <c r="AG39">
        <v>70</v>
      </c>
      <c r="AH39">
        <v>15.850372999999999</v>
      </c>
      <c r="AI39">
        <v>96.3</v>
      </c>
      <c r="AJ39">
        <v>0</v>
      </c>
      <c r="AK39">
        <v>0</v>
      </c>
      <c r="AL39">
        <v>0</v>
      </c>
      <c r="AM39">
        <v>0.92209126956516008</v>
      </c>
      <c r="AN39" t="s">
        <v>68</v>
      </c>
      <c r="AO39">
        <v>1481.3979999999999</v>
      </c>
      <c r="AP39" t="s">
        <v>431</v>
      </c>
      <c r="AQ39" t="s">
        <v>117</v>
      </c>
      <c r="AR39" t="s">
        <v>120</v>
      </c>
      <c r="AS39" t="s">
        <v>117</v>
      </c>
      <c r="AT39" t="s">
        <v>120</v>
      </c>
      <c r="AU39" t="s">
        <v>199</v>
      </c>
      <c r="AV39" t="s">
        <v>250</v>
      </c>
      <c r="AW39" t="s">
        <v>68</v>
      </c>
      <c r="AX39">
        <v>4097</v>
      </c>
      <c r="AY39" t="s">
        <v>585</v>
      </c>
      <c r="AZ39">
        <v>2</v>
      </c>
      <c r="BA39" t="s">
        <v>386</v>
      </c>
      <c r="BB39">
        <v>2</v>
      </c>
      <c r="BC39">
        <v>1</v>
      </c>
      <c r="BE39" t="s">
        <v>68</v>
      </c>
      <c r="BF39">
        <v>0</v>
      </c>
      <c r="BG39" t="s">
        <v>346</v>
      </c>
      <c r="BI39" t="s">
        <v>117</v>
      </c>
      <c r="BJ39" t="s">
        <v>250</v>
      </c>
      <c r="BK39" t="s">
        <v>68</v>
      </c>
      <c r="BL39">
        <v>0.92209126956516008</v>
      </c>
      <c r="BM39">
        <v>4097</v>
      </c>
      <c r="BN39" t="s">
        <v>120</v>
      </c>
      <c r="BO39" t="s">
        <v>199</v>
      </c>
      <c r="BP39">
        <v>2</v>
      </c>
      <c r="BQ39">
        <v>1546.952</v>
      </c>
      <c r="BR39">
        <v>4.7671553029626935E-3</v>
      </c>
      <c r="BS39">
        <v>0.37299259349638297</v>
      </c>
      <c r="BT39">
        <v>0.26568374455057431</v>
      </c>
      <c r="BU39">
        <v>12.923</v>
      </c>
      <c r="BV39">
        <v>0.12928649369857631</v>
      </c>
      <c r="BW39">
        <v>2.7796596145193906</v>
      </c>
      <c r="BX39">
        <v>0</v>
      </c>
      <c r="BY39">
        <v>2</v>
      </c>
      <c r="BZ39">
        <v>43</v>
      </c>
    </row>
    <row r="40" spans="1:78" ht="16.5" x14ac:dyDescent="0.25">
      <c r="A40" s="109" t="str">
        <f t="shared" si="1"/>
        <v>도영운수</v>
      </c>
      <c r="B40" s="110" t="str">
        <f t="shared" si="2"/>
        <v>송정현</v>
      </c>
      <c r="C40" s="111" t="str">
        <f t="shared" si="3"/>
        <v>B</v>
      </c>
      <c r="D40" s="112">
        <f t="shared" si="4"/>
        <v>0.93307692307692314</v>
      </c>
      <c r="E40" s="113">
        <f t="shared" si="5"/>
        <v>5281</v>
      </c>
      <c r="F40" s="316" t="str">
        <f t="shared" si="6"/>
        <v>35</v>
      </c>
      <c r="G40" s="114" t="str">
        <f t="shared" si="7"/>
        <v>71바5855</v>
      </c>
      <c r="H40" s="115">
        <f t="shared" si="8"/>
        <v>1</v>
      </c>
      <c r="I40" s="116">
        <f t="shared" si="9"/>
        <v>1743.653</v>
      </c>
      <c r="J40" s="117">
        <f t="shared" si="10"/>
        <v>2.254344150850936E-2</v>
      </c>
      <c r="K40" s="117">
        <f t="shared" si="11"/>
        <v>0.34895826488908938</v>
      </c>
      <c r="L40" s="117">
        <f t="shared" si="12"/>
        <v>0.15484732340666404</v>
      </c>
      <c r="M40" s="118">
        <f t="shared" si="13"/>
        <v>10.499000000000001</v>
      </c>
      <c r="N40" s="119">
        <f t="shared" si="14"/>
        <v>0.4014560236469068</v>
      </c>
      <c r="O40" s="119">
        <f t="shared" si="15"/>
        <v>15.542083201187392</v>
      </c>
      <c r="P40" s="228">
        <f t="shared" si="16"/>
        <v>23</v>
      </c>
      <c r="Q40" s="229">
        <f t="shared" si="17"/>
        <v>7</v>
      </c>
      <c r="R40" s="229">
        <f t="shared" si="18"/>
        <v>271</v>
      </c>
      <c r="T40">
        <v>506</v>
      </c>
      <c r="U40">
        <v>5281</v>
      </c>
      <c r="V40" t="s">
        <v>251</v>
      </c>
      <c r="W40">
        <v>1743.653</v>
      </c>
      <c r="X40">
        <v>718.73900000000003</v>
      </c>
      <c r="Y40">
        <v>2.4260000000000002</v>
      </c>
      <c r="Z40">
        <v>10.499000000000001</v>
      </c>
      <c r="AA40">
        <v>107.828035</v>
      </c>
      <c r="AB40">
        <v>2.4308149999999999</v>
      </c>
      <c r="AC40">
        <v>37.627484000000003</v>
      </c>
      <c r="AD40" s="1">
        <v>270</v>
      </c>
      <c r="AE40">
        <v>7</v>
      </c>
      <c r="AF40">
        <v>271</v>
      </c>
      <c r="AG40">
        <v>81</v>
      </c>
      <c r="AH40">
        <v>16.170683</v>
      </c>
      <c r="AI40">
        <v>1429.3</v>
      </c>
      <c r="AJ40">
        <v>0</v>
      </c>
      <c r="AK40">
        <v>23</v>
      </c>
      <c r="AL40">
        <v>5877</v>
      </c>
      <c r="AM40">
        <v>0.93307692307692314</v>
      </c>
      <c r="AN40" t="s">
        <v>68</v>
      </c>
      <c r="AO40">
        <v>1743.653</v>
      </c>
      <c r="AP40" t="s">
        <v>432</v>
      </c>
      <c r="AQ40" t="s">
        <v>117</v>
      </c>
      <c r="AR40" t="s">
        <v>118</v>
      </c>
      <c r="AS40" t="s">
        <v>117</v>
      </c>
      <c r="AT40" t="s">
        <v>118</v>
      </c>
      <c r="AU40" t="s">
        <v>178</v>
      </c>
      <c r="AV40" t="s">
        <v>251</v>
      </c>
      <c r="AW40" t="s">
        <v>68</v>
      </c>
      <c r="AX40">
        <v>5281</v>
      </c>
      <c r="AY40" t="s">
        <v>546</v>
      </c>
      <c r="AZ40">
        <v>2</v>
      </c>
      <c r="BA40" t="s">
        <v>586</v>
      </c>
      <c r="BB40">
        <v>1</v>
      </c>
      <c r="BC40">
        <v>1</v>
      </c>
      <c r="BE40" t="s">
        <v>69</v>
      </c>
      <c r="BF40">
        <v>1</v>
      </c>
      <c r="BG40" s="5" t="s">
        <v>344</v>
      </c>
      <c r="BI40" t="s">
        <v>117</v>
      </c>
      <c r="BJ40" t="s">
        <v>251</v>
      </c>
      <c r="BK40" t="s">
        <v>68</v>
      </c>
      <c r="BL40">
        <v>0.93307692307692314</v>
      </c>
      <c r="BM40">
        <v>5281</v>
      </c>
      <c r="BN40" t="s">
        <v>118</v>
      </c>
      <c r="BO40" t="s">
        <v>178</v>
      </c>
      <c r="BP40">
        <v>1</v>
      </c>
      <c r="BQ40">
        <v>1743.653</v>
      </c>
      <c r="BR40">
        <v>2.254344150850936E-2</v>
      </c>
      <c r="BS40">
        <v>0.34895826488908938</v>
      </c>
      <c r="BT40">
        <v>0.15484732340666404</v>
      </c>
      <c r="BU40">
        <v>10.499000000000001</v>
      </c>
      <c r="BV40">
        <v>0.4014560236469068</v>
      </c>
      <c r="BW40">
        <v>15.542083201187392</v>
      </c>
      <c r="BX40">
        <v>23</v>
      </c>
      <c r="BY40">
        <v>7</v>
      </c>
      <c r="BZ40">
        <v>271</v>
      </c>
    </row>
    <row r="41" spans="1:78" ht="16.5" x14ac:dyDescent="0.25">
      <c r="A41" s="125" t="str">
        <f t="shared" si="1"/>
        <v>도영운수</v>
      </c>
      <c r="B41" s="126" t="str">
        <f t="shared" si="2"/>
        <v>송정환</v>
      </c>
      <c r="C41" s="127" t="str">
        <f t="shared" si="3"/>
        <v>B</v>
      </c>
      <c r="D41" s="128">
        <f t="shared" si="4"/>
        <v>0.90737375022359212</v>
      </c>
      <c r="E41" s="129">
        <f t="shared" si="5"/>
        <v>9919</v>
      </c>
      <c r="F41" s="315" t="str">
        <f t="shared" si="6"/>
        <v>55</v>
      </c>
      <c r="G41" s="130" t="str">
        <f t="shared" si="7"/>
        <v>71바5897</v>
      </c>
      <c r="H41" s="131">
        <f t="shared" si="8"/>
        <v>5</v>
      </c>
      <c r="I41" s="132">
        <f t="shared" si="9"/>
        <v>1220.9390000000001</v>
      </c>
      <c r="J41" s="133">
        <f t="shared" si="10"/>
        <v>2.0068117129885928E-2</v>
      </c>
      <c r="K41" s="133">
        <f t="shared" si="11"/>
        <v>0.36612714920314715</v>
      </c>
      <c r="L41" s="133">
        <f t="shared" si="12"/>
        <v>0.23096976998850882</v>
      </c>
      <c r="M41" s="134">
        <f t="shared" si="13"/>
        <v>12.856</v>
      </c>
      <c r="N41" s="135">
        <f t="shared" si="14"/>
        <v>0.16380834750958073</v>
      </c>
      <c r="O41" s="135">
        <f t="shared" si="15"/>
        <v>17.691301531034718</v>
      </c>
      <c r="P41" s="226">
        <f t="shared" si="16"/>
        <v>1</v>
      </c>
      <c r="Q41" s="227">
        <f t="shared" si="17"/>
        <v>2</v>
      </c>
      <c r="R41" s="227">
        <f t="shared" si="18"/>
        <v>216</v>
      </c>
      <c r="T41">
        <v>506</v>
      </c>
      <c r="U41">
        <v>9919</v>
      </c>
      <c r="V41" t="s">
        <v>252</v>
      </c>
      <c r="W41">
        <v>1220.9390000000001</v>
      </c>
      <c r="X41">
        <v>598.59500000000003</v>
      </c>
      <c r="Y41">
        <v>2.04</v>
      </c>
      <c r="Z41">
        <v>12.856</v>
      </c>
      <c r="AA41">
        <v>78.384981999999994</v>
      </c>
      <c r="AB41">
        <v>1.5730390000000001</v>
      </c>
      <c r="AC41">
        <v>28.698869999999999</v>
      </c>
      <c r="AD41" s="1">
        <v>282</v>
      </c>
      <c r="AE41">
        <v>2</v>
      </c>
      <c r="AF41">
        <v>216</v>
      </c>
      <c r="AG41">
        <v>72</v>
      </c>
      <c r="AH41">
        <v>15.576185000000001</v>
      </c>
      <c r="AI41">
        <v>432.2</v>
      </c>
      <c r="AJ41">
        <v>0</v>
      </c>
      <c r="AK41">
        <v>1</v>
      </c>
      <c r="AL41">
        <v>108</v>
      </c>
      <c r="AM41">
        <v>0.90737375022359212</v>
      </c>
      <c r="AN41" t="s">
        <v>68</v>
      </c>
      <c r="AO41">
        <v>697.08900000000006</v>
      </c>
      <c r="AP41" t="s">
        <v>433</v>
      </c>
      <c r="AQ41" t="s">
        <v>117</v>
      </c>
      <c r="AR41" t="s">
        <v>120</v>
      </c>
      <c r="AS41" t="s">
        <v>117</v>
      </c>
      <c r="AT41" t="s">
        <v>120</v>
      </c>
      <c r="AU41" t="s">
        <v>202</v>
      </c>
      <c r="AV41" t="s">
        <v>252</v>
      </c>
      <c r="AW41" t="s">
        <v>68</v>
      </c>
      <c r="AX41">
        <v>9919</v>
      </c>
      <c r="AY41" t="s">
        <v>585</v>
      </c>
      <c r="AZ41">
        <v>3</v>
      </c>
      <c r="BA41" t="s">
        <v>587</v>
      </c>
      <c r="BB41">
        <v>5</v>
      </c>
      <c r="BC41">
        <v>1</v>
      </c>
      <c r="BE41" t="s">
        <v>67</v>
      </c>
      <c r="BF41">
        <v>2</v>
      </c>
      <c r="BG41" t="s">
        <v>344</v>
      </c>
      <c r="BI41" t="s">
        <v>117</v>
      </c>
      <c r="BJ41" t="s">
        <v>252</v>
      </c>
      <c r="BK41" t="s">
        <v>68</v>
      </c>
      <c r="BL41">
        <v>0.90737375022359212</v>
      </c>
      <c r="BM41">
        <v>9919</v>
      </c>
      <c r="BN41" t="s">
        <v>120</v>
      </c>
      <c r="BO41" t="s">
        <v>202</v>
      </c>
      <c r="BP41">
        <v>5</v>
      </c>
      <c r="BQ41">
        <v>1220.9390000000001</v>
      </c>
      <c r="BR41">
        <v>2.0068117129885928E-2</v>
      </c>
      <c r="BS41">
        <v>0.36612714920314715</v>
      </c>
      <c r="BT41">
        <v>0.23096976998850882</v>
      </c>
      <c r="BU41">
        <v>12.856</v>
      </c>
      <c r="BV41">
        <v>0.16380834750958073</v>
      </c>
      <c r="BW41">
        <v>17.691301531034718</v>
      </c>
      <c r="BX41">
        <v>1</v>
      </c>
      <c r="BY41">
        <v>2</v>
      </c>
      <c r="BZ41">
        <v>216</v>
      </c>
    </row>
    <row r="42" spans="1:78" ht="16.5" x14ac:dyDescent="0.25">
      <c r="A42" s="109" t="str">
        <f t="shared" si="1"/>
        <v>도영운수</v>
      </c>
      <c r="B42" s="110" t="str">
        <f t="shared" si="2"/>
        <v>심재룡</v>
      </c>
      <c r="C42" s="111" t="str">
        <f t="shared" si="3"/>
        <v>D</v>
      </c>
      <c r="D42" s="112">
        <f t="shared" si="4"/>
        <v>0.81074793051893801</v>
      </c>
      <c r="E42" s="113">
        <f t="shared" si="5"/>
        <v>4762</v>
      </c>
      <c r="F42" s="316" t="str">
        <f t="shared" si="6"/>
        <v>523</v>
      </c>
      <c r="G42" s="114" t="str">
        <f t="shared" si="7"/>
        <v>70바3909</v>
      </c>
      <c r="H42" s="115">
        <f t="shared" si="8"/>
        <v>2</v>
      </c>
      <c r="I42" s="116">
        <f t="shared" si="9"/>
        <v>1726.105</v>
      </c>
      <c r="J42" s="117">
        <f t="shared" si="10"/>
        <v>2.2454463085226747E-2</v>
      </c>
      <c r="K42" s="117">
        <f t="shared" si="11"/>
        <v>0.36310228641718273</v>
      </c>
      <c r="L42" s="117">
        <f t="shared" si="12"/>
        <v>0.11644714545175409</v>
      </c>
      <c r="M42" s="118">
        <f t="shared" si="13"/>
        <v>15.279</v>
      </c>
      <c r="N42" s="119">
        <f t="shared" si="14"/>
        <v>1.402268871033332</v>
      </c>
      <c r="O42" s="119">
        <f t="shared" si="15"/>
        <v>70.113443551666592</v>
      </c>
      <c r="P42" s="228">
        <f t="shared" si="16"/>
        <v>0</v>
      </c>
      <c r="Q42" s="229">
        <f t="shared" si="17"/>
        <v>526</v>
      </c>
      <c r="R42" s="229">
        <f t="shared" si="18"/>
        <v>1769</v>
      </c>
      <c r="T42">
        <v>506</v>
      </c>
      <c r="U42">
        <v>4762</v>
      </c>
      <c r="V42" t="s">
        <v>368</v>
      </c>
      <c r="W42">
        <v>1726.105</v>
      </c>
      <c r="X42">
        <v>964.07899999999995</v>
      </c>
      <c r="Y42">
        <v>1.79</v>
      </c>
      <c r="Z42">
        <v>15.279</v>
      </c>
      <c r="AA42">
        <v>109.15803200000001</v>
      </c>
      <c r="AB42">
        <v>2.451085</v>
      </c>
      <c r="AC42">
        <v>39.635531</v>
      </c>
      <c r="AD42" s="1">
        <v>201</v>
      </c>
      <c r="AE42">
        <v>526</v>
      </c>
      <c r="AF42">
        <v>1769</v>
      </c>
      <c r="AG42">
        <v>74</v>
      </c>
      <c r="AH42">
        <v>15.812899</v>
      </c>
      <c r="AI42">
        <v>314</v>
      </c>
      <c r="AJ42">
        <v>0</v>
      </c>
      <c r="AK42">
        <v>0</v>
      </c>
      <c r="AL42">
        <v>0</v>
      </c>
      <c r="AM42">
        <v>0.81074793051893801</v>
      </c>
      <c r="AN42" t="s">
        <v>67</v>
      </c>
      <c r="AO42">
        <v>1654.7919999999999</v>
      </c>
      <c r="AP42" t="s">
        <v>434</v>
      </c>
      <c r="AQ42" t="s">
        <v>117</v>
      </c>
      <c r="AR42" t="s">
        <v>119</v>
      </c>
      <c r="AS42" t="s">
        <v>117</v>
      </c>
      <c r="AT42" t="s">
        <v>119</v>
      </c>
      <c r="AU42" t="s">
        <v>354</v>
      </c>
      <c r="AV42" t="s">
        <v>368</v>
      </c>
      <c r="AW42" t="s">
        <v>67</v>
      </c>
      <c r="AX42">
        <v>4762</v>
      </c>
      <c r="AY42" t="s">
        <v>560</v>
      </c>
      <c r="AZ42">
        <v>3</v>
      </c>
      <c r="BA42" t="s">
        <v>588</v>
      </c>
      <c r="BB42">
        <v>2</v>
      </c>
      <c r="BC42">
        <v>1</v>
      </c>
      <c r="BE42" t="s">
        <v>67</v>
      </c>
      <c r="BF42">
        <v>0</v>
      </c>
      <c r="BG42" t="s">
        <v>346</v>
      </c>
      <c r="BI42" t="s">
        <v>117</v>
      </c>
      <c r="BJ42" t="s">
        <v>368</v>
      </c>
      <c r="BK42" t="s">
        <v>67</v>
      </c>
      <c r="BL42">
        <v>0.81074793051893801</v>
      </c>
      <c r="BM42">
        <v>4762</v>
      </c>
      <c r="BN42" t="s">
        <v>119</v>
      </c>
      <c r="BO42" t="s">
        <v>354</v>
      </c>
      <c r="BP42">
        <v>2</v>
      </c>
      <c r="BQ42">
        <v>1726.105</v>
      </c>
      <c r="BR42">
        <v>2.2454463085226747E-2</v>
      </c>
      <c r="BS42">
        <v>0.36310228641718273</v>
      </c>
      <c r="BT42">
        <v>0.11644714545175409</v>
      </c>
      <c r="BU42">
        <v>15.279</v>
      </c>
      <c r="BV42">
        <v>1.402268871033332</v>
      </c>
      <c r="BW42">
        <v>70.113443551666592</v>
      </c>
      <c r="BX42">
        <v>0</v>
      </c>
      <c r="BY42">
        <v>526</v>
      </c>
      <c r="BZ42">
        <v>1769</v>
      </c>
    </row>
    <row r="43" spans="1:78" ht="16.5" x14ac:dyDescent="0.25">
      <c r="A43" s="125" t="str">
        <f t="shared" si="1"/>
        <v>도영운수</v>
      </c>
      <c r="B43" s="126" t="str">
        <f t="shared" si="2"/>
        <v>심준섭</v>
      </c>
      <c r="C43" s="127" t="str">
        <f t="shared" si="3"/>
        <v>D</v>
      </c>
      <c r="D43" s="128">
        <f t="shared" si="4"/>
        <v>0.84356194837897547</v>
      </c>
      <c r="E43" s="129">
        <f t="shared" si="5"/>
        <v>10</v>
      </c>
      <c r="F43" s="315" t="str">
        <f t="shared" si="6"/>
        <v>65</v>
      </c>
      <c r="G43" s="130" t="str">
        <f t="shared" si="7"/>
        <v>71바5888</v>
      </c>
      <c r="H43" s="131">
        <f t="shared" si="8"/>
        <v>2</v>
      </c>
      <c r="I43" s="132">
        <f t="shared" si="9"/>
        <v>2063.8489999999997</v>
      </c>
      <c r="J43" s="133">
        <f t="shared" si="10"/>
        <v>1.3015774421369123E-2</v>
      </c>
      <c r="K43" s="133">
        <f t="shared" si="11"/>
        <v>0.39091434100241401</v>
      </c>
      <c r="L43" s="133">
        <f t="shared" si="12"/>
        <v>0.12355555081791354</v>
      </c>
      <c r="M43" s="134">
        <f t="shared" si="13"/>
        <v>14.526</v>
      </c>
      <c r="N43" s="135">
        <f t="shared" si="14"/>
        <v>0.33917210028446854</v>
      </c>
      <c r="O43" s="135">
        <f t="shared" si="15"/>
        <v>41.088277291604186</v>
      </c>
      <c r="P43" s="226">
        <f t="shared" si="16"/>
        <v>4</v>
      </c>
      <c r="Q43" s="227">
        <f t="shared" si="17"/>
        <v>7</v>
      </c>
      <c r="R43" s="227">
        <f t="shared" si="18"/>
        <v>848</v>
      </c>
      <c r="T43">
        <v>506</v>
      </c>
      <c r="U43">
        <v>10</v>
      </c>
      <c r="V43" t="s">
        <v>253</v>
      </c>
      <c r="W43">
        <v>2063.8490000000002</v>
      </c>
      <c r="X43">
        <v>982.83600000000001</v>
      </c>
      <c r="Y43">
        <v>2.1</v>
      </c>
      <c r="Z43">
        <v>14.526</v>
      </c>
      <c r="AA43">
        <v>124.441078</v>
      </c>
      <c r="AB43">
        <v>1.6196969999999999</v>
      </c>
      <c r="AC43">
        <v>48.645802000000003</v>
      </c>
      <c r="AD43" s="1">
        <v>255</v>
      </c>
      <c r="AE43">
        <v>7</v>
      </c>
      <c r="AF43">
        <v>848</v>
      </c>
      <c r="AG43">
        <v>71</v>
      </c>
      <c r="AH43">
        <v>16.584949000000002</v>
      </c>
      <c r="AI43">
        <v>1082.9000000000001</v>
      </c>
      <c r="AJ43">
        <v>0</v>
      </c>
      <c r="AK43">
        <v>4</v>
      </c>
      <c r="AL43">
        <v>2090</v>
      </c>
      <c r="AM43">
        <v>0.84356194837897547</v>
      </c>
      <c r="AN43" t="s">
        <v>67</v>
      </c>
      <c r="AO43">
        <v>1679.8889999999999</v>
      </c>
      <c r="AP43" t="s">
        <v>435</v>
      </c>
      <c r="AQ43" t="s">
        <v>117</v>
      </c>
      <c r="AR43" t="s">
        <v>121</v>
      </c>
      <c r="AS43" t="s">
        <v>117</v>
      </c>
      <c r="AT43" t="s">
        <v>121</v>
      </c>
      <c r="AU43" t="s">
        <v>213</v>
      </c>
      <c r="AV43" t="s">
        <v>253</v>
      </c>
      <c r="AW43" t="s">
        <v>67</v>
      </c>
      <c r="AX43">
        <v>10</v>
      </c>
      <c r="AY43" t="s">
        <v>589</v>
      </c>
      <c r="AZ43">
        <v>1</v>
      </c>
      <c r="BA43" t="s">
        <v>590</v>
      </c>
      <c r="BB43">
        <v>2</v>
      </c>
      <c r="BC43">
        <v>1</v>
      </c>
      <c r="BE43" t="s">
        <v>67</v>
      </c>
      <c r="BF43">
        <v>0</v>
      </c>
      <c r="BG43" t="s">
        <v>346</v>
      </c>
      <c r="BI43" t="s">
        <v>117</v>
      </c>
      <c r="BJ43" t="s">
        <v>253</v>
      </c>
      <c r="BK43" t="s">
        <v>67</v>
      </c>
      <c r="BL43">
        <v>0.84356194837897547</v>
      </c>
      <c r="BM43">
        <v>10</v>
      </c>
      <c r="BN43" t="s">
        <v>121</v>
      </c>
      <c r="BO43" t="s">
        <v>213</v>
      </c>
      <c r="BP43">
        <v>2</v>
      </c>
      <c r="BQ43">
        <v>2063.8489999999997</v>
      </c>
      <c r="BR43">
        <v>1.3015774421369123E-2</v>
      </c>
      <c r="BS43">
        <v>0.39091434100241401</v>
      </c>
      <c r="BT43">
        <v>0.12355555081791351</v>
      </c>
      <c r="BU43">
        <v>14.526</v>
      </c>
      <c r="BV43">
        <v>0.33917210028446854</v>
      </c>
      <c r="BW43">
        <v>41.088277291604186</v>
      </c>
      <c r="BX43">
        <v>4</v>
      </c>
      <c r="BY43">
        <v>7</v>
      </c>
      <c r="BZ43">
        <v>848</v>
      </c>
    </row>
    <row r="44" spans="1:78" ht="16.5" x14ac:dyDescent="0.25">
      <c r="A44" s="109" t="str">
        <f t="shared" si="1"/>
        <v>도영운수</v>
      </c>
      <c r="B44" s="110" t="str">
        <f t="shared" si="2"/>
        <v>안정원</v>
      </c>
      <c r="C44" s="111" t="str">
        <f t="shared" si="3"/>
        <v>D</v>
      </c>
      <c r="D44" s="112">
        <f t="shared" si="4"/>
        <v>0.8142307692307692</v>
      </c>
      <c r="E44" s="113">
        <f t="shared" si="5"/>
        <v>2612</v>
      </c>
      <c r="F44" s="316" t="str">
        <f t="shared" si="6"/>
        <v>523</v>
      </c>
      <c r="G44" s="114" t="str">
        <f t="shared" si="7"/>
        <v>71바5894</v>
      </c>
      <c r="H44" s="115">
        <f t="shared" si="8"/>
        <v>1</v>
      </c>
      <c r="I44" s="116">
        <f t="shared" si="9"/>
        <v>1984.797</v>
      </c>
      <c r="J44" s="117">
        <f t="shared" si="10"/>
        <v>8.0933569064092145E-3</v>
      </c>
      <c r="K44" s="117">
        <f t="shared" si="11"/>
        <v>0.3436333314141084</v>
      </c>
      <c r="L44" s="117">
        <f t="shared" si="12"/>
        <v>0.23982301464583028</v>
      </c>
      <c r="M44" s="118">
        <f t="shared" si="13"/>
        <v>15.679</v>
      </c>
      <c r="N44" s="119">
        <f t="shared" si="14"/>
        <v>1.0076597254026483</v>
      </c>
      <c r="O44" s="119">
        <f t="shared" si="15"/>
        <v>80.2097141420508</v>
      </c>
      <c r="P44" s="228">
        <f t="shared" si="16"/>
        <v>3</v>
      </c>
      <c r="Q44" s="229">
        <f t="shared" si="17"/>
        <v>20</v>
      </c>
      <c r="R44" s="229">
        <f t="shared" si="18"/>
        <v>1592</v>
      </c>
      <c r="T44">
        <v>506</v>
      </c>
      <c r="U44">
        <v>2612</v>
      </c>
      <c r="V44" t="s">
        <v>254</v>
      </c>
      <c r="W44">
        <v>1984.797</v>
      </c>
      <c r="X44">
        <v>937.65800000000002</v>
      </c>
      <c r="Y44">
        <v>2.117</v>
      </c>
      <c r="Z44">
        <v>15.679</v>
      </c>
      <c r="AA44">
        <v>114.80329</v>
      </c>
      <c r="AB44">
        <v>0.92914399999999997</v>
      </c>
      <c r="AC44">
        <v>39.450237000000001</v>
      </c>
      <c r="AD44" s="1">
        <v>476</v>
      </c>
      <c r="AE44">
        <v>20</v>
      </c>
      <c r="AF44">
        <v>1592</v>
      </c>
      <c r="AG44">
        <v>78</v>
      </c>
      <c r="AH44">
        <v>17.288677</v>
      </c>
      <c r="AI44">
        <v>1246.2</v>
      </c>
      <c r="AJ44">
        <v>0</v>
      </c>
      <c r="AK44">
        <v>3</v>
      </c>
      <c r="AL44">
        <v>77</v>
      </c>
      <c r="AM44">
        <v>0.8142307692307692</v>
      </c>
      <c r="AN44" t="s">
        <v>67</v>
      </c>
      <c r="AO44">
        <v>1984.797</v>
      </c>
      <c r="AP44" t="s">
        <v>436</v>
      </c>
      <c r="AQ44" t="s">
        <v>117</v>
      </c>
      <c r="AR44" t="s">
        <v>119</v>
      </c>
      <c r="AS44" t="s">
        <v>117</v>
      </c>
      <c r="AT44" t="s">
        <v>119</v>
      </c>
      <c r="AU44" t="s">
        <v>198</v>
      </c>
      <c r="AV44" t="s">
        <v>254</v>
      </c>
      <c r="AW44" t="s">
        <v>67</v>
      </c>
      <c r="AX44">
        <v>2612</v>
      </c>
      <c r="AY44" t="s">
        <v>560</v>
      </c>
      <c r="AZ44">
        <v>2</v>
      </c>
      <c r="BA44" t="s">
        <v>189</v>
      </c>
      <c r="BB44">
        <v>1</v>
      </c>
      <c r="BC44">
        <v>1</v>
      </c>
      <c r="BE44" t="s">
        <v>70</v>
      </c>
      <c r="BF44">
        <v>1</v>
      </c>
      <c r="BG44" t="s">
        <v>344</v>
      </c>
      <c r="BI44" t="s">
        <v>117</v>
      </c>
      <c r="BJ44" t="s">
        <v>254</v>
      </c>
      <c r="BK44" t="s">
        <v>67</v>
      </c>
      <c r="BL44">
        <v>0.8142307692307692</v>
      </c>
      <c r="BM44">
        <v>2612</v>
      </c>
      <c r="BN44" t="s">
        <v>119</v>
      </c>
      <c r="BO44" t="s">
        <v>198</v>
      </c>
      <c r="BP44">
        <v>1</v>
      </c>
      <c r="BQ44">
        <v>1984.797</v>
      </c>
      <c r="BR44">
        <v>8.0933569064092145E-3</v>
      </c>
      <c r="BS44">
        <v>0.3436333314141084</v>
      </c>
      <c r="BT44">
        <v>0.23982301464583028</v>
      </c>
      <c r="BU44">
        <v>15.679</v>
      </c>
      <c r="BV44">
        <v>1.0076597254026483</v>
      </c>
      <c r="BW44">
        <v>80.2097141420508</v>
      </c>
      <c r="BX44">
        <v>3</v>
      </c>
      <c r="BY44">
        <v>20</v>
      </c>
      <c r="BZ44">
        <v>1592</v>
      </c>
    </row>
    <row r="45" spans="1:78" ht="16.5" x14ac:dyDescent="0.25">
      <c r="A45" s="125" t="str">
        <f t="shared" si="1"/>
        <v>도영운수</v>
      </c>
      <c r="B45" s="126" t="str">
        <f t="shared" si="2"/>
        <v>양금수</v>
      </c>
      <c r="C45" s="127" t="str">
        <f t="shared" si="3"/>
        <v>F</v>
      </c>
      <c r="D45" s="128">
        <f t="shared" si="4"/>
        <v>0.69210148586866937</v>
      </c>
      <c r="E45" s="129">
        <f t="shared" si="5"/>
        <v>4283</v>
      </c>
      <c r="F45" s="315" t="str">
        <f t="shared" si="6"/>
        <v>35</v>
      </c>
      <c r="G45" s="130" t="str">
        <f t="shared" si="7"/>
        <v>71바5853</v>
      </c>
      <c r="H45" s="131">
        <f t="shared" si="8"/>
        <v>5</v>
      </c>
      <c r="I45" s="132">
        <f t="shared" si="9"/>
        <v>420.471</v>
      </c>
      <c r="J45" s="133">
        <f t="shared" si="10"/>
        <v>4.0654798878215714E-2</v>
      </c>
      <c r="K45" s="133">
        <f t="shared" si="11"/>
        <v>0.3721242882516374</v>
      </c>
      <c r="L45" s="133">
        <f t="shared" si="12"/>
        <v>0.26398966872864005</v>
      </c>
      <c r="M45" s="134">
        <f t="shared" si="13"/>
        <v>19.946000000000002</v>
      </c>
      <c r="N45" s="135">
        <f t="shared" si="14"/>
        <v>7.3726844419710273</v>
      </c>
      <c r="O45" s="135">
        <f t="shared" si="15"/>
        <v>54.224904928044978</v>
      </c>
      <c r="P45" s="226">
        <f t="shared" si="16"/>
        <v>0</v>
      </c>
      <c r="Q45" s="227">
        <f t="shared" si="17"/>
        <v>31</v>
      </c>
      <c r="R45" s="227">
        <f t="shared" si="18"/>
        <v>228</v>
      </c>
      <c r="T45">
        <v>506</v>
      </c>
      <c r="U45">
        <v>4283</v>
      </c>
      <c r="V45" t="s">
        <v>255</v>
      </c>
      <c r="W45">
        <v>420.471</v>
      </c>
      <c r="X45">
        <v>248.66399999999999</v>
      </c>
      <c r="Y45">
        <v>1.6910000000000001</v>
      </c>
      <c r="Z45">
        <v>19.946000000000002</v>
      </c>
      <c r="AA45">
        <v>24.439993000000001</v>
      </c>
      <c r="AB45">
        <v>0.99360300000000001</v>
      </c>
      <c r="AC45">
        <v>9.0947150000000008</v>
      </c>
      <c r="AD45" s="1">
        <v>111</v>
      </c>
      <c r="AE45">
        <v>31</v>
      </c>
      <c r="AF45">
        <v>228</v>
      </c>
      <c r="AG45">
        <v>77</v>
      </c>
      <c r="AH45">
        <v>17.204218999999998</v>
      </c>
      <c r="AI45">
        <v>388.2</v>
      </c>
      <c r="AJ45">
        <v>0</v>
      </c>
      <c r="AK45">
        <v>0</v>
      </c>
      <c r="AL45">
        <v>0</v>
      </c>
      <c r="AM45">
        <v>0.69210148586866937</v>
      </c>
      <c r="AN45" t="s">
        <v>70</v>
      </c>
      <c r="AO45">
        <v>113.407</v>
      </c>
      <c r="AP45" t="s">
        <v>437</v>
      </c>
      <c r="AQ45" t="s">
        <v>117</v>
      </c>
      <c r="AR45" t="s">
        <v>118</v>
      </c>
      <c r="AS45" t="s">
        <v>117</v>
      </c>
      <c r="AT45" t="s">
        <v>118</v>
      </c>
      <c r="AU45" t="s">
        <v>176</v>
      </c>
      <c r="AV45" t="s">
        <v>255</v>
      </c>
      <c r="AW45" t="s">
        <v>70</v>
      </c>
      <c r="AX45">
        <v>4283</v>
      </c>
      <c r="AY45" t="s">
        <v>562</v>
      </c>
      <c r="AZ45">
        <v>6</v>
      </c>
      <c r="BA45" t="s">
        <v>591</v>
      </c>
      <c r="BB45">
        <v>5</v>
      </c>
      <c r="BC45">
        <v>1</v>
      </c>
      <c r="BE45" t="s">
        <v>70</v>
      </c>
      <c r="BF45">
        <v>0</v>
      </c>
      <c r="BG45" t="s">
        <v>346</v>
      </c>
      <c r="BI45" t="s">
        <v>117</v>
      </c>
      <c r="BJ45" t="s">
        <v>255</v>
      </c>
      <c r="BK45" t="s">
        <v>70</v>
      </c>
      <c r="BL45">
        <v>0.69210148586866937</v>
      </c>
      <c r="BM45">
        <v>4283</v>
      </c>
      <c r="BN45" t="s">
        <v>118</v>
      </c>
      <c r="BO45" t="s">
        <v>176</v>
      </c>
      <c r="BP45">
        <v>5</v>
      </c>
      <c r="BQ45">
        <v>420.471</v>
      </c>
      <c r="BR45">
        <v>4.0654798878215714E-2</v>
      </c>
      <c r="BS45">
        <v>0.3721242882516374</v>
      </c>
      <c r="BT45">
        <v>0.26398966872864005</v>
      </c>
      <c r="BU45">
        <v>19.946000000000002</v>
      </c>
      <c r="BV45">
        <v>7.3726844419710273</v>
      </c>
      <c r="BW45">
        <v>54.224904928044978</v>
      </c>
      <c r="BX45">
        <v>0</v>
      </c>
      <c r="BY45">
        <v>31</v>
      </c>
      <c r="BZ45">
        <v>228</v>
      </c>
    </row>
    <row r="46" spans="1:78" ht="16.5" x14ac:dyDescent="0.25">
      <c r="A46" s="109" t="str">
        <f t="shared" si="1"/>
        <v>도영운수</v>
      </c>
      <c r="B46" s="110" t="str">
        <f t="shared" si="2"/>
        <v>옥현준</v>
      </c>
      <c r="C46" s="111" t="str">
        <f t="shared" si="3"/>
        <v>F</v>
      </c>
      <c r="D46" s="112">
        <f t="shared" si="4"/>
        <v>0.75381253160724815</v>
      </c>
      <c r="E46" s="113">
        <f t="shared" si="5"/>
        <v>8328</v>
      </c>
      <c r="F46" s="316" t="str">
        <f t="shared" si="6"/>
        <v>65-1</v>
      </c>
      <c r="G46" s="114" t="str">
        <f t="shared" si="7"/>
        <v>71바5896</v>
      </c>
      <c r="H46" s="115">
        <f t="shared" si="8"/>
        <v>10</v>
      </c>
      <c r="I46" s="116">
        <f t="shared" si="9"/>
        <v>6340.4889999999996</v>
      </c>
      <c r="J46" s="117">
        <f t="shared" si="10"/>
        <v>3.1451578061083146E-2</v>
      </c>
      <c r="K46" s="117">
        <f t="shared" si="11"/>
        <v>0.38449681044437473</v>
      </c>
      <c r="L46" s="117">
        <f t="shared" si="12"/>
        <v>0.14478378560391794</v>
      </c>
      <c r="M46" s="118">
        <f t="shared" si="13"/>
        <v>17.196999999999999</v>
      </c>
      <c r="N46" s="119">
        <f t="shared" si="14"/>
        <v>3.2647324204805024</v>
      </c>
      <c r="O46" s="119">
        <f t="shared" si="15"/>
        <v>47.031072839965503</v>
      </c>
      <c r="P46" s="228">
        <f t="shared" si="16"/>
        <v>35</v>
      </c>
      <c r="Q46" s="229">
        <f t="shared" si="17"/>
        <v>207</v>
      </c>
      <c r="R46" s="229">
        <f t="shared" si="18"/>
        <v>2982</v>
      </c>
      <c r="T46">
        <v>506</v>
      </c>
      <c r="U46">
        <v>8328</v>
      </c>
      <c r="V46" t="s">
        <v>256</v>
      </c>
      <c r="W46">
        <v>6340.4889999999996</v>
      </c>
      <c r="X46">
        <v>3607.9960000000001</v>
      </c>
      <c r="Y46">
        <v>1.7569999999999999</v>
      </c>
      <c r="Z46">
        <v>17.196999999999999</v>
      </c>
      <c r="AA46">
        <v>422.85185100000001</v>
      </c>
      <c r="AB46">
        <v>13.299358</v>
      </c>
      <c r="AC46">
        <v>162.58518799999999</v>
      </c>
      <c r="AD46" s="1">
        <v>918</v>
      </c>
      <c r="AE46">
        <v>207</v>
      </c>
      <c r="AF46">
        <v>2982</v>
      </c>
      <c r="AG46">
        <v>77</v>
      </c>
      <c r="AH46">
        <v>14.994586999999999</v>
      </c>
      <c r="AI46">
        <v>7278.1</v>
      </c>
      <c r="AJ46">
        <v>0</v>
      </c>
      <c r="AK46">
        <v>35</v>
      </c>
      <c r="AL46">
        <v>9958</v>
      </c>
      <c r="AM46">
        <v>0.75381253160724815</v>
      </c>
      <c r="AN46" t="s">
        <v>70</v>
      </c>
      <c r="AO46">
        <v>3200.509</v>
      </c>
      <c r="AP46" t="s">
        <v>438</v>
      </c>
      <c r="AQ46" t="s">
        <v>117</v>
      </c>
      <c r="AR46" t="s">
        <v>122</v>
      </c>
      <c r="AS46" t="s">
        <v>117</v>
      </c>
      <c r="AT46" t="s">
        <v>122</v>
      </c>
      <c r="AU46" t="s">
        <v>221</v>
      </c>
      <c r="AV46" t="s">
        <v>256</v>
      </c>
      <c r="AW46" t="s">
        <v>70</v>
      </c>
      <c r="AX46">
        <v>8328</v>
      </c>
      <c r="AY46" t="s">
        <v>576</v>
      </c>
      <c r="AZ46">
        <v>3</v>
      </c>
      <c r="BA46" t="s">
        <v>324</v>
      </c>
      <c r="BB46">
        <v>10</v>
      </c>
      <c r="BC46">
        <v>1</v>
      </c>
      <c r="BE46" t="s">
        <v>70</v>
      </c>
      <c r="BF46">
        <v>0</v>
      </c>
      <c r="BG46" t="s">
        <v>346</v>
      </c>
      <c r="BI46" t="s">
        <v>117</v>
      </c>
      <c r="BJ46" t="s">
        <v>256</v>
      </c>
      <c r="BK46" t="s">
        <v>70</v>
      </c>
      <c r="BL46">
        <v>0.75381253160724815</v>
      </c>
      <c r="BM46">
        <v>8328</v>
      </c>
      <c r="BN46" t="s">
        <v>122</v>
      </c>
      <c r="BO46" t="s">
        <v>221</v>
      </c>
      <c r="BP46">
        <v>10</v>
      </c>
      <c r="BQ46">
        <v>6340.4889999999996</v>
      </c>
      <c r="BR46">
        <v>3.1451578061083146E-2</v>
      </c>
      <c r="BS46">
        <v>0.38449681044437473</v>
      </c>
      <c r="BT46">
        <v>0.14478378560391794</v>
      </c>
      <c r="BU46">
        <v>17.196999999999999</v>
      </c>
      <c r="BV46">
        <v>3.2647324204805024</v>
      </c>
      <c r="BW46">
        <v>47.031072839965503</v>
      </c>
      <c r="BX46">
        <v>35</v>
      </c>
      <c r="BY46">
        <v>207</v>
      </c>
      <c r="BZ46">
        <v>2982</v>
      </c>
    </row>
    <row r="47" spans="1:78" ht="16.5" x14ac:dyDescent="0.25">
      <c r="A47" s="125" t="str">
        <f t="shared" si="1"/>
        <v>도영운수</v>
      </c>
      <c r="B47" s="126" t="str">
        <f t="shared" si="2"/>
        <v>우성아</v>
      </c>
      <c r="C47" s="127" t="str">
        <f t="shared" si="3"/>
        <v>F</v>
      </c>
      <c r="D47" s="128">
        <f t="shared" si="4"/>
        <v>0.70956289810319273</v>
      </c>
      <c r="E47" s="129">
        <f t="shared" si="5"/>
        <v>7478</v>
      </c>
      <c r="F47" s="315" t="str">
        <f t="shared" si="6"/>
        <v>35</v>
      </c>
      <c r="G47" s="130" t="str">
        <f t="shared" si="7"/>
        <v>71바5892</v>
      </c>
      <c r="H47" s="131">
        <f t="shared" si="8"/>
        <v>2</v>
      </c>
      <c r="I47" s="132">
        <f t="shared" si="9"/>
        <v>1229.1869999999999</v>
      </c>
      <c r="J47" s="133">
        <f t="shared" si="10"/>
        <v>4.3609112367871683E-2</v>
      </c>
      <c r="K47" s="133">
        <f t="shared" si="11"/>
        <v>0.38810612188275168</v>
      </c>
      <c r="L47" s="133">
        <f t="shared" si="12"/>
        <v>0.29124941933163956</v>
      </c>
      <c r="M47" s="134">
        <f t="shared" si="13"/>
        <v>17.509</v>
      </c>
      <c r="N47" s="135">
        <f t="shared" si="14"/>
        <v>3.5796018018413802</v>
      </c>
      <c r="O47" s="135">
        <f t="shared" si="15"/>
        <v>55.809246274163335</v>
      </c>
      <c r="P47" s="226">
        <f t="shared" si="16"/>
        <v>17</v>
      </c>
      <c r="Q47" s="227">
        <f t="shared" si="17"/>
        <v>44</v>
      </c>
      <c r="R47" s="227">
        <f t="shared" si="18"/>
        <v>686</v>
      </c>
      <c r="T47">
        <v>506</v>
      </c>
      <c r="U47">
        <v>7478</v>
      </c>
      <c r="V47" t="s">
        <v>369</v>
      </c>
      <c r="W47">
        <v>1229.1869999999999</v>
      </c>
      <c r="X47">
        <v>690.04899999999998</v>
      </c>
      <c r="Y47">
        <v>1.7809999999999999</v>
      </c>
      <c r="Z47">
        <v>17.509</v>
      </c>
      <c r="AA47">
        <v>73.353316000000007</v>
      </c>
      <c r="AB47">
        <v>3.1988729999999999</v>
      </c>
      <c r="AC47">
        <v>28.468871</v>
      </c>
      <c r="AD47" s="1">
        <v>358</v>
      </c>
      <c r="AE47">
        <v>44</v>
      </c>
      <c r="AF47">
        <v>686</v>
      </c>
      <c r="AG47">
        <v>76</v>
      </c>
      <c r="AH47">
        <v>16.757073999999999</v>
      </c>
      <c r="AI47">
        <v>1327.6</v>
      </c>
      <c r="AJ47">
        <v>0</v>
      </c>
      <c r="AK47">
        <v>17</v>
      </c>
      <c r="AL47">
        <v>4180</v>
      </c>
      <c r="AM47">
        <v>0.70956289810319273</v>
      </c>
      <c r="AN47" t="s">
        <v>70</v>
      </c>
      <c r="AO47">
        <v>1065.8879999999999</v>
      </c>
      <c r="AP47" t="s">
        <v>439</v>
      </c>
      <c r="AQ47" t="s">
        <v>117</v>
      </c>
      <c r="AR47" t="s">
        <v>118</v>
      </c>
      <c r="AS47" t="s">
        <v>117</v>
      </c>
      <c r="AT47" t="s">
        <v>118</v>
      </c>
      <c r="AU47" t="s">
        <v>350</v>
      </c>
      <c r="AV47" t="s">
        <v>369</v>
      </c>
      <c r="AW47" t="s">
        <v>70</v>
      </c>
      <c r="AX47">
        <v>7478</v>
      </c>
      <c r="AY47" t="s">
        <v>562</v>
      </c>
      <c r="AZ47">
        <v>5</v>
      </c>
      <c r="BA47" t="s">
        <v>592</v>
      </c>
      <c r="BB47">
        <v>2</v>
      </c>
      <c r="BC47">
        <v>1</v>
      </c>
      <c r="BE47" t="s">
        <v>70</v>
      </c>
      <c r="BF47">
        <v>0</v>
      </c>
      <c r="BG47" s="5" t="s">
        <v>346</v>
      </c>
      <c r="BI47" t="s">
        <v>117</v>
      </c>
      <c r="BJ47" t="s">
        <v>369</v>
      </c>
      <c r="BK47" t="s">
        <v>70</v>
      </c>
      <c r="BL47">
        <v>0.70956289810319273</v>
      </c>
      <c r="BM47">
        <v>7478</v>
      </c>
      <c r="BN47" t="s">
        <v>118</v>
      </c>
      <c r="BO47" t="s">
        <v>350</v>
      </c>
      <c r="BP47">
        <v>2</v>
      </c>
      <c r="BQ47">
        <v>1229.1869999999999</v>
      </c>
      <c r="BR47">
        <v>4.3609112367871683E-2</v>
      </c>
      <c r="BS47">
        <v>0.38810612188275168</v>
      </c>
      <c r="BT47">
        <v>0.29124941933163956</v>
      </c>
      <c r="BU47">
        <v>17.509</v>
      </c>
      <c r="BV47">
        <v>3.5796018018413802</v>
      </c>
      <c r="BW47">
        <v>55.809246274163335</v>
      </c>
      <c r="BX47">
        <v>17</v>
      </c>
      <c r="BY47">
        <v>44</v>
      </c>
      <c r="BZ47">
        <v>686</v>
      </c>
    </row>
    <row r="48" spans="1:78" ht="16.5" x14ac:dyDescent="0.25">
      <c r="A48" s="109" t="str">
        <f t="shared" si="1"/>
        <v>도영운수</v>
      </c>
      <c r="B48" s="110" t="str">
        <f t="shared" si="2"/>
        <v>우용일</v>
      </c>
      <c r="C48" s="111" t="str">
        <f t="shared" si="3"/>
        <v>D</v>
      </c>
      <c r="D48" s="112">
        <f t="shared" si="4"/>
        <v>0.82503787329314116</v>
      </c>
      <c r="E48" s="113">
        <f t="shared" si="5"/>
        <v>1245</v>
      </c>
      <c r="F48" s="316" t="str">
        <f t="shared" si="6"/>
        <v>65</v>
      </c>
      <c r="G48" s="114" t="str">
        <f t="shared" si="7"/>
        <v>75아1109</v>
      </c>
      <c r="H48" s="115">
        <f t="shared" si="8"/>
        <v>8</v>
      </c>
      <c r="I48" s="116">
        <f t="shared" si="9"/>
        <v>1249.4259999999999</v>
      </c>
      <c r="J48" s="117">
        <f t="shared" si="10"/>
        <v>3.1698181097473917E-2</v>
      </c>
      <c r="K48" s="117">
        <f t="shared" si="11"/>
        <v>0.38429735431968032</v>
      </c>
      <c r="L48" s="117">
        <f t="shared" si="12"/>
        <v>0.29773672070214646</v>
      </c>
      <c r="M48" s="118">
        <f t="shared" si="13"/>
        <v>15.516999999999999</v>
      </c>
      <c r="N48" s="119">
        <f t="shared" si="14"/>
        <v>1.3606247989076585</v>
      </c>
      <c r="O48" s="119">
        <f t="shared" si="15"/>
        <v>55.22535948507555</v>
      </c>
      <c r="P48" s="228">
        <f t="shared" si="16"/>
        <v>10</v>
      </c>
      <c r="Q48" s="229">
        <f t="shared" si="17"/>
        <v>17</v>
      </c>
      <c r="R48" s="229">
        <f t="shared" si="18"/>
        <v>690</v>
      </c>
      <c r="T48">
        <v>506</v>
      </c>
      <c r="U48">
        <v>1245</v>
      </c>
      <c r="V48" t="s">
        <v>257</v>
      </c>
      <c r="W48">
        <v>1249.4259999999999</v>
      </c>
      <c r="X48">
        <v>632.09699999999998</v>
      </c>
      <c r="Y48">
        <v>1.9770000000000001</v>
      </c>
      <c r="Z48">
        <v>15.516999999999999</v>
      </c>
      <c r="AA48">
        <v>81.208034999999995</v>
      </c>
      <c r="AB48">
        <v>2.574147</v>
      </c>
      <c r="AC48">
        <v>31.208033</v>
      </c>
      <c r="AD48" s="1">
        <v>372</v>
      </c>
      <c r="AE48">
        <v>17</v>
      </c>
      <c r="AF48">
        <v>690</v>
      </c>
      <c r="AG48">
        <v>73</v>
      </c>
      <c r="AH48">
        <v>15.385497000000001</v>
      </c>
      <c r="AI48">
        <v>1008.8</v>
      </c>
      <c r="AJ48">
        <v>0</v>
      </c>
      <c r="AK48">
        <v>10</v>
      </c>
      <c r="AL48">
        <v>1613</v>
      </c>
      <c r="AM48">
        <v>0.82503787329314116</v>
      </c>
      <c r="AN48" t="s">
        <v>67</v>
      </c>
      <c r="AO48">
        <v>255.27099999999999</v>
      </c>
      <c r="AP48" t="s">
        <v>440</v>
      </c>
      <c r="AQ48" t="s">
        <v>117</v>
      </c>
      <c r="AR48" t="s">
        <v>121</v>
      </c>
      <c r="AS48" t="s">
        <v>117</v>
      </c>
      <c r="AT48" t="s">
        <v>121</v>
      </c>
      <c r="AU48" t="s">
        <v>215</v>
      </c>
      <c r="AV48" t="s">
        <v>257</v>
      </c>
      <c r="AW48" t="s">
        <v>67</v>
      </c>
      <c r="AX48">
        <v>1245</v>
      </c>
      <c r="AY48" t="s">
        <v>589</v>
      </c>
      <c r="AZ48">
        <v>2</v>
      </c>
      <c r="BA48" t="s">
        <v>593</v>
      </c>
      <c r="BB48">
        <v>8</v>
      </c>
      <c r="BC48">
        <v>1</v>
      </c>
      <c r="BE48" t="s">
        <v>67</v>
      </c>
      <c r="BF48">
        <v>0</v>
      </c>
      <c r="BG48" t="s">
        <v>346</v>
      </c>
      <c r="BI48" t="s">
        <v>117</v>
      </c>
      <c r="BJ48" t="s">
        <v>257</v>
      </c>
      <c r="BK48" t="s">
        <v>67</v>
      </c>
      <c r="BL48">
        <v>0.82503787329314116</v>
      </c>
      <c r="BM48">
        <v>1245</v>
      </c>
      <c r="BN48" t="s">
        <v>121</v>
      </c>
      <c r="BO48" t="s">
        <v>215</v>
      </c>
      <c r="BP48">
        <v>8</v>
      </c>
      <c r="BQ48">
        <v>1249.4259999999999</v>
      </c>
      <c r="BR48">
        <v>3.1698181097473917E-2</v>
      </c>
      <c r="BS48">
        <v>0.38429735431968032</v>
      </c>
      <c r="BT48">
        <v>0.29773672070214646</v>
      </c>
      <c r="BU48">
        <v>15.516999999999999</v>
      </c>
      <c r="BV48">
        <v>1.3606247989076585</v>
      </c>
      <c r="BW48">
        <v>55.22535948507555</v>
      </c>
      <c r="BX48">
        <v>10</v>
      </c>
      <c r="BY48">
        <v>17</v>
      </c>
      <c r="BZ48">
        <v>690</v>
      </c>
    </row>
    <row r="49" spans="1:78" ht="16.5" x14ac:dyDescent="0.25">
      <c r="A49" s="125" t="str">
        <f t="shared" si="1"/>
        <v>도영운수</v>
      </c>
      <c r="B49" s="126" t="str">
        <f t="shared" si="2"/>
        <v>유영근</v>
      </c>
      <c r="C49" s="127" t="str">
        <f t="shared" si="3"/>
        <v>D</v>
      </c>
      <c r="D49" s="128">
        <f t="shared" si="4"/>
        <v>0.81181291531814026</v>
      </c>
      <c r="E49" s="129">
        <f t="shared" si="5"/>
        <v>6334</v>
      </c>
      <c r="F49" s="315" t="str">
        <f t="shared" si="6"/>
        <v>55</v>
      </c>
      <c r="G49" s="130" t="str">
        <f t="shared" si="7"/>
        <v>71바5880</v>
      </c>
      <c r="H49" s="131">
        <f t="shared" si="8"/>
        <v>6</v>
      </c>
      <c r="I49" s="132">
        <f t="shared" si="9"/>
        <v>6509.1530000000002</v>
      </c>
      <c r="J49" s="133">
        <f t="shared" si="10"/>
        <v>2.7437030876701851E-2</v>
      </c>
      <c r="K49" s="133">
        <f t="shared" si="11"/>
        <v>0.39585713174106762</v>
      </c>
      <c r="L49" s="133">
        <f t="shared" si="12"/>
        <v>0.19403446193383378</v>
      </c>
      <c r="M49" s="134">
        <f t="shared" si="13"/>
        <v>17.550999999999998</v>
      </c>
      <c r="N49" s="135">
        <f t="shared" si="14"/>
        <v>4.2709089800162934</v>
      </c>
      <c r="O49" s="135">
        <f t="shared" si="15"/>
        <v>55.87516532488943</v>
      </c>
      <c r="P49" s="226">
        <f t="shared" si="16"/>
        <v>42</v>
      </c>
      <c r="Q49" s="227">
        <f t="shared" si="17"/>
        <v>278</v>
      </c>
      <c r="R49" s="227">
        <f t="shared" si="18"/>
        <v>3637</v>
      </c>
      <c r="T49">
        <v>506</v>
      </c>
      <c r="U49">
        <v>6334</v>
      </c>
      <c r="V49" t="s">
        <v>258</v>
      </c>
      <c r="W49">
        <v>6509.1530000000002</v>
      </c>
      <c r="X49">
        <v>3649.6959999999999</v>
      </c>
      <c r="Y49">
        <v>1.7829999999999999</v>
      </c>
      <c r="Z49">
        <v>17.550999999999998</v>
      </c>
      <c r="AA49">
        <v>421.48740700000002</v>
      </c>
      <c r="AB49">
        <v>11.564363</v>
      </c>
      <c r="AC49">
        <v>166.84879599999999</v>
      </c>
      <c r="AD49" s="1">
        <v>1263</v>
      </c>
      <c r="AE49">
        <v>278</v>
      </c>
      <c r="AF49">
        <v>3637</v>
      </c>
      <c r="AG49">
        <v>77</v>
      </c>
      <c r="AH49">
        <v>15.443291</v>
      </c>
      <c r="AI49">
        <v>6530.8</v>
      </c>
      <c r="AJ49">
        <v>0</v>
      </c>
      <c r="AK49">
        <v>42</v>
      </c>
      <c r="AL49">
        <v>10343</v>
      </c>
      <c r="AM49">
        <v>0.81181291531814026</v>
      </c>
      <c r="AN49" t="s">
        <v>67</v>
      </c>
      <c r="AO49">
        <v>2578.0520000000001</v>
      </c>
      <c r="AP49" t="s">
        <v>441</v>
      </c>
      <c r="AQ49" t="s">
        <v>117</v>
      </c>
      <c r="AR49" t="s">
        <v>120</v>
      </c>
      <c r="AS49" t="s">
        <v>117</v>
      </c>
      <c r="AT49" t="s">
        <v>120</v>
      </c>
      <c r="AU49" t="s">
        <v>201</v>
      </c>
      <c r="AV49" t="s">
        <v>258</v>
      </c>
      <c r="AW49" t="s">
        <v>67</v>
      </c>
      <c r="AX49">
        <v>6334</v>
      </c>
      <c r="AY49" t="s">
        <v>594</v>
      </c>
      <c r="AZ49">
        <v>2</v>
      </c>
      <c r="BA49" t="s">
        <v>595</v>
      </c>
      <c r="BB49">
        <v>6</v>
      </c>
      <c r="BC49">
        <v>1</v>
      </c>
      <c r="BE49" t="s">
        <v>70</v>
      </c>
      <c r="BF49">
        <v>1</v>
      </c>
      <c r="BG49" t="s">
        <v>344</v>
      </c>
      <c r="BI49" t="s">
        <v>117</v>
      </c>
      <c r="BJ49" t="s">
        <v>258</v>
      </c>
      <c r="BK49" t="s">
        <v>67</v>
      </c>
      <c r="BL49">
        <v>0.81181291531814026</v>
      </c>
      <c r="BM49">
        <v>6334</v>
      </c>
      <c r="BN49" t="s">
        <v>120</v>
      </c>
      <c r="BO49" t="s">
        <v>201</v>
      </c>
      <c r="BP49">
        <v>6</v>
      </c>
      <c r="BQ49">
        <v>6509.1530000000002</v>
      </c>
      <c r="BR49">
        <v>2.7437030876701851E-2</v>
      </c>
      <c r="BS49">
        <v>0.39585713174106762</v>
      </c>
      <c r="BT49">
        <v>0.19403446193383378</v>
      </c>
      <c r="BU49">
        <v>17.550999999999998</v>
      </c>
      <c r="BV49">
        <v>4.2709089800162934</v>
      </c>
      <c r="BW49">
        <v>55.87516532488943</v>
      </c>
      <c r="BX49">
        <v>42</v>
      </c>
      <c r="BY49">
        <v>278</v>
      </c>
      <c r="BZ49">
        <v>3637</v>
      </c>
    </row>
    <row r="50" spans="1:78" ht="16.5" x14ac:dyDescent="0.25">
      <c r="A50" s="109" t="str">
        <f t="shared" si="1"/>
        <v>도영운수</v>
      </c>
      <c r="B50" s="110" t="str">
        <f t="shared" si="2"/>
        <v>유영민</v>
      </c>
      <c r="C50" s="111" t="str">
        <f t="shared" si="3"/>
        <v>B</v>
      </c>
      <c r="D50" s="112">
        <f t="shared" si="4"/>
        <v>0.94520000000000004</v>
      </c>
      <c r="E50" s="113">
        <f t="shared" si="5"/>
        <v>6189</v>
      </c>
      <c r="F50" s="316" t="str">
        <f t="shared" si="6"/>
        <v>65</v>
      </c>
      <c r="G50" s="114" t="str">
        <f t="shared" si="7"/>
        <v>71바5879</v>
      </c>
      <c r="H50" s="115">
        <f t="shared" si="8"/>
        <v>1</v>
      </c>
      <c r="I50" s="116">
        <f t="shared" si="9"/>
        <v>1766.9649999999999</v>
      </c>
      <c r="J50" s="117">
        <f t="shared" si="10"/>
        <v>1.0406838407188035E-3</v>
      </c>
      <c r="K50" s="117">
        <f t="shared" si="11"/>
        <v>0.35023978384927168</v>
      </c>
      <c r="L50" s="117">
        <f t="shared" si="12"/>
        <v>0.25863557003109855</v>
      </c>
      <c r="M50" s="118">
        <f t="shared" si="13"/>
        <v>11.266999999999999</v>
      </c>
      <c r="N50" s="119">
        <f t="shared" si="14"/>
        <v>5.6594216637001871E-2</v>
      </c>
      <c r="O50" s="119">
        <f t="shared" si="15"/>
        <v>1.697826499110056</v>
      </c>
      <c r="P50" s="228">
        <f t="shared" si="16"/>
        <v>1</v>
      </c>
      <c r="Q50" s="229">
        <f t="shared" si="17"/>
        <v>1</v>
      </c>
      <c r="R50" s="229">
        <f t="shared" si="18"/>
        <v>30</v>
      </c>
      <c r="T50">
        <v>506</v>
      </c>
      <c r="U50">
        <v>6189</v>
      </c>
      <c r="V50" t="s">
        <v>259</v>
      </c>
      <c r="W50">
        <v>1766.9649999999999</v>
      </c>
      <c r="X50">
        <v>747.67499999999995</v>
      </c>
      <c r="Y50">
        <v>2.363</v>
      </c>
      <c r="Z50">
        <v>11.266999999999999</v>
      </c>
      <c r="AA50">
        <v>102.21163799999999</v>
      </c>
      <c r="AB50">
        <v>0.10637000000000001</v>
      </c>
      <c r="AC50">
        <v>35.798582000000003</v>
      </c>
      <c r="AD50" s="1">
        <v>457</v>
      </c>
      <c r="AE50">
        <v>1</v>
      </c>
      <c r="AF50">
        <v>30</v>
      </c>
      <c r="AG50">
        <v>67</v>
      </c>
      <c r="AH50">
        <v>17.287317000000002</v>
      </c>
      <c r="AI50">
        <v>328.5</v>
      </c>
      <c r="AJ50">
        <v>0</v>
      </c>
      <c r="AK50">
        <v>1</v>
      </c>
      <c r="AL50">
        <v>123</v>
      </c>
      <c r="AM50">
        <v>0.94520000000000004</v>
      </c>
      <c r="AN50" t="s">
        <v>68</v>
      </c>
      <c r="AO50">
        <v>1766.9649999999999</v>
      </c>
      <c r="AP50" t="s">
        <v>442</v>
      </c>
      <c r="AQ50" t="s">
        <v>117</v>
      </c>
      <c r="AR50" t="s">
        <v>121</v>
      </c>
      <c r="AS50" t="s">
        <v>117</v>
      </c>
      <c r="AT50" t="s">
        <v>121</v>
      </c>
      <c r="AU50" t="s">
        <v>209</v>
      </c>
      <c r="AV50" t="s">
        <v>259</v>
      </c>
      <c r="AW50" t="s">
        <v>68</v>
      </c>
      <c r="AX50">
        <v>6189</v>
      </c>
      <c r="AY50" t="s">
        <v>596</v>
      </c>
      <c r="AZ50">
        <v>1</v>
      </c>
      <c r="BA50" t="s">
        <v>597</v>
      </c>
      <c r="BB50">
        <v>1</v>
      </c>
      <c r="BC50">
        <v>1</v>
      </c>
      <c r="BE50" t="s">
        <v>68</v>
      </c>
      <c r="BF50">
        <v>0</v>
      </c>
      <c r="BG50" t="s">
        <v>346</v>
      </c>
      <c r="BI50" t="s">
        <v>117</v>
      </c>
      <c r="BJ50" t="s">
        <v>259</v>
      </c>
      <c r="BK50" t="s">
        <v>68</v>
      </c>
      <c r="BL50">
        <v>0.94520000000000004</v>
      </c>
      <c r="BM50">
        <v>6189</v>
      </c>
      <c r="BN50" t="s">
        <v>121</v>
      </c>
      <c r="BO50" t="s">
        <v>209</v>
      </c>
      <c r="BP50">
        <v>1</v>
      </c>
      <c r="BQ50">
        <v>1766.9649999999999</v>
      </c>
      <c r="BR50">
        <v>1.0406838407188035E-3</v>
      </c>
      <c r="BS50">
        <v>0.35023978384927168</v>
      </c>
      <c r="BT50">
        <v>0.25863557003109855</v>
      </c>
      <c r="BU50">
        <v>11.266999999999999</v>
      </c>
      <c r="BV50">
        <v>5.6594216637001871E-2</v>
      </c>
      <c r="BW50">
        <v>1.697826499110056</v>
      </c>
      <c r="BX50">
        <v>1</v>
      </c>
      <c r="BY50">
        <v>1</v>
      </c>
      <c r="BZ50">
        <v>30</v>
      </c>
    </row>
    <row r="51" spans="1:78" ht="16.5" x14ac:dyDescent="0.25">
      <c r="A51" s="125" t="str">
        <f t="shared" si="1"/>
        <v>도영운수</v>
      </c>
      <c r="B51" s="126" t="str">
        <f t="shared" si="2"/>
        <v>유재옥</v>
      </c>
      <c r="C51" s="127" t="str">
        <f t="shared" si="3"/>
        <v>F</v>
      </c>
      <c r="D51" s="128">
        <f t="shared" si="4"/>
        <v>0.75596285207837366</v>
      </c>
      <c r="E51" s="129">
        <f t="shared" si="5"/>
        <v>6907</v>
      </c>
      <c r="F51" s="315" t="str">
        <f t="shared" si="6"/>
        <v>55</v>
      </c>
      <c r="G51" s="130" t="str">
        <f t="shared" si="7"/>
        <v>71바5858</v>
      </c>
      <c r="H51" s="131">
        <f t="shared" si="8"/>
        <v>7</v>
      </c>
      <c r="I51" s="132">
        <f t="shared" si="9"/>
        <v>1809.5580000000002</v>
      </c>
      <c r="J51" s="133">
        <f t="shared" si="10"/>
        <v>1.9129071862994375E-2</v>
      </c>
      <c r="K51" s="133">
        <f t="shared" si="11"/>
        <v>0.40467524934387733</v>
      </c>
      <c r="L51" s="133">
        <f t="shared" si="12"/>
        <v>0.27299484183430428</v>
      </c>
      <c r="M51" s="134">
        <f t="shared" si="13"/>
        <v>19.227</v>
      </c>
      <c r="N51" s="135">
        <f t="shared" si="14"/>
        <v>1.1468942104780253</v>
      </c>
      <c r="O51" s="135">
        <f t="shared" si="15"/>
        <v>67.208000734012288</v>
      </c>
      <c r="P51" s="226">
        <f t="shared" si="16"/>
        <v>14</v>
      </c>
      <c r="Q51" s="227">
        <f t="shared" si="17"/>
        <v>27</v>
      </c>
      <c r="R51" s="227">
        <f t="shared" si="18"/>
        <v>1795</v>
      </c>
      <c r="T51">
        <v>506</v>
      </c>
      <c r="U51">
        <v>6907</v>
      </c>
      <c r="V51" t="s">
        <v>260</v>
      </c>
      <c r="W51">
        <v>1809.558</v>
      </c>
      <c r="X51">
        <v>1066.383</v>
      </c>
      <c r="Y51">
        <v>1.6970000000000001</v>
      </c>
      <c r="Z51">
        <v>19.227</v>
      </c>
      <c r="AA51">
        <v>110.12803</v>
      </c>
      <c r="AB51">
        <v>2.1066470000000002</v>
      </c>
      <c r="AC51">
        <v>44.566088000000001</v>
      </c>
      <c r="AD51" s="1">
        <v>494</v>
      </c>
      <c r="AE51">
        <v>27</v>
      </c>
      <c r="AF51">
        <v>1795</v>
      </c>
      <c r="AG51">
        <v>79</v>
      </c>
      <c r="AH51">
        <v>16.431401999999999</v>
      </c>
      <c r="AI51">
        <v>1492.4</v>
      </c>
      <c r="AJ51">
        <v>0</v>
      </c>
      <c r="AK51">
        <v>14</v>
      </c>
      <c r="AL51">
        <v>4888</v>
      </c>
      <c r="AM51">
        <v>0.75596285207837366</v>
      </c>
      <c r="AN51" t="s">
        <v>70</v>
      </c>
      <c r="AO51">
        <v>524.96500000000003</v>
      </c>
      <c r="AP51" t="s">
        <v>443</v>
      </c>
      <c r="AQ51" t="s">
        <v>117</v>
      </c>
      <c r="AR51" t="s">
        <v>120</v>
      </c>
      <c r="AS51" t="s">
        <v>117</v>
      </c>
      <c r="AT51" t="s">
        <v>120</v>
      </c>
      <c r="AU51" t="s">
        <v>303</v>
      </c>
      <c r="AV51" t="s">
        <v>260</v>
      </c>
      <c r="AW51" t="s">
        <v>70</v>
      </c>
      <c r="AX51">
        <v>6907</v>
      </c>
      <c r="AY51" t="s">
        <v>598</v>
      </c>
      <c r="AZ51">
        <v>2</v>
      </c>
      <c r="BA51" t="s">
        <v>599</v>
      </c>
      <c r="BB51">
        <v>7</v>
      </c>
      <c r="BC51">
        <v>1</v>
      </c>
      <c r="BE51" t="s">
        <v>70</v>
      </c>
      <c r="BF51">
        <v>0</v>
      </c>
      <c r="BG51" t="s">
        <v>346</v>
      </c>
      <c r="BI51" t="s">
        <v>117</v>
      </c>
      <c r="BJ51" t="s">
        <v>260</v>
      </c>
      <c r="BK51" t="s">
        <v>70</v>
      </c>
      <c r="BL51">
        <v>0.75596285207837366</v>
      </c>
      <c r="BM51">
        <v>6907</v>
      </c>
      <c r="BN51" t="s">
        <v>120</v>
      </c>
      <c r="BO51" t="s">
        <v>303</v>
      </c>
      <c r="BP51">
        <v>7</v>
      </c>
      <c r="BQ51">
        <v>1809.5580000000002</v>
      </c>
      <c r="BR51">
        <v>1.9129071862994375E-2</v>
      </c>
      <c r="BS51">
        <v>0.40467524934387733</v>
      </c>
      <c r="BT51">
        <v>0.27299484183430428</v>
      </c>
      <c r="BU51">
        <v>19.227</v>
      </c>
      <c r="BV51">
        <v>1.1468942104780253</v>
      </c>
      <c r="BW51">
        <v>67.208000734012288</v>
      </c>
      <c r="BX51">
        <v>14</v>
      </c>
      <c r="BY51">
        <v>27</v>
      </c>
      <c r="BZ51">
        <v>1795</v>
      </c>
    </row>
    <row r="52" spans="1:78" ht="16.5" x14ac:dyDescent="0.25">
      <c r="A52" s="109" t="str">
        <f t="shared" si="1"/>
        <v>도영운수</v>
      </c>
      <c r="B52" s="110" t="str">
        <f t="shared" si="2"/>
        <v>유형우</v>
      </c>
      <c r="C52" s="111" t="str">
        <f t="shared" si="3"/>
        <v>C</v>
      </c>
      <c r="D52" s="112">
        <f t="shared" si="4"/>
        <v>0.89485348480163085</v>
      </c>
      <c r="E52" s="113">
        <f t="shared" si="5"/>
        <v>3463</v>
      </c>
      <c r="F52" s="316" t="str">
        <f t="shared" si="6"/>
        <v>523</v>
      </c>
      <c r="G52" s="114" t="str">
        <f t="shared" si="7"/>
        <v>71바5859</v>
      </c>
      <c r="H52" s="115">
        <f t="shared" si="8"/>
        <v>5</v>
      </c>
      <c r="I52" s="116">
        <f t="shared" si="9"/>
        <v>1610.1030000000001</v>
      </c>
      <c r="J52" s="117">
        <f t="shared" si="10"/>
        <v>1.6765583175026886E-2</v>
      </c>
      <c r="K52" s="117">
        <f t="shared" si="11"/>
        <v>0.34602431659952243</v>
      </c>
      <c r="L52" s="117">
        <f t="shared" si="12"/>
        <v>0.24594699842184009</v>
      </c>
      <c r="M52" s="118">
        <f t="shared" si="13"/>
        <v>15.983000000000001</v>
      </c>
      <c r="N52" s="119">
        <f t="shared" si="14"/>
        <v>1.6543332675046554</v>
      </c>
      <c r="O52" s="119">
        <f t="shared" si="15"/>
        <v>26.055748963198322</v>
      </c>
      <c r="P52" s="228">
        <f t="shared" si="16"/>
        <v>4</v>
      </c>
      <c r="Q52" s="229">
        <f t="shared" si="17"/>
        <v>39</v>
      </c>
      <c r="R52" s="229">
        <f t="shared" si="18"/>
        <v>888</v>
      </c>
      <c r="T52">
        <v>506</v>
      </c>
      <c r="U52">
        <v>3463</v>
      </c>
      <c r="V52" t="s">
        <v>337</v>
      </c>
      <c r="W52">
        <v>1610.1030000000001</v>
      </c>
      <c r="X52">
        <v>691.73900000000003</v>
      </c>
      <c r="Y52">
        <v>2.3279999999999998</v>
      </c>
      <c r="Z52">
        <v>15.983000000000001</v>
      </c>
      <c r="AA52">
        <v>100.916084</v>
      </c>
      <c r="AB52">
        <v>1.6919169999999999</v>
      </c>
      <c r="AC52">
        <v>34.919418999999998</v>
      </c>
      <c r="AD52" s="1">
        <v>396</v>
      </c>
      <c r="AE52">
        <v>39</v>
      </c>
      <c r="AF52">
        <v>888</v>
      </c>
      <c r="AG52">
        <v>76</v>
      </c>
      <c r="AH52">
        <v>15.954869</v>
      </c>
      <c r="AI52">
        <v>912.5</v>
      </c>
      <c r="AJ52">
        <v>0</v>
      </c>
      <c r="AK52">
        <v>4</v>
      </c>
      <c r="AL52">
        <v>1243</v>
      </c>
      <c r="AM52">
        <v>0.89485348480163085</v>
      </c>
      <c r="AN52" t="s">
        <v>69</v>
      </c>
      <c r="AO52">
        <v>642.94600000000003</v>
      </c>
      <c r="AP52" t="s">
        <v>444</v>
      </c>
      <c r="AQ52" t="s">
        <v>117</v>
      </c>
      <c r="AR52" t="s">
        <v>119</v>
      </c>
      <c r="AS52" t="s">
        <v>117</v>
      </c>
      <c r="AT52" t="s">
        <v>119</v>
      </c>
      <c r="AU52" t="s">
        <v>193</v>
      </c>
      <c r="AV52" t="s">
        <v>337</v>
      </c>
      <c r="AW52" t="s">
        <v>69</v>
      </c>
      <c r="AX52">
        <v>3463</v>
      </c>
      <c r="AY52" t="s">
        <v>541</v>
      </c>
      <c r="AZ52">
        <v>1</v>
      </c>
      <c r="BA52" t="s">
        <v>194</v>
      </c>
      <c r="BB52">
        <v>5</v>
      </c>
      <c r="BC52">
        <v>1</v>
      </c>
      <c r="BE52" t="s">
        <v>70</v>
      </c>
      <c r="BF52">
        <v>2</v>
      </c>
      <c r="BG52" t="s">
        <v>344</v>
      </c>
      <c r="BI52" t="s">
        <v>117</v>
      </c>
      <c r="BJ52" t="s">
        <v>337</v>
      </c>
      <c r="BK52" t="s">
        <v>69</v>
      </c>
      <c r="BL52">
        <v>0.89485348480163085</v>
      </c>
      <c r="BM52">
        <v>3463</v>
      </c>
      <c r="BN52" t="s">
        <v>119</v>
      </c>
      <c r="BO52" t="s">
        <v>193</v>
      </c>
      <c r="BP52">
        <v>5</v>
      </c>
      <c r="BQ52">
        <v>1610.1030000000001</v>
      </c>
      <c r="BR52">
        <v>1.6765583175026886E-2</v>
      </c>
      <c r="BS52">
        <v>0.34602431659952243</v>
      </c>
      <c r="BT52">
        <v>0.24594699842184009</v>
      </c>
      <c r="BU52">
        <v>15.983000000000001</v>
      </c>
      <c r="BV52">
        <v>1.6543332675046554</v>
      </c>
      <c r="BW52">
        <v>26.055748963198322</v>
      </c>
      <c r="BX52">
        <v>4</v>
      </c>
      <c r="BY52">
        <v>39</v>
      </c>
      <c r="BZ52">
        <v>888</v>
      </c>
    </row>
    <row r="53" spans="1:78" ht="16.5" x14ac:dyDescent="0.25">
      <c r="A53" s="125" t="str">
        <f t="shared" si="1"/>
        <v>도영운수</v>
      </c>
      <c r="B53" s="126" t="str">
        <f t="shared" si="2"/>
        <v>유형표</v>
      </c>
      <c r="C53" s="127" t="str">
        <f t="shared" si="3"/>
        <v>C</v>
      </c>
      <c r="D53" s="128">
        <f t="shared" si="4"/>
        <v>0.87200266130600856</v>
      </c>
      <c r="E53" s="129">
        <f t="shared" si="5"/>
        <v>7101</v>
      </c>
      <c r="F53" s="315" t="str">
        <f t="shared" si="6"/>
        <v>523</v>
      </c>
      <c r="G53" s="130" t="str">
        <f t="shared" si="7"/>
        <v>70바3901</v>
      </c>
      <c r="H53" s="131">
        <f t="shared" si="8"/>
        <v>5</v>
      </c>
      <c r="I53" s="132">
        <f t="shared" si="9"/>
        <v>1407.7050000000002</v>
      </c>
      <c r="J53" s="133">
        <f t="shared" si="10"/>
        <v>1.4317054684766609E-2</v>
      </c>
      <c r="K53" s="133">
        <f t="shared" si="11"/>
        <v>0.35702139412373729</v>
      </c>
      <c r="L53" s="133">
        <f t="shared" si="12"/>
        <v>0.28130893901776294</v>
      </c>
      <c r="M53" s="134">
        <f t="shared" si="13"/>
        <v>12.195</v>
      </c>
      <c r="N53" s="135">
        <f t="shared" si="14"/>
        <v>3.1256548779751436</v>
      </c>
      <c r="O53" s="135">
        <f t="shared" si="15"/>
        <v>7.8851748058009301</v>
      </c>
      <c r="P53" s="226">
        <f t="shared" si="16"/>
        <v>1</v>
      </c>
      <c r="Q53" s="227">
        <f t="shared" si="17"/>
        <v>44</v>
      </c>
      <c r="R53" s="227">
        <f t="shared" si="18"/>
        <v>111</v>
      </c>
      <c r="T53">
        <v>506</v>
      </c>
      <c r="U53">
        <v>7101</v>
      </c>
      <c r="V53" t="s">
        <v>338</v>
      </c>
      <c r="W53">
        <v>1407.7049999999999</v>
      </c>
      <c r="X53">
        <v>650.81399999999996</v>
      </c>
      <c r="Y53">
        <v>2.1629999999999998</v>
      </c>
      <c r="Z53">
        <v>12.195</v>
      </c>
      <c r="AA53">
        <v>94.213860999999994</v>
      </c>
      <c r="AB53">
        <v>1.348865</v>
      </c>
      <c r="AC53">
        <v>33.636364</v>
      </c>
      <c r="AD53" s="1">
        <v>396</v>
      </c>
      <c r="AE53">
        <v>44</v>
      </c>
      <c r="AF53">
        <v>111</v>
      </c>
      <c r="AG53">
        <v>71</v>
      </c>
      <c r="AH53">
        <v>14.941591000000001</v>
      </c>
      <c r="AI53">
        <v>90.1</v>
      </c>
      <c r="AJ53">
        <v>0</v>
      </c>
      <c r="AK53">
        <v>1</v>
      </c>
      <c r="AL53">
        <v>210</v>
      </c>
      <c r="AM53">
        <v>0.87200266130600856</v>
      </c>
      <c r="AN53" t="s">
        <v>69</v>
      </c>
      <c r="AO53">
        <v>617.17100000000005</v>
      </c>
      <c r="AP53" t="s">
        <v>445</v>
      </c>
      <c r="AQ53" t="s">
        <v>117</v>
      </c>
      <c r="AR53" t="s">
        <v>119</v>
      </c>
      <c r="AS53" t="s">
        <v>117</v>
      </c>
      <c r="AT53" t="s">
        <v>119</v>
      </c>
      <c r="AU53" t="s">
        <v>186</v>
      </c>
      <c r="AV53" t="s">
        <v>338</v>
      </c>
      <c r="AW53" t="s">
        <v>69</v>
      </c>
      <c r="AX53">
        <v>7101</v>
      </c>
      <c r="AY53" t="s">
        <v>541</v>
      </c>
      <c r="AZ53">
        <v>2</v>
      </c>
      <c r="BA53" t="s">
        <v>355</v>
      </c>
      <c r="BB53">
        <v>5</v>
      </c>
      <c r="BC53">
        <v>1</v>
      </c>
      <c r="BE53" t="s">
        <v>69</v>
      </c>
      <c r="BF53">
        <v>0</v>
      </c>
      <c r="BG53" t="s">
        <v>346</v>
      </c>
      <c r="BI53" t="s">
        <v>117</v>
      </c>
      <c r="BJ53" t="s">
        <v>338</v>
      </c>
      <c r="BK53" t="s">
        <v>69</v>
      </c>
      <c r="BL53">
        <v>0.87200266130600856</v>
      </c>
      <c r="BM53">
        <v>7101</v>
      </c>
      <c r="BN53" t="s">
        <v>119</v>
      </c>
      <c r="BO53" t="s">
        <v>186</v>
      </c>
      <c r="BP53">
        <v>5</v>
      </c>
      <c r="BQ53">
        <v>1407.7050000000002</v>
      </c>
      <c r="BR53">
        <v>1.4317054684766609E-2</v>
      </c>
      <c r="BS53">
        <v>0.35702139412373729</v>
      </c>
      <c r="BT53">
        <v>0.28130893901776299</v>
      </c>
      <c r="BU53">
        <v>12.195</v>
      </c>
      <c r="BV53">
        <v>3.1256548779751436</v>
      </c>
      <c r="BW53">
        <v>7.8851748058009301</v>
      </c>
      <c r="BX53">
        <v>1</v>
      </c>
      <c r="BY53">
        <v>44</v>
      </c>
      <c r="BZ53">
        <v>111</v>
      </c>
    </row>
    <row r="54" spans="1:78" ht="16.5" x14ac:dyDescent="0.25">
      <c r="A54" s="109" t="str">
        <f t="shared" si="1"/>
        <v>도영운수</v>
      </c>
      <c r="B54" s="110" t="str">
        <f t="shared" si="2"/>
        <v>이광철</v>
      </c>
      <c r="C54" s="111" t="str">
        <f t="shared" si="3"/>
        <v>B</v>
      </c>
      <c r="D54" s="112">
        <f t="shared" si="4"/>
        <v>0.92384615384615387</v>
      </c>
      <c r="E54" s="113">
        <f t="shared" si="5"/>
        <v>4466</v>
      </c>
      <c r="F54" s="316" t="str">
        <f t="shared" si="6"/>
        <v>523</v>
      </c>
      <c r="G54" s="114" t="str">
        <f t="shared" si="7"/>
        <v>71바5863</v>
      </c>
      <c r="H54" s="115">
        <f t="shared" si="8"/>
        <v>1</v>
      </c>
      <c r="I54" s="116">
        <f t="shared" si="9"/>
        <v>1582.1659999999999</v>
      </c>
      <c r="J54" s="117">
        <f t="shared" si="10"/>
        <v>1.6710684865617945E-2</v>
      </c>
      <c r="K54" s="117">
        <f t="shared" si="11"/>
        <v>0.36079262525827455</v>
      </c>
      <c r="L54" s="117">
        <f t="shared" si="12"/>
        <v>0.17318031104195136</v>
      </c>
      <c r="M54" s="118">
        <f t="shared" si="13"/>
        <v>17.681000000000001</v>
      </c>
      <c r="N54" s="119">
        <f t="shared" si="14"/>
        <v>2.7177932024831781</v>
      </c>
      <c r="O54" s="119">
        <f t="shared" si="15"/>
        <v>64.405378449543221</v>
      </c>
      <c r="P54" s="228">
        <f t="shared" si="16"/>
        <v>7</v>
      </c>
      <c r="Q54" s="229">
        <f t="shared" si="17"/>
        <v>43</v>
      </c>
      <c r="R54" s="229">
        <f t="shared" si="18"/>
        <v>1019</v>
      </c>
      <c r="T54">
        <v>506</v>
      </c>
      <c r="U54">
        <v>4466</v>
      </c>
      <c r="V54" t="s">
        <v>261</v>
      </c>
      <c r="W54">
        <v>1582.1659999999999</v>
      </c>
      <c r="X54">
        <v>658.77300000000002</v>
      </c>
      <c r="Y54">
        <v>2.4020000000000001</v>
      </c>
      <c r="Z54">
        <v>17.681000000000001</v>
      </c>
      <c r="AA54">
        <v>97.756915000000006</v>
      </c>
      <c r="AB54">
        <v>1.6335850000000001</v>
      </c>
      <c r="AC54">
        <v>35.269973999999998</v>
      </c>
      <c r="AD54" s="1">
        <v>274</v>
      </c>
      <c r="AE54">
        <v>43</v>
      </c>
      <c r="AF54">
        <v>1019</v>
      </c>
      <c r="AG54">
        <v>79</v>
      </c>
      <c r="AH54">
        <v>16.184695999999999</v>
      </c>
      <c r="AI54">
        <v>575</v>
      </c>
      <c r="AJ54">
        <v>0</v>
      </c>
      <c r="AK54">
        <v>7</v>
      </c>
      <c r="AL54">
        <v>2082</v>
      </c>
      <c r="AM54">
        <v>0.92384615384615387</v>
      </c>
      <c r="AN54" t="s">
        <v>68</v>
      </c>
      <c r="AO54">
        <v>1582.1659999999999</v>
      </c>
      <c r="AP54" t="s">
        <v>446</v>
      </c>
      <c r="AQ54" t="s">
        <v>117</v>
      </c>
      <c r="AR54" t="s">
        <v>119</v>
      </c>
      <c r="AS54" t="s">
        <v>117</v>
      </c>
      <c r="AT54" t="s">
        <v>119</v>
      </c>
      <c r="AU54" t="s">
        <v>196</v>
      </c>
      <c r="AV54" t="s">
        <v>261</v>
      </c>
      <c r="AW54" t="s">
        <v>68</v>
      </c>
      <c r="AX54">
        <v>4466</v>
      </c>
      <c r="AY54" t="s">
        <v>552</v>
      </c>
      <c r="AZ54">
        <v>4</v>
      </c>
      <c r="BA54" t="s">
        <v>600</v>
      </c>
      <c r="BB54">
        <v>1</v>
      </c>
      <c r="BC54">
        <v>1</v>
      </c>
      <c r="BE54" t="s">
        <v>68</v>
      </c>
      <c r="BF54">
        <v>0</v>
      </c>
      <c r="BG54" t="s">
        <v>346</v>
      </c>
      <c r="BI54" t="s">
        <v>117</v>
      </c>
      <c r="BJ54" t="s">
        <v>261</v>
      </c>
      <c r="BK54" t="s">
        <v>68</v>
      </c>
      <c r="BL54">
        <v>0.92384615384615387</v>
      </c>
      <c r="BM54">
        <v>4466</v>
      </c>
      <c r="BN54" t="s">
        <v>119</v>
      </c>
      <c r="BO54" t="s">
        <v>196</v>
      </c>
      <c r="BP54">
        <v>1</v>
      </c>
      <c r="BQ54">
        <v>1582.1659999999999</v>
      </c>
      <c r="BR54">
        <v>1.6710684865617945E-2</v>
      </c>
      <c r="BS54">
        <v>0.36079262525827455</v>
      </c>
      <c r="BT54">
        <v>0.17318031104195136</v>
      </c>
      <c r="BU54">
        <v>17.681000000000001</v>
      </c>
      <c r="BV54">
        <v>2.7177932024831781</v>
      </c>
      <c r="BW54">
        <v>64.405378449543221</v>
      </c>
      <c r="BX54">
        <v>7</v>
      </c>
      <c r="BY54">
        <v>43</v>
      </c>
      <c r="BZ54">
        <v>1019</v>
      </c>
    </row>
    <row r="55" spans="1:78" ht="16.5" x14ac:dyDescent="0.25">
      <c r="A55" s="125" t="str">
        <f t="shared" si="1"/>
        <v>도영운수</v>
      </c>
      <c r="B55" s="126" t="str">
        <f t="shared" si="2"/>
        <v>이기훈</v>
      </c>
      <c r="C55" s="127" t="str">
        <f t="shared" si="3"/>
        <v>C</v>
      </c>
      <c r="D55" s="128">
        <f t="shared" si="4"/>
        <v>0.8689211814354223</v>
      </c>
      <c r="E55" s="129">
        <f t="shared" si="5"/>
        <v>1167</v>
      </c>
      <c r="F55" s="315" t="str">
        <f t="shared" si="6"/>
        <v>55</v>
      </c>
      <c r="G55" s="130" t="str">
        <f t="shared" si="7"/>
        <v>71바5880</v>
      </c>
      <c r="H55" s="131">
        <f t="shared" si="8"/>
        <v>10</v>
      </c>
      <c r="I55" s="132">
        <f t="shared" si="9"/>
        <v>3385.6889999999999</v>
      </c>
      <c r="J55" s="133">
        <f t="shared" si="10"/>
        <v>2.2073021453163328E-2</v>
      </c>
      <c r="K55" s="133">
        <f t="shared" si="11"/>
        <v>0.38068043456800299</v>
      </c>
      <c r="L55" s="133">
        <f t="shared" si="12"/>
        <v>0.22595105457116707</v>
      </c>
      <c r="M55" s="134">
        <f t="shared" si="13"/>
        <v>16.119</v>
      </c>
      <c r="N55" s="135">
        <f t="shared" si="14"/>
        <v>3.1282833009109114</v>
      </c>
      <c r="O55" s="135">
        <f t="shared" si="15"/>
        <v>32.221317999382386</v>
      </c>
      <c r="P55" s="226">
        <f t="shared" si="16"/>
        <v>12</v>
      </c>
      <c r="Q55" s="227">
        <f t="shared" si="17"/>
        <v>82</v>
      </c>
      <c r="R55" s="227">
        <f t="shared" si="18"/>
        <v>1964</v>
      </c>
      <c r="T55">
        <v>506</v>
      </c>
      <c r="U55">
        <v>1167</v>
      </c>
      <c r="V55" t="s">
        <v>262</v>
      </c>
      <c r="W55">
        <v>3385.6889999999999</v>
      </c>
      <c r="X55">
        <v>1730.9639999999999</v>
      </c>
      <c r="Y55">
        <v>1.956</v>
      </c>
      <c r="Z55">
        <v>16.119</v>
      </c>
      <c r="AA55">
        <v>210.335228</v>
      </c>
      <c r="AB55">
        <v>4.6427339999999999</v>
      </c>
      <c r="AC55">
        <v>80.070505999999995</v>
      </c>
      <c r="AD55" s="1">
        <v>765</v>
      </c>
      <c r="AE55">
        <v>82</v>
      </c>
      <c r="AF55">
        <v>1964</v>
      </c>
      <c r="AG55">
        <v>77</v>
      </c>
      <c r="AH55">
        <v>16.096633000000001</v>
      </c>
      <c r="AI55">
        <v>3577.7</v>
      </c>
      <c r="AJ55">
        <v>0</v>
      </c>
      <c r="AK55">
        <v>12</v>
      </c>
      <c r="AL55">
        <v>1902</v>
      </c>
      <c r="AM55">
        <v>0.8689211814354223</v>
      </c>
      <c r="AN55" t="s">
        <v>69</v>
      </c>
      <c r="AO55">
        <v>2012.7850000000001</v>
      </c>
      <c r="AP55" t="s">
        <v>447</v>
      </c>
      <c r="AQ55" t="s">
        <v>117</v>
      </c>
      <c r="AR55" t="s">
        <v>120</v>
      </c>
      <c r="AS55" t="s">
        <v>117</v>
      </c>
      <c r="AT55" t="s">
        <v>120</v>
      </c>
      <c r="AU55" t="s">
        <v>201</v>
      </c>
      <c r="AV55" t="s">
        <v>262</v>
      </c>
      <c r="AW55" t="s">
        <v>69</v>
      </c>
      <c r="AX55">
        <v>1167</v>
      </c>
      <c r="AY55" t="s">
        <v>601</v>
      </c>
      <c r="AZ55">
        <v>1</v>
      </c>
      <c r="BA55" t="s">
        <v>297</v>
      </c>
      <c r="BB55">
        <v>10</v>
      </c>
      <c r="BC55">
        <v>1</v>
      </c>
      <c r="BE55" t="s">
        <v>69</v>
      </c>
      <c r="BF55">
        <v>0</v>
      </c>
      <c r="BG55" t="s">
        <v>346</v>
      </c>
      <c r="BI55" t="s">
        <v>117</v>
      </c>
      <c r="BJ55" t="s">
        <v>262</v>
      </c>
      <c r="BK55" t="s">
        <v>69</v>
      </c>
      <c r="BL55">
        <v>0.8689211814354223</v>
      </c>
      <c r="BM55">
        <v>1167</v>
      </c>
      <c r="BN55" t="s">
        <v>120</v>
      </c>
      <c r="BO55" t="s">
        <v>201</v>
      </c>
      <c r="BP55">
        <v>10</v>
      </c>
      <c r="BQ55">
        <v>3385.6889999999999</v>
      </c>
      <c r="BR55">
        <v>2.2073021453163328E-2</v>
      </c>
      <c r="BS55">
        <v>0.38068043456800299</v>
      </c>
      <c r="BT55">
        <v>0.22595105457116707</v>
      </c>
      <c r="BU55">
        <v>16.119</v>
      </c>
      <c r="BV55">
        <v>3.1282833009109114</v>
      </c>
      <c r="BW55">
        <v>32.221317999382386</v>
      </c>
      <c r="BX55">
        <v>12</v>
      </c>
      <c r="BY55">
        <v>82</v>
      </c>
      <c r="BZ55">
        <v>1964</v>
      </c>
    </row>
    <row r="56" spans="1:78" ht="16.5" x14ac:dyDescent="0.25">
      <c r="A56" s="109" t="str">
        <f t="shared" si="1"/>
        <v>도영운수</v>
      </c>
      <c r="B56" s="110" t="str">
        <f t="shared" si="2"/>
        <v>이배환</v>
      </c>
      <c r="C56" s="111" t="str">
        <f t="shared" si="3"/>
        <v>F</v>
      </c>
      <c r="D56" s="112">
        <f t="shared" si="4"/>
        <v>0.72519999999999996</v>
      </c>
      <c r="E56" s="113">
        <f t="shared" si="5"/>
        <v>7063</v>
      </c>
      <c r="F56" s="316" t="str">
        <f t="shared" si="6"/>
        <v>65</v>
      </c>
      <c r="G56" s="114" t="str">
        <f t="shared" si="7"/>
        <v>71바5885</v>
      </c>
      <c r="H56" s="115">
        <f t="shared" si="8"/>
        <v>1</v>
      </c>
      <c r="I56" s="116">
        <f t="shared" si="9"/>
        <v>1163.6400000000001</v>
      </c>
      <c r="J56" s="117">
        <f t="shared" si="10"/>
        <v>5.0721720090279386E-2</v>
      </c>
      <c r="K56" s="117">
        <f t="shared" si="11"/>
        <v>0.38438606333973724</v>
      </c>
      <c r="L56" s="117">
        <f t="shared" si="12"/>
        <v>0.19851500464061048</v>
      </c>
      <c r="M56" s="118">
        <f t="shared" si="13"/>
        <v>19.803999999999998</v>
      </c>
      <c r="N56" s="119" t="str">
        <f t="shared" si="14"/>
        <v>-</v>
      </c>
      <c r="O56" s="119" t="str">
        <f t="shared" si="15"/>
        <v>-</v>
      </c>
      <c r="P56" s="228">
        <f t="shared" si="16"/>
        <v>8</v>
      </c>
      <c r="Q56" s="229">
        <f t="shared" si="17"/>
        <v>63</v>
      </c>
      <c r="R56" s="229">
        <f t="shared" si="18"/>
        <v>1291</v>
      </c>
      <c r="T56">
        <v>506</v>
      </c>
      <c r="U56">
        <v>7063</v>
      </c>
      <c r="V56" t="s">
        <v>263</v>
      </c>
      <c r="W56">
        <v>1163.6400000000001</v>
      </c>
      <c r="X56">
        <v>641.86599999999999</v>
      </c>
      <c r="Y56">
        <v>1.8129999999999999</v>
      </c>
      <c r="Z56">
        <v>19.803999999999998</v>
      </c>
      <c r="AA56">
        <v>69.945537999999999</v>
      </c>
      <c r="AB56">
        <v>3.547758</v>
      </c>
      <c r="AC56">
        <v>26.886089999999999</v>
      </c>
      <c r="AD56" s="1">
        <v>231</v>
      </c>
      <c r="AE56">
        <v>63</v>
      </c>
      <c r="AF56">
        <v>1291</v>
      </c>
      <c r="AG56">
        <v>76</v>
      </c>
      <c r="AH56">
        <v>16.636372000000001</v>
      </c>
      <c r="AI56">
        <v>1105</v>
      </c>
      <c r="AJ56">
        <v>0</v>
      </c>
      <c r="AK56">
        <v>8</v>
      </c>
      <c r="AL56">
        <v>2345</v>
      </c>
      <c r="AM56">
        <v>0.72519999999999996</v>
      </c>
      <c r="AN56" t="s">
        <v>70</v>
      </c>
      <c r="AO56">
        <v>1163.6400000000001</v>
      </c>
      <c r="AP56" t="s">
        <v>448</v>
      </c>
      <c r="AQ56" t="s">
        <v>117</v>
      </c>
      <c r="AR56" t="s">
        <v>121</v>
      </c>
      <c r="AS56" t="s">
        <v>117</v>
      </c>
      <c r="AT56" t="s">
        <v>121</v>
      </c>
      <c r="AU56" t="s">
        <v>211</v>
      </c>
      <c r="AV56" t="s">
        <v>263</v>
      </c>
      <c r="AW56" t="s">
        <v>70</v>
      </c>
      <c r="AX56">
        <v>7063</v>
      </c>
      <c r="AY56" t="s">
        <v>573</v>
      </c>
      <c r="AZ56">
        <v>4</v>
      </c>
      <c r="BA56" t="s">
        <v>319</v>
      </c>
      <c r="BB56">
        <v>1</v>
      </c>
      <c r="BC56">
        <v>1</v>
      </c>
      <c r="BE56" t="s">
        <v>70</v>
      </c>
      <c r="BF56">
        <v>0</v>
      </c>
      <c r="BG56" t="s">
        <v>346</v>
      </c>
      <c r="BI56" t="s">
        <v>117</v>
      </c>
      <c r="BJ56" t="s">
        <v>263</v>
      </c>
      <c r="BK56" t="s">
        <v>70</v>
      </c>
      <c r="BL56">
        <v>0.72519999999999996</v>
      </c>
      <c r="BM56">
        <v>7063</v>
      </c>
      <c r="BN56" t="s">
        <v>121</v>
      </c>
      <c r="BO56" t="s">
        <v>211</v>
      </c>
      <c r="BP56">
        <v>1</v>
      </c>
      <c r="BQ56">
        <v>1163.6400000000001</v>
      </c>
      <c r="BR56">
        <v>5.0721720090279386E-2</v>
      </c>
      <c r="BS56">
        <v>0.38438606333973724</v>
      </c>
      <c r="BT56">
        <v>0.19851500464061048</v>
      </c>
      <c r="BU56">
        <v>19.803999999999998</v>
      </c>
      <c r="BV56" t="s">
        <v>555</v>
      </c>
      <c r="BW56" t="s">
        <v>555</v>
      </c>
      <c r="BX56">
        <v>8</v>
      </c>
      <c r="BY56">
        <v>63</v>
      </c>
      <c r="BZ56">
        <v>1291</v>
      </c>
    </row>
    <row r="57" spans="1:78" ht="16.5" x14ac:dyDescent="0.25">
      <c r="A57" s="125" t="str">
        <f t="shared" si="1"/>
        <v>도영운수</v>
      </c>
      <c r="B57" s="126" t="str">
        <f t="shared" si="2"/>
        <v>이병창</v>
      </c>
      <c r="C57" s="127" t="str">
        <f t="shared" si="3"/>
        <v>D</v>
      </c>
      <c r="D57" s="128">
        <f t="shared" si="4"/>
        <v>0.82457023246176409</v>
      </c>
      <c r="E57" s="129">
        <f t="shared" si="5"/>
        <v>508</v>
      </c>
      <c r="F57" s="315" t="str">
        <f t="shared" si="6"/>
        <v>35</v>
      </c>
      <c r="G57" s="130" t="str">
        <f t="shared" si="7"/>
        <v>70바3902</v>
      </c>
      <c r="H57" s="131">
        <f t="shared" si="8"/>
        <v>7</v>
      </c>
      <c r="I57" s="132">
        <f t="shared" si="9"/>
        <v>1360.663</v>
      </c>
      <c r="J57" s="133">
        <f t="shared" si="10"/>
        <v>3.0005432675446291E-2</v>
      </c>
      <c r="K57" s="133">
        <f t="shared" si="11"/>
        <v>0.36472391669183596</v>
      </c>
      <c r="L57" s="133">
        <f t="shared" si="12"/>
        <v>0.17858940825171257</v>
      </c>
      <c r="M57" s="134">
        <f t="shared" si="13"/>
        <v>14.81</v>
      </c>
      <c r="N57" s="135">
        <f t="shared" si="14"/>
        <v>0.29397433457072031</v>
      </c>
      <c r="O57" s="135">
        <f t="shared" si="15"/>
        <v>29.911888542570789</v>
      </c>
      <c r="P57" s="226">
        <f t="shared" si="16"/>
        <v>197</v>
      </c>
      <c r="Q57" s="227">
        <f t="shared" si="17"/>
        <v>4</v>
      </c>
      <c r="R57" s="227">
        <f t="shared" si="18"/>
        <v>407</v>
      </c>
      <c r="T57">
        <v>506</v>
      </c>
      <c r="U57">
        <v>508</v>
      </c>
      <c r="V57" t="s">
        <v>264</v>
      </c>
      <c r="W57">
        <v>1360.663</v>
      </c>
      <c r="X57">
        <v>684.46199999999999</v>
      </c>
      <c r="Y57">
        <v>1.988</v>
      </c>
      <c r="Z57">
        <v>14.81</v>
      </c>
      <c r="AA57">
        <v>82.160255000000006</v>
      </c>
      <c r="AB57">
        <v>2.4652539999999998</v>
      </c>
      <c r="AC57">
        <v>29.965810000000001</v>
      </c>
      <c r="AD57" s="1">
        <v>243</v>
      </c>
      <c r="AE57">
        <v>4</v>
      </c>
      <c r="AF57">
        <v>407</v>
      </c>
      <c r="AG57">
        <v>76</v>
      </c>
      <c r="AH57">
        <v>16.561084999999999</v>
      </c>
      <c r="AI57">
        <v>1052.5</v>
      </c>
      <c r="AJ57">
        <v>0</v>
      </c>
      <c r="AK57">
        <v>197</v>
      </c>
      <c r="AL57">
        <v>0</v>
      </c>
      <c r="AM57">
        <v>0.82457023246176409</v>
      </c>
      <c r="AN57" t="s">
        <v>67</v>
      </c>
      <c r="AO57">
        <v>267.92700000000002</v>
      </c>
      <c r="AP57" t="s">
        <v>449</v>
      </c>
      <c r="AQ57" t="s">
        <v>117</v>
      </c>
      <c r="AR57" t="s">
        <v>118</v>
      </c>
      <c r="AS57" t="s">
        <v>117</v>
      </c>
      <c r="AT57" t="s">
        <v>118</v>
      </c>
      <c r="AU57" t="s">
        <v>173</v>
      </c>
      <c r="AV57" t="s">
        <v>264</v>
      </c>
      <c r="AW57" t="s">
        <v>67</v>
      </c>
      <c r="AX57">
        <v>508</v>
      </c>
      <c r="AY57" t="s">
        <v>556</v>
      </c>
      <c r="AZ57">
        <v>3</v>
      </c>
      <c r="BA57" t="s">
        <v>308</v>
      </c>
      <c r="BB57">
        <v>7</v>
      </c>
      <c r="BC57">
        <v>1</v>
      </c>
      <c r="BE57" t="s">
        <v>67</v>
      </c>
      <c r="BF57">
        <v>0</v>
      </c>
      <c r="BG57" t="s">
        <v>346</v>
      </c>
      <c r="BI57" t="s">
        <v>117</v>
      </c>
      <c r="BJ57" t="s">
        <v>264</v>
      </c>
      <c r="BK57" t="s">
        <v>67</v>
      </c>
      <c r="BL57">
        <v>0.82457023246176409</v>
      </c>
      <c r="BM57">
        <v>508</v>
      </c>
      <c r="BN57" t="s">
        <v>118</v>
      </c>
      <c r="BO57" t="s">
        <v>173</v>
      </c>
      <c r="BP57">
        <v>7</v>
      </c>
      <c r="BQ57">
        <v>1360.663</v>
      </c>
      <c r="BR57">
        <v>3.0005432675446291E-2</v>
      </c>
      <c r="BS57">
        <v>0.36472391669183596</v>
      </c>
      <c r="BT57">
        <v>0.17858940825171257</v>
      </c>
      <c r="BU57">
        <v>14.81</v>
      </c>
      <c r="BV57">
        <v>0.29397433457072031</v>
      </c>
      <c r="BW57">
        <v>29.911888542570789</v>
      </c>
      <c r="BX57">
        <v>197</v>
      </c>
      <c r="BY57">
        <v>4</v>
      </c>
      <c r="BZ57">
        <v>407</v>
      </c>
    </row>
    <row r="58" spans="1:78" ht="16.5" x14ac:dyDescent="0.25">
      <c r="A58" s="109" t="str">
        <f t="shared" si="1"/>
        <v>도영운수</v>
      </c>
      <c r="B58" s="110" t="str">
        <f t="shared" si="2"/>
        <v>이상용</v>
      </c>
      <c r="C58" s="111" t="str">
        <f t="shared" si="3"/>
        <v>C</v>
      </c>
      <c r="D58" s="112">
        <f t="shared" si="4"/>
        <v>0.886377103518316</v>
      </c>
      <c r="E58" s="113">
        <f t="shared" si="5"/>
        <v>9987</v>
      </c>
      <c r="F58" s="316" t="str">
        <f t="shared" si="6"/>
        <v>순환46</v>
      </c>
      <c r="G58" s="114" t="str">
        <f t="shared" si="7"/>
        <v>70바3905</v>
      </c>
      <c r="H58" s="115">
        <f t="shared" si="8"/>
        <v>3</v>
      </c>
      <c r="I58" s="116">
        <f t="shared" si="9"/>
        <v>1193.2760000000001</v>
      </c>
      <c r="J58" s="117">
        <f t="shared" si="10"/>
        <v>4.7918803714914106E-3</v>
      </c>
      <c r="K58" s="117">
        <f t="shared" si="11"/>
        <v>0.37990578365601535</v>
      </c>
      <c r="L58" s="117">
        <f t="shared" si="12"/>
        <v>0.20280303969911403</v>
      </c>
      <c r="M58" s="118">
        <f t="shared" si="13"/>
        <v>9.6080000000000005</v>
      </c>
      <c r="N58" s="119">
        <f t="shared" si="14"/>
        <v>0</v>
      </c>
      <c r="O58" s="119">
        <f t="shared" si="15"/>
        <v>2.0112698151978252</v>
      </c>
      <c r="P58" s="228">
        <f t="shared" si="16"/>
        <v>0</v>
      </c>
      <c r="Q58" s="229">
        <f t="shared" si="17"/>
        <v>0</v>
      </c>
      <c r="R58" s="229">
        <f t="shared" si="18"/>
        <v>24</v>
      </c>
      <c r="T58">
        <v>506</v>
      </c>
      <c r="U58">
        <v>9987</v>
      </c>
      <c r="V58" t="s">
        <v>265</v>
      </c>
      <c r="W58">
        <v>1193.2760000000001</v>
      </c>
      <c r="X58">
        <v>506.05599999999998</v>
      </c>
      <c r="Y58">
        <v>2.3580000000000001</v>
      </c>
      <c r="Z58">
        <v>9.6080000000000005</v>
      </c>
      <c r="AA58">
        <v>88.165807000000001</v>
      </c>
      <c r="AB58">
        <v>0.42248000000000002</v>
      </c>
      <c r="AC58">
        <v>33.494700000000002</v>
      </c>
      <c r="AD58" s="1">
        <v>242</v>
      </c>
      <c r="AE58">
        <v>0</v>
      </c>
      <c r="AF58">
        <v>24</v>
      </c>
      <c r="AG58">
        <v>71</v>
      </c>
      <c r="AH58">
        <v>13.534452999999999</v>
      </c>
      <c r="AI58">
        <v>64.099999999999994</v>
      </c>
      <c r="AJ58">
        <v>0</v>
      </c>
      <c r="AK58">
        <v>0</v>
      </c>
      <c r="AL58">
        <v>0</v>
      </c>
      <c r="AM58">
        <v>0.886377103518316</v>
      </c>
      <c r="AN58" t="s">
        <v>69</v>
      </c>
      <c r="AO58">
        <v>956.40499999999997</v>
      </c>
      <c r="AP58" t="s">
        <v>450</v>
      </c>
      <c r="AQ58" t="s">
        <v>117</v>
      </c>
      <c r="AR58" t="s">
        <v>123</v>
      </c>
      <c r="AS58" t="s">
        <v>117</v>
      </c>
      <c r="AT58" t="s">
        <v>123</v>
      </c>
      <c r="AU58" t="s">
        <v>224</v>
      </c>
      <c r="AV58" t="s">
        <v>265</v>
      </c>
      <c r="AW58" t="s">
        <v>69</v>
      </c>
      <c r="AX58">
        <v>9987</v>
      </c>
      <c r="AY58" t="s">
        <v>602</v>
      </c>
      <c r="AZ58">
        <v>1</v>
      </c>
      <c r="BA58" t="s">
        <v>603</v>
      </c>
      <c r="BB58">
        <v>3</v>
      </c>
      <c r="BC58">
        <v>1</v>
      </c>
      <c r="BE58" t="s">
        <v>67</v>
      </c>
      <c r="BF58">
        <v>1</v>
      </c>
      <c r="BG58" t="s">
        <v>344</v>
      </c>
      <c r="BI58" t="s">
        <v>117</v>
      </c>
      <c r="BJ58" t="s">
        <v>265</v>
      </c>
      <c r="BK58" t="s">
        <v>69</v>
      </c>
      <c r="BL58">
        <v>0.886377103518316</v>
      </c>
      <c r="BM58">
        <v>9987</v>
      </c>
      <c r="BN58" t="s">
        <v>123</v>
      </c>
      <c r="BO58" t="s">
        <v>224</v>
      </c>
      <c r="BP58">
        <v>3</v>
      </c>
      <c r="BQ58">
        <v>1193.2760000000001</v>
      </c>
      <c r="BR58">
        <v>4.7918803714914106E-3</v>
      </c>
      <c r="BS58">
        <v>0.37990578365601535</v>
      </c>
      <c r="BT58">
        <v>0.20280303969911403</v>
      </c>
      <c r="BU58">
        <v>9.6080000000000005</v>
      </c>
      <c r="BV58">
        <v>0</v>
      </c>
      <c r="BW58">
        <v>2.0112698151978252</v>
      </c>
      <c r="BX58">
        <v>0</v>
      </c>
      <c r="BY58">
        <v>0</v>
      </c>
      <c r="BZ58">
        <v>24</v>
      </c>
    </row>
    <row r="59" spans="1:78" ht="16.5" x14ac:dyDescent="0.25">
      <c r="A59" s="125" t="str">
        <f t="shared" si="1"/>
        <v>도영운수</v>
      </c>
      <c r="B59" s="126" t="str">
        <f t="shared" si="2"/>
        <v>이석규</v>
      </c>
      <c r="C59" s="127" t="str">
        <f t="shared" si="3"/>
        <v>B</v>
      </c>
      <c r="D59" s="128">
        <f t="shared" si="4"/>
        <v>0.92999999999999983</v>
      </c>
      <c r="E59" s="129">
        <f t="shared" si="5"/>
        <v>1803</v>
      </c>
      <c r="F59" s="315" t="str">
        <f t="shared" si="6"/>
        <v>55</v>
      </c>
      <c r="G59" s="130" t="str">
        <f t="shared" si="7"/>
        <v>71바5898</v>
      </c>
      <c r="H59" s="131">
        <f t="shared" si="8"/>
        <v>1</v>
      </c>
      <c r="I59" s="132">
        <f t="shared" si="9"/>
        <v>1857.8520000000001</v>
      </c>
      <c r="J59" s="133">
        <f t="shared" si="10"/>
        <v>4.1307131536796526E-3</v>
      </c>
      <c r="K59" s="133">
        <f t="shared" si="11"/>
        <v>0.37204457462745666</v>
      </c>
      <c r="L59" s="133">
        <f t="shared" si="12"/>
        <v>0.21422589097516917</v>
      </c>
      <c r="M59" s="134">
        <f t="shared" si="13"/>
        <v>11.926</v>
      </c>
      <c r="N59" s="135">
        <f t="shared" si="14"/>
        <v>1.5609424216783683</v>
      </c>
      <c r="O59" s="135">
        <f t="shared" si="15"/>
        <v>21.745542702002098</v>
      </c>
      <c r="P59" s="226">
        <f t="shared" si="16"/>
        <v>2</v>
      </c>
      <c r="Q59" s="227">
        <f t="shared" si="17"/>
        <v>29</v>
      </c>
      <c r="R59" s="227">
        <f t="shared" si="18"/>
        <v>404</v>
      </c>
      <c r="T59">
        <v>506</v>
      </c>
      <c r="U59">
        <v>1803</v>
      </c>
      <c r="V59" t="s">
        <v>266</v>
      </c>
      <c r="W59">
        <v>1857.8520000000001</v>
      </c>
      <c r="X59">
        <v>907.91800000000001</v>
      </c>
      <c r="Y59">
        <v>2.0459999999999998</v>
      </c>
      <c r="Z59">
        <v>11.926</v>
      </c>
      <c r="AA59">
        <v>122.250803</v>
      </c>
      <c r="AB59">
        <v>0.50498299999999996</v>
      </c>
      <c r="AC59">
        <v>45.482748000000001</v>
      </c>
      <c r="AD59" s="1">
        <v>398</v>
      </c>
      <c r="AE59">
        <v>29</v>
      </c>
      <c r="AF59">
        <v>404</v>
      </c>
      <c r="AG59">
        <v>75</v>
      </c>
      <c r="AH59">
        <v>15.197053</v>
      </c>
      <c r="AI59">
        <v>762.4</v>
      </c>
      <c r="AJ59">
        <v>0</v>
      </c>
      <c r="AK59">
        <v>2</v>
      </c>
      <c r="AL59">
        <v>901</v>
      </c>
      <c r="AM59">
        <v>0.92999999999999983</v>
      </c>
      <c r="AN59" t="s">
        <v>68</v>
      </c>
      <c r="AO59">
        <v>1857.8520000000001</v>
      </c>
      <c r="AP59" t="s">
        <v>451</v>
      </c>
      <c r="AQ59" t="s">
        <v>117</v>
      </c>
      <c r="AR59" t="s">
        <v>120</v>
      </c>
      <c r="AS59" t="s">
        <v>117</v>
      </c>
      <c r="AT59" t="s">
        <v>120</v>
      </c>
      <c r="AU59" t="s">
        <v>204</v>
      </c>
      <c r="AV59" t="s">
        <v>266</v>
      </c>
      <c r="AW59" t="s">
        <v>68</v>
      </c>
      <c r="AX59">
        <v>1803</v>
      </c>
      <c r="AY59" t="s">
        <v>585</v>
      </c>
      <c r="AZ59">
        <v>1</v>
      </c>
      <c r="BA59" t="s">
        <v>203</v>
      </c>
      <c r="BB59">
        <v>1</v>
      </c>
      <c r="BC59">
        <v>1</v>
      </c>
      <c r="BE59" t="s">
        <v>66</v>
      </c>
      <c r="BF59">
        <v>-1</v>
      </c>
      <c r="BG59" t="s">
        <v>376</v>
      </c>
      <c r="BI59" t="s">
        <v>117</v>
      </c>
      <c r="BJ59" t="s">
        <v>266</v>
      </c>
      <c r="BK59" t="s">
        <v>68</v>
      </c>
      <c r="BL59">
        <v>0.92999999999999983</v>
      </c>
      <c r="BM59">
        <v>1803</v>
      </c>
      <c r="BN59" t="s">
        <v>120</v>
      </c>
      <c r="BO59" t="s">
        <v>204</v>
      </c>
      <c r="BP59">
        <v>1</v>
      </c>
      <c r="BQ59">
        <v>1857.8520000000001</v>
      </c>
      <c r="BR59">
        <v>4.1307131536796526E-3</v>
      </c>
      <c r="BS59">
        <v>0.37204457462745666</v>
      </c>
      <c r="BT59">
        <v>0.21422589097516917</v>
      </c>
      <c r="BU59">
        <v>11.926</v>
      </c>
      <c r="BV59">
        <v>1.5609424216783683</v>
      </c>
      <c r="BW59">
        <v>21.745542702002098</v>
      </c>
      <c r="BX59">
        <v>2</v>
      </c>
      <c r="BY59">
        <v>29</v>
      </c>
      <c r="BZ59">
        <v>404</v>
      </c>
    </row>
    <row r="60" spans="1:78" ht="16.5" x14ac:dyDescent="0.25">
      <c r="A60" s="109" t="str">
        <f t="shared" si="1"/>
        <v>도영운수</v>
      </c>
      <c r="B60" s="110" t="str">
        <f t="shared" si="2"/>
        <v>이승기</v>
      </c>
      <c r="C60" s="111" t="str">
        <f t="shared" si="3"/>
        <v>F</v>
      </c>
      <c r="D60" s="112">
        <f t="shared" si="4"/>
        <v>0.79140122754294406</v>
      </c>
      <c r="E60" s="113">
        <f t="shared" si="5"/>
        <v>9046</v>
      </c>
      <c r="F60" s="316" t="str">
        <f t="shared" si="6"/>
        <v>순환46</v>
      </c>
      <c r="G60" s="114" t="str">
        <f t="shared" si="7"/>
        <v>71바5856</v>
      </c>
      <c r="H60" s="115">
        <f t="shared" si="8"/>
        <v>6</v>
      </c>
      <c r="I60" s="116">
        <f t="shared" si="9"/>
        <v>5778.7470000000003</v>
      </c>
      <c r="J60" s="117">
        <f t="shared" si="10"/>
        <v>2.7367251698329032E-2</v>
      </c>
      <c r="K60" s="117">
        <f t="shared" si="11"/>
        <v>0.40472977580034752</v>
      </c>
      <c r="L60" s="117">
        <f t="shared" si="12"/>
        <v>0.21406024524001482</v>
      </c>
      <c r="M60" s="118">
        <f t="shared" si="13"/>
        <v>11.686</v>
      </c>
      <c r="N60" s="119">
        <f t="shared" si="14"/>
        <v>0.71643196742674298</v>
      </c>
      <c r="O60" s="119">
        <f t="shared" si="15"/>
        <v>18.975765623735356</v>
      </c>
      <c r="P60" s="228">
        <f t="shared" si="16"/>
        <v>21</v>
      </c>
      <c r="Q60" s="229">
        <f t="shared" si="17"/>
        <v>47</v>
      </c>
      <c r="R60" s="229">
        <f t="shared" si="18"/>
        <v>1609</v>
      </c>
      <c r="T60">
        <v>506</v>
      </c>
      <c r="U60">
        <v>9046</v>
      </c>
      <c r="V60" t="s">
        <v>267</v>
      </c>
      <c r="W60">
        <v>5778.7470000000003</v>
      </c>
      <c r="X60">
        <v>2652.0140000000001</v>
      </c>
      <c r="Y60">
        <v>2.1789999999999998</v>
      </c>
      <c r="Z60">
        <v>11.686</v>
      </c>
      <c r="AA60">
        <v>443.957111</v>
      </c>
      <c r="AB60">
        <v>12.149886</v>
      </c>
      <c r="AC60">
        <v>179.68266199999999</v>
      </c>
      <c r="AD60" s="1">
        <v>1237</v>
      </c>
      <c r="AE60">
        <v>47</v>
      </c>
      <c r="AF60">
        <v>1609</v>
      </c>
      <c r="AG60">
        <v>78</v>
      </c>
      <c r="AH60">
        <v>13.016453</v>
      </c>
      <c r="AI60">
        <v>1721.5</v>
      </c>
      <c r="AJ60">
        <v>0</v>
      </c>
      <c r="AK60">
        <v>21</v>
      </c>
      <c r="AL60">
        <v>2456</v>
      </c>
      <c r="AM60">
        <v>0.79140122754294406</v>
      </c>
      <c r="AN60" t="s">
        <v>70</v>
      </c>
      <c r="AO60">
        <v>3586.5169999999998</v>
      </c>
      <c r="AP60" t="s">
        <v>452</v>
      </c>
      <c r="AQ60" t="s">
        <v>117</v>
      </c>
      <c r="AR60" t="s">
        <v>123</v>
      </c>
      <c r="AS60" t="s">
        <v>117</v>
      </c>
      <c r="AT60" t="s">
        <v>123</v>
      </c>
      <c r="AU60" t="s">
        <v>225</v>
      </c>
      <c r="AV60" t="s">
        <v>267</v>
      </c>
      <c r="AW60" t="s">
        <v>70</v>
      </c>
      <c r="AX60">
        <v>9046</v>
      </c>
      <c r="AY60" t="s">
        <v>570</v>
      </c>
      <c r="AZ60">
        <v>1</v>
      </c>
      <c r="BA60" t="s">
        <v>300</v>
      </c>
      <c r="BB60">
        <v>6</v>
      </c>
      <c r="BC60">
        <v>1</v>
      </c>
      <c r="BE60" t="s">
        <v>70</v>
      </c>
      <c r="BF60">
        <v>0</v>
      </c>
      <c r="BG60" s="5" t="s">
        <v>346</v>
      </c>
      <c r="BI60" t="s">
        <v>117</v>
      </c>
      <c r="BJ60" t="s">
        <v>267</v>
      </c>
      <c r="BK60" t="s">
        <v>70</v>
      </c>
      <c r="BL60">
        <v>0.79140122754294406</v>
      </c>
      <c r="BM60">
        <v>9046</v>
      </c>
      <c r="BN60" t="s">
        <v>123</v>
      </c>
      <c r="BO60" t="s">
        <v>225</v>
      </c>
      <c r="BP60">
        <v>6</v>
      </c>
      <c r="BQ60">
        <v>5778.7470000000003</v>
      </c>
      <c r="BR60">
        <v>2.7367251698329032E-2</v>
      </c>
      <c r="BS60">
        <v>0.40472977580034752</v>
      </c>
      <c r="BT60">
        <v>0.21406024524001482</v>
      </c>
      <c r="BU60">
        <v>11.686</v>
      </c>
      <c r="BV60">
        <v>0.71643196742674298</v>
      </c>
      <c r="BW60">
        <v>18.975765623735356</v>
      </c>
      <c r="BX60">
        <v>21</v>
      </c>
      <c r="BY60">
        <v>47</v>
      </c>
      <c r="BZ60">
        <v>1609</v>
      </c>
    </row>
    <row r="61" spans="1:78" ht="16.5" x14ac:dyDescent="0.25">
      <c r="A61" s="125" t="str">
        <f t="shared" si="1"/>
        <v>도영운수</v>
      </c>
      <c r="B61" s="126" t="str">
        <f t="shared" si="2"/>
        <v>이승재</v>
      </c>
      <c r="C61" s="127" t="str">
        <f t="shared" si="3"/>
        <v>C</v>
      </c>
      <c r="D61" s="128">
        <f t="shared" si="4"/>
        <v>0.87527252422523749</v>
      </c>
      <c r="E61" s="129">
        <f t="shared" si="5"/>
        <v>5533</v>
      </c>
      <c r="F61" s="315" t="str">
        <f t="shared" si="6"/>
        <v>35</v>
      </c>
      <c r="G61" s="130" t="str">
        <f t="shared" si="7"/>
        <v>71바5866</v>
      </c>
      <c r="H61" s="131">
        <f t="shared" si="8"/>
        <v>9</v>
      </c>
      <c r="I61" s="132">
        <f t="shared" si="9"/>
        <v>1368.7820000000002</v>
      </c>
      <c r="J61" s="133">
        <f t="shared" si="10"/>
        <v>7.7136244856664668E-3</v>
      </c>
      <c r="K61" s="133">
        <f t="shared" si="11"/>
        <v>0.37258095449123424</v>
      </c>
      <c r="L61" s="133">
        <f t="shared" si="12"/>
        <v>0.14903761154077128</v>
      </c>
      <c r="M61" s="134">
        <f t="shared" si="13"/>
        <v>13.939</v>
      </c>
      <c r="N61" s="135">
        <f t="shared" si="14"/>
        <v>0.14611530543212869</v>
      </c>
      <c r="O61" s="135">
        <f t="shared" si="15"/>
        <v>35.432961567291208</v>
      </c>
      <c r="P61" s="226">
        <f t="shared" si="16"/>
        <v>95</v>
      </c>
      <c r="Q61" s="227">
        <f t="shared" si="17"/>
        <v>2</v>
      </c>
      <c r="R61" s="227">
        <f t="shared" si="18"/>
        <v>485</v>
      </c>
      <c r="T61">
        <v>506</v>
      </c>
      <c r="U61">
        <v>5533</v>
      </c>
      <c r="V61" t="s">
        <v>370</v>
      </c>
      <c r="W61">
        <v>1368.7819999999999</v>
      </c>
      <c r="X61">
        <v>628.55600000000004</v>
      </c>
      <c r="Y61">
        <v>2.1779999999999999</v>
      </c>
      <c r="Z61">
        <v>13.939</v>
      </c>
      <c r="AA61">
        <v>77.529701000000003</v>
      </c>
      <c r="AB61">
        <v>0.59803499999999998</v>
      </c>
      <c r="AC61">
        <v>28.886089999999999</v>
      </c>
      <c r="AD61" s="1">
        <v>204</v>
      </c>
      <c r="AE61">
        <v>2</v>
      </c>
      <c r="AF61">
        <v>485</v>
      </c>
      <c r="AG61">
        <v>77</v>
      </c>
      <c r="AH61">
        <v>17.654937</v>
      </c>
      <c r="AI61">
        <v>1762.8</v>
      </c>
      <c r="AJ61">
        <v>0</v>
      </c>
      <c r="AK61">
        <v>95</v>
      </c>
      <c r="AL61">
        <v>0</v>
      </c>
      <c r="AM61">
        <v>0.87527252422523749</v>
      </c>
      <c r="AN61" t="s">
        <v>69</v>
      </c>
      <c r="AO61">
        <v>272.21600000000001</v>
      </c>
      <c r="AP61" t="s">
        <v>453</v>
      </c>
      <c r="AQ61" t="s">
        <v>117</v>
      </c>
      <c r="AR61" t="s">
        <v>118</v>
      </c>
      <c r="AS61" t="s">
        <v>117</v>
      </c>
      <c r="AT61" t="s">
        <v>118</v>
      </c>
      <c r="AU61" t="s">
        <v>348</v>
      </c>
      <c r="AV61" t="s">
        <v>370</v>
      </c>
      <c r="AW61" t="s">
        <v>69</v>
      </c>
      <c r="AX61">
        <v>5533</v>
      </c>
      <c r="AY61" t="s">
        <v>557</v>
      </c>
      <c r="AZ61">
        <v>3</v>
      </c>
      <c r="BA61" t="s">
        <v>375</v>
      </c>
      <c r="BB61">
        <v>9</v>
      </c>
      <c r="BC61">
        <v>1</v>
      </c>
      <c r="BE61" t="s">
        <v>68</v>
      </c>
      <c r="BF61">
        <v>-1</v>
      </c>
      <c r="BG61" t="s">
        <v>376</v>
      </c>
      <c r="BI61" t="s">
        <v>117</v>
      </c>
      <c r="BJ61" t="s">
        <v>370</v>
      </c>
      <c r="BK61" t="s">
        <v>69</v>
      </c>
      <c r="BL61">
        <v>0.87527252422523749</v>
      </c>
      <c r="BM61">
        <v>5533</v>
      </c>
      <c r="BN61" t="s">
        <v>118</v>
      </c>
      <c r="BO61" t="s">
        <v>348</v>
      </c>
      <c r="BP61">
        <v>9</v>
      </c>
      <c r="BQ61">
        <v>1368.7820000000002</v>
      </c>
      <c r="BR61">
        <v>7.7136244856664668E-3</v>
      </c>
      <c r="BS61">
        <v>0.37258095449123424</v>
      </c>
      <c r="BT61">
        <v>0.1490376115407713</v>
      </c>
      <c r="BU61">
        <v>13.939</v>
      </c>
      <c r="BV61">
        <v>0.14611530543212869</v>
      </c>
      <c r="BW61">
        <v>35.432961567291208</v>
      </c>
      <c r="BX61">
        <v>95</v>
      </c>
      <c r="BY61">
        <v>2</v>
      </c>
      <c r="BZ61">
        <v>485</v>
      </c>
    </row>
    <row r="62" spans="1:78" ht="16.5" x14ac:dyDescent="0.25">
      <c r="A62" s="109" t="str">
        <f t="shared" si="1"/>
        <v>도영운수</v>
      </c>
      <c r="B62" s="110" t="str">
        <f t="shared" si="2"/>
        <v>이영선</v>
      </c>
      <c r="C62" s="111" t="str">
        <f t="shared" si="3"/>
        <v>B</v>
      </c>
      <c r="D62" s="112">
        <f t="shared" si="4"/>
        <v>0.93423076923076909</v>
      </c>
      <c r="E62" s="113">
        <f t="shared" si="5"/>
        <v>3385</v>
      </c>
      <c r="F62" s="316" t="str">
        <f t="shared" si="6"/>
        <v>523</v>
      </c>
      <c r="G62" s="114" t="str">
        <f t="shared" si="7"/>
        <v>71바5863</v>
      </c>
      <c r="H62" s="115">
        <f t="shared" si="8"/>
        <v>1</v>
      </c>
      <c r="I62" s="116">
        <f t="shared" si="9"/>
        <v>2525.2089999999998</v>
      </c>
      <c r="J62" s="117">
        <f t="shared" si="10"/>
        <v>1.9350447265493523E-2</v>
      </c>
      <c r="K62" s="117">
        <f t="shared" si="11"/>
        <v>0.35951248057737051</v>
      </c>
      <c r="L62" s="117">
        <f t="shared" si="12"/>
        <v>0.18097511928715604</v>
      </c>
      <c r="M62" s="118">
        <f t="shared" si="13"/>
        <v>17.068999999999999</v>
      </c>
      <c r="N62" s="119">
        <f t="shared" si="14"/>
        <v>3.5640614301628104</v>
      </c>
      <c r="O62" s="119">
        <f t="shared" si="15"/>
        <v>67.241958982405023</v>
      </c>
      <c r="P62" s="228">
        <f t="shared" si="16"/>
        <v>7</v>
      </c>
      <c r="Q62" s="229">
        <f t="shared" si="17"/>
        <v>90</v>
      </c>
      <c r="R62" s="229">
        <f t="shared" si="18"/>
        <v>1698</v>
      </c>
      <c r="T62">
        <v>506</v>
      </c>
      <c r="U62">
        <v>3385</v>
      </c>
      <c r="V62" t="s">
        <v>268</v>
      </c>
      <c r="W62">
        <v>2525.2089999999998</v>
      </c>
      <c r="X62">
        <v>1039.5429999999999</v>
      </c>
      <c r="Y62">
        <v>2.4289999999999998</v>
      </c>
      <c r="Z62">
        <v>17.068999999999999</v>
      </c>
      <c r="AA62">
        <v>158.55023700000001</v>
      </c>
      <c r="AB62">
        <v>3.0680179999999999</v>
      </c>
      <c r="AC62">
        <v>57.000788999999997</v>
      </c>
      <c r="AD62" s="1">
        <v>457</v>
      </c>
      <c r="AE62">
        <v>90</v>
      </c>
      <c r="AF62">
        <v>1698</v>
      </c>
      <c r="AG62">
        <v>75</v>
      </c>
      <c r="AH62">
        <v>15.926869</v>
      </c>
      <c r="AI62">
        <v>930.3</v>
      </c>
      <c r="AJ62">
        <v>0</v>
      </c>
      <c r="AK62">
        <v>7</v>
      </c>
      <c r="AL62">
        <v>2583</v>
      </c>
      <c r="AM62">
        <v>0.93423076923076909</v>
      </c>
      <c r="AN62" t="s">
        <v>68</v>
      </c>
      <c r="AO62">
        <v>2525.2089999999998</v>
      </c>
      <c r="AP62" t="s">
        <v>454</v>
      </c>
      <c r="AQ62" t="s">
        <v>117</v>
      </c>
      <c r="AR62" t="s">
        <v>119</v>
      </c>
      <c r="AS62" t="s">
        <v>117</v>
      </c>
      <c r="AT62" t="s">
        <v>119</v>
      </c>
      <c r="AU62" t="s">
        <v>196</v>
      </c>
      <c r="AV62" t="s">
        <v>268</v>
      </c>
      <c r="AW62" t="s">
        <v>68</v>
      </c>
      <c r="AX62">
        <v>3385</v>
      </c>
      <c r="AY62" t="s">
        <v>552</v>
      </c>
      <c r="AZ62">
        <v>2</v>
      </c>
      <c r="BA62" t="s">
        <v>357</v>
      </c>
      <c r="BB62">
        <v>1</v>
      </c>
      <c r="BC62">
        <v>1</v>
      </c>
      <c r="BE62" t="s">
        <v>68</v>
      </c>
      <c r="BF62">
        <v>0</v>
      </c>
      <c r="BG62" t="s">
        <v>346</v>
      </c>
      <c r="BI62" t="s">
        <v>117</v>
      </c>
      <c r="BJ62" t="s">
        <v>268</v>
      </c>
      <c r="BK62" t="s">
        <v>68</v>
      </c>
      <c r="BL62">
        <v>0.93423076923076909</v>
      </c>
      <c r="BM62">
        <v>3385</v>
      </c>
      <c r="BN62" t="s">
        <v>119</v>
      </c>
      <c r="BO62" t="s">
        <v>196</v>
      </c>
      <c r="BP62">
        <v>1</v>
      </c>
      <c r="BQ62">
        <v>2525.2089999999998</v>
      </c>
      <c r="BR62">
        <v>1.9350447265493523E-2</v>
      </c>
      <c r="BS62">
        <v>0.35951248057737051</v>
      </c>
      <c r="BT62">
        <v>0.18097511928715604</v>
      </c>
      <c r="BU62">
        <v>17.068999999999999</v>
      </c>
      <c r="BV62">
        <v>3.5640614301628104</v>
      </c>
      <c r="BW62">
        <v>67.241958982405023</v>
      </c>
      <c r="BX62">
        <v>7</v>
      </c>
      <c r="BY62">
        <v>90</v>
      </c>
      <c r="BZ62">
        <v>1698</v>
      </c>
    </row>
    <row r="63" spans="1:78" ht="16.5" x14ac:dyDescent="0.25">
      <c r="A63" s="125" t="str">
        <f t="shared" si="1"/>
        <v>도영운수</v>
      </c>
      <c r="B63" s="126" t="str">
        <f t="shared" si="2"/>
        <v>이재성</v>
      </c>
      <c r="C63" s="127" t="str">
        <f t="shared" si="3"/>
        <v>C</v>
      </c>
      <c r="D63" s="128">
        <f t="shared" si="4"/>
        <v>0.89076923076923065</v>
      </c>
      <c r="E63" s="129">
        <f t="shared" si="5"/>
        <v>6773</v>
      </c>
      <c r="F63" s="315" t="str">
        <f t="shared" si="6"/>
        <v>35</v>
      </c>
      <c r="G63" s="130" t="str">
        <f t="shared" si="7"/>
        <v>71바5876</v>
      </c>
      <c r="H63" s="131">
        <f t="shared" si="8"/>
        <v>1</v>
      </c>
      <c r="I63" s="132">
        <f t="shared" si="9"/>
        <v>547.45799999999997</v>
      </c>
      <c r="J63" s="133">
        <f t="shared" si="10"/>
        <v>2.3524442235919273E-2</v>
      </c>
      <c r="K63" s="133">
        <f t="shared" si="11"/>
        <v>0.39080314840738317</v>
      </c>
      <c r="L63" s="133">
        <f t="shared" si="12"/>
        <v>0.14247668314281645</v>
      </c>
      <c r="M63" s="134">
        <f t="shared" si="13"/>
        <v>14.436</v>
      </c>
      <c r="N63" s="135">
        <f t="shared" si="14"/>
        <v>0.3653248285713242</v>
      </c>
      <c r="O63" s="135">
        <f t="shared" si="15"/>
        <v>27.947349385706303</v>
      </c>
      <c r="P63" s="226">
        <f t="shared" si="16"/>
        <v>16</v>
      </c>
      <c r="Q63" s="227">
        <f t="shared" si="17"/>
        <v>2</v>
      </c>
      <c r="R63" s="227">
        <f t="shared" si="18"/>
        <v>153</v>
      </c>
      <c r="T63">
        <v>506</v>
      </c>
      <c r="U63">
        <v>6773</v>
      </c>
      <c r="V63" t="s">
        <v>269</v>
      </c>
      <c r="W63">
        <v>547.45799999999997</v>
      </c>
      <c r="X63">
        <v>236.42400000000001</v>
      </c>
      <c r="Y63">
        <v>2.3159999999999998</v>
      </c>
      <c r="Z63">
        <v>14.436</v>
      </c>
      <c r="AA63">
        <v>33.88888</v>
      </c>
      <c r="AB63">
        <v>0.79721699999999995</v>
      </c>
      <c r="AC63">
        <v>13.243881</v>
      </c>
      <c r="AD63" s="1">
        <v>78</v>
      </c>
      <c r="AE63">
        <v>2</v>
      </c>
      <c r="AF63">
        <v>153</v>
      </c>
      <c r="AG63">
        <v>70</v>
      </c>
      <c r="AH63">
        <v>16.154502000000001</v>
      </c>
      <c r="AI63">
        <v>422.5</v>
      </c>
      <c r="AJ63">
        <v>0</v>
      </c>
      <c r="AK63">
        <v>16</v>
      </c>
      <c r="AL63">
        <v>2915</v>
      </c>
      <c r="AM63">
        <v>0.89076923076923065</v>
      </c>
      <c r="AN63" t="s">
        <v>69</v>
      </c>
      <c r="AO63">
        <v>547.45799999999997</v>
      </c>
      <c r="AP63" t="s">
        <v>455</v>
      </c>
      <c r="AQ63" t="s">
        <v>117</v>
      </c>
      <c r="AR63" t="s">
        <v>118</v>
      </c>
      <c r="AS63" t="s">
        <v>117</v>
      </c>
      <c r="AT63" t="s">
        <v>118</v>
      </c>
      <c r="AU63" t="s">
        <v>182</v>
      </c>
      <c r="AV63" t="s">
        <v>269</v>
      </c>
      <c r="AW63" t="s">
        <v>69</v>
      </c>
      <c r="AX63">
        <v>6773</v>
      </c>
      <c r="AY63" t="s">
        <v>557</v>
      </c>
      <c r="AZ63">
        <v>1</v>
      </c>
      <c r="BA63" t="s">
        <v>184</v>
      </c>
      <c r="BB63">
        <v>1</v>
      </c>
      <c r="BC63">
        <v>1</v>
      </c>
      <c r="BE63" t="s">
        <v>69</v>
      </c>
      <c r="BF63">
        <v>0</v>
      </c>
      <c r="BG63" t="s">
        <v>346</v>
      </c>
      <c r="BI63" t="s">
        <v>117</v>
      </c>
      <c r="BJ63" t="s">
        <v>269</v>
      </c>
      <c r="BK63" t="s">
        <v>69</v>
      </c>
      <c r="BL63">
        <v>0.89076923076923065</v>
      </c>
      <c r="BM63">
        <v>6773</v>
      </c>
      <c r="BN63" t="s">
        <v>118</v>
      </c>
      <c r="BO63" t="s">
        <v>182</v>
      </c>
      <c r="BP63">
        <v>1</v>
      </c>
      <c r="BQ63">
        <v>547.45799999999997</v>
      </c>
      <c r="BR63">
        <v>2.3524442235919273E-2</v>
      </c>
      <c r="BS63">
        <v>0.39080314840738317</v>
      </c>
      <c r="BT63">
        <v>0.14247668314281645</v>
      </c>
      <c r="BU63">
        <v>14.436</v>
      </c>
      <c r="BV63">
        <v>0.3653248285713242</v>
      </c>
      <c r="BW63">
        <v>27.947349385706303</v>
      </c>
      <c r="BX63">
        <v>16</v>
      </c>
      <c r="BY63">
        <v>2</v>
      </c>
      <c r="BZ63">
        <v>153</v>
      </c>
    </row>
    <row r="64" spans="1:78" ht="16.5" x14ac:dyDescent="0.25">
      <c r="A64" s="109" t="str">
        <f t="shared" si="1"/>
        <v>도영운수</v>
      </c>
      <c r="B64" s="110" t="str">
        <f t="shared" si="2"/>
        <v>이종수</v>
      </c>
      <c r="C64" s="111" t="str">
        <f t="shared" si="3"/>
        <v>F</v>
      </c>
      <c r="D64" s="112">
        <f t="shared" si="4"/>
        <v>0.71853426231882067</v>
      </c>
      <c r="E64" s="113">
        <f t="shared" si="5"/>
        <v>2447</v>
      </c>
      <c r="F64" s="316" t="str">
        <f t="shared" si="6"/>
        <v>523</v>
      </c>
      <c r="G64" s="114" t="str">
        <f t="shared" si="7"/>
        <v>70바3911</v>
      </c>
      <c r="H64" s="115">
        <f t="shared" si="8"/>
        <v>6</v>
      </c>
      <c r="I64" s="116">
        <f t="shared" si="9"/>
        <v>1430.558</v>
      </c>
      <c r="J64" s="117">
        <f t="shared" si="10"/>
        <v>3.171337865318119E-2</v>
      </c>
      <c r="K64" s="117">
        <f t="shared" si="11"/>
        <v>0.39790978049091397</v>
      </c>
      <c r="L64" s="117">
        <f t="shared" si="12"/>
        <v>0.26842672579510934</v>
      </c>
      <c r="M64" s="118">
        <f t="shared" si="13"/>
        <v>16.706</v>
      </c>
      <c r="N64" s="119">
        <f t="shared" si="14"/>
        <v>5.204987028196391</v>
      </c>
      <c r="O64" s="119">
        <f t="shared" si="15"/>
        <v>57.580168999422575</v>
      </c>
      <c r="P64" s="228">
        <f t="shared" si="16"/>
        <v>12</v>
      </c>
      <c r="Q64" s="229">
        <f t="shared" si="17"/>
        <v>68</v>
      </c>
      <c r="R64" s="229">
        <f t="shared" si="18"/>
        <v>1026</v>
      </c>
      <c r="T64">
        <v>506</v>
      </c>
      <c r="U64">
        <v>2447</v>
      </c>
      <c r="V64" t="s">
        <v>306</v>
      </c>
      <c r="W64">
        <v>1430.558</v>
      </c>
      <c r="X64">
        <v>808.11900000000003</v>
      </c>
      <c r="Y64">
        <v>1.77</v>
      </c>
      <c r="Z64">
        <v>16.706</v>
      </c>
      <c r="AA64">
        <v>96.593586999999999</v>
      </c>
      <c r="AB64">
        <v>3.0633089999999998</v>
      </c>
      <c r="AC64">
        <v>38.435533</v>
      </c>
      <c r="AD64" s="1">
        <v>384</v>
      </c>
      <c r="AE64">
        <v>68</v>
      </c>
      <c r="AF64">
        <v>1026</v>
      </c>
      <c r="AG64">
        <v>73</v>
      </c>
      <c r="AH64">
        <v>14.810072</v>
      </c>
      <c r="AI64">
        <v>506</v>
      </c>
      <c r="AJ64">
        <v>0</v>
      </c>
      <c r="AK64">
        <v>12</v>
      </c>
      <c r="AL64">
        <v>4041</v>
      </c>
      <c r="AM64">
        <v>0.71853426231882067</v>
      </c>
      <c r="AN64" t="s">
        <v>70</v>
      </c>
      <c r="AO64">
        <v>718.41</v>
      </c>
      <c r="AP64" t="s">
        <v>456</v>
      </c>
      <c r="AQ64" t="s">
        <v>117</v>
      </c>
      <c r="AR64" t="s">
        <v>119</v>
      </c>
      <c r="AS64" t="s">
        <v>117</v>
      </c>
      <c r="AT64" t="s">
        <v>119</v>
      </c>
      <c r="AU64" t="s">
        <v>192</v>
      </c>
      <c r="AV64" t="s">
        <v>306</v>
      </c>
      <c r="AW64" t="s">
        <v>70</v>
      </c>
      <c r="AX64">
        <v>2447</v>
      </c>
      <c r="AY64" t="s">
        <v>545</v>
      </c>
      <c r="AZ64">
        <v>5</v>
      </c>
      <c r="BA64" t="s">
        <v>604</v>
      </c>
      <c r="BB64">
        <v>6</v>
      </c>
      <c r="BC64">
        <v>1</v>
      </c>
      <c r="BE64" t="s">
        <v>70</v>
      </c>
      <c r="BF64">
        <v>0</v>
      </c>
      <c r="BG64" t="s">
        <v>346</v>
      </c>
      <c r="BI64" t="s">
        <v>117</v>
      </c>
      <c r="BJ64" t="s">
        <v>306</v>
      </c>
      <c r="BK64" t="s">
        <v>70</v>
      </c>
      <c r="BL64">
        <v>0.71853426231882067</v>
      </c>
      <c r="BM64">
        <v>2447</v>
      </c>
      <c r="BN64" t="s">
        <v>119</v>
      </c>
      <c r="BO64" t="s">
        <v>192</v>
      </c>
      <c r="BP64">
        <v>6</v>
      </c>
      <c r="BQ64">
        <v>1430.558</v>
      </c>
      <c r="BR64">
        <v>3.171337865318119E-2</v>
      </c>
      <c r="BS64">
        <v>0.39790978049091397</v>
      </c>
      <c r="BT64">
        <v>0.26842672579510934</v>
      </c>
      <c r="BU64">
        <v>16.706</v>
      </c>
      <c r="BV64">
        <v>5.204987028196391</v>
      </c>
      <c r="BW64">
        <v>57.580168999422575</v>
      </c>
      <c r="BX64">
        <v>12</v>
      </c>
      <c r="BY64">
        <v>68</v>
      </c>
      <c r="BZ64">
        <v>1026</v>
      </c>
    </row>
    <row r="65" spans="1:78" ht="16.5" x14ac:dyDescent="0.25">
      <c r="A65" s="125" t="str">
        <f t="shared" si="1"/>
        <v>도영운수</v>
      </c>
      <c r="B65" s="126" t="str">
        <f t="shared" si="2"/>
        <v>이진호</v>
      </c>
      <c r="C65" s="127" t="str">
        <f t="shared" si="3"/>
        <v>C</v>
      </c>
      <c r="D65" s="128">
        <f t="shared" si="4"/>
        <v>0.86671779289241035</v>
      </c>
      <c r="E65" s="129">
        <f t="shared" si="5"/>
        <v>1406</v>
      </c>
      <c r="F65" s="315" t="str">
        <f t="shared" si="6"/>
        <v>35</v>
      </c>
      <c r="G65" s="130" t="str">
        <f t="shared" si="7"/>
        <v>71바5886</v>
      </c>
      <c r="H65" s="131">
        <f t="shared" si="8"/>
        <v>2</v>
      </c>
      <c r="I65" s="132">
        <f t="shared" si="9"/>
        <v>2412.3789999999999</v>
      </c>
      <c r="J65" s="133">
        <f t="shared" si="10"/>
        <v>3.4229441029365863E-2</v>
      </c>
      <c r="K65" s="133">
        <f t="shared" si="11"/>
        <v>0.37251602542207085</v>
      </c>
      <c r="L65" s="133">
        <f t="shared" si="12"/>
        <v>6.8397212875754607E-2</v>
      </c>
      <c r="M65" s="134">
        <f t="shared" si="13"/>
        <v>12.817</v>
      </c>
      <c r="N65" s="135">
        <f t="shared" si="14"/>
        <v>0.16581142515334449</v>
      </c>
      <c r="O65" s="135">
        <f t="shared" si="15"/>
        <v>54.427600306585326</v>
      </c>
      <c r="P65" s="226">
        <f t="shared" si="16"/>
        <v>36</v>
      </c>
      <c r="Q65" s="227">
        <f t="shared" si="17"/>
        <v>4</v>
      </c>
      <c r="R65" s="227">
        <f t="shared" si="18"/>
        <v>1313</v>
      </c>
      <c r="T65">
        <v>506</v>
      </c>
      <c r="U65">
        <v>1406</v>
      </c>
      <c r="V65" t="s">
        <v>270</v>
      </c>
      <c r="W65">
        <v>2412.3789999999999</v>
      </c>
      <c r="X65">
        <v>1154.01</v>
      </c>
      <c r="Y65">
        <v>2.09</v>
      </c>
      <c r="Z65">
        <v>12.817</v>
      </c>
      <c r="AA65">
        <v>145.28525300000001</v>
      </c>
      <c r="AB65">
        <v>4.973033</v>
      </c>
      <c r="AC65">
        <v>54.121085000000001</v>
      </c>
      <c r="AD65" s="1">
        <v>165</v>
      </c>
      <c r="AE65">
        <v>4</v>
      </c>
      <c r="AF65">
        <v>1313</v>
      </c>
      <c r="AG65">
        <v>79</v>
      </c>
      <c r="AH65">
        <v>16.604431000000002</v>
      </c>
      <c r="AI65">
        <v>3306.5</v>
      </c>
      <c r="AJ65">
        <v>0</v>
      </c>
      <c r="AK65">
        <v>36</v>
      </c>
      <c r="AL65">
        <v>5284</v>
      </c>
      <c r="AM65">
        <v>0.86671779289241035</v>
      </c>
      <c r="AN65" t="s">
        <v>69</v>
      </c>
      <c r="AO65">
        <v>2250.9059999999999</v>
      </c>
      <c r="AP65" t="s">
        <v>457</v>
      </c>
      <c r="AQ65" t="s">
        <v>117</v>
      </c>
      <c r="AR65" t="s">
        <v>118</v>
      </c>
      <c r="AS65" t="s">
        <v>117</v>
      </c>
      <c r="AT65" t="s">
        <v>118</v>
      </c>
      <c r="AU65" t="s">
        <v>183</v>
      </c>
      <c r="AV65" t="s">
        <v>270</v>
      </c>
      <c r="AW65" t="s">
        <v>69</v>
      </c>
      <c r="AX65">
        <v>1406</v>
      </c>
      <c r="AY65" t="s">
        <v>557</v>
      </c>
      <c r="AZ65">
        <v>4</v>
      </c>
      <c r="BA65" t="s">
        <v>377</v>
      </c>
      <c r="BB65">
        <v>2</v>
      </c>
      <c r="BC65">
        <v>1</v>
      </c>
      <c r="BE65" t="s">
        <v>70</v>
      </c>
      <c r="BF65">
        <v>2</v>
      </c>
      <c r="BG65" t="s">
        <v>344</v>
      </c>
      <c r="BI65" t="s">
        <v>117</v>
      </c>
      <c r="BJ65" t="s">
        <v>270</v>
      </c>
      <c r="BK65" t="s">
        <v>69</v>
      </c>
      <c r="BL65">
        <v>0.86671779289241035</v>
      </c>
      <c r="BM65">
        <v>1406</v>
      </c>
      <c r="BN65" t="s">
        <v>118</v>
      </c>
      <c r="BO65" t="s">
        <v>183</v>
      </c>
      <c r="BP65">
        <v>2</v>
      </c>
      <c r="BQ65">
        <v>2412.3789999999999</v>
      </c>
      <c r="BR65">
        <v>3.4229441029365863E-2</v>
      </c>
      <c r="BS65">
        <v>0.37251602542207085</v>
      </c>
      <c r="BT65">
        <v>6.8397212875754607E-2</v>
      </c>
      <c r="BU65">
        <v>12.817</v>
      </c>
      <c r="BV65">
        <v>0.16581142515334449</v>
      </c>
      <c r="BW65">
        <v>54.427600306585326</v>
      </c>
      <c r="BX65">
        <v>36</v>
      </c>
      <c r="BY65">
        <v>4</v>
      </c>
      <c r="BZ65">
        <v>1313</v>
      </c>
    </row>
    <row r="66" spans="1:78" ht="16.5" x14ac:dyDescent="0.25">
      <c r="A66" s="109" t="str">
        <f t="shared" si="1"/>
        <v>도영운수</v>
      </c>
      <c r="B66" s="110" t="str">
        <f t="shared" si="2"/>
        <v>이창훈</v>
      </c>
      <c r="C66" s="111" t="str">
        <f t="shared" si="3"/>
        <v>F</v>
      </c>
      <c r="D66" s="112">
        <f t="shared" si="4"/>
        <v>0.75615384615384607</v>
      </c>
      <c r="E66" s="113">
        <f t="shared" si="5"/>
        <v>5336</v>
      </c>
      <c r="F66" s="316" t="str">
        <f t="shared" si="6"/>
        <v>35</v>
      </c>
      <c r="G66" s="114" t="str">
        <f t="shared" si="7"/>
        <v>71바5876</v>
      </c>
      <c r="H66" s="115">
        <f t="shared" si="8"/>
        <v>1</v>
      </c>
      <c r="I66" s="116">
        <f t="shared" si="9"/>
        <v>701.05399999999997</v>
      </c>
      <c r="J66" s="117">
        <f t="shared" si="10"/>
        <v>1.0531567678943534E-2</v>
      </c>
      <c r="K66" s="117">
        <f t="shared" si="11"/>
        <v>0.40034977256352455</v>
      </c>
      <c r="L66" s="117">
        <f t="shared" si="12"/>
        <v>0.15833302427487755</v>
      </c>
      <c r="M66" s="118">
        <f t="shared" si="13"/>
        <v>20.337</v>
      </c>
      <c r="N66" s="119">
        <f t="shared" si="14"/>
        <v>0.57056945684640559</v>
      </c>
      <c r="O66" s="119">
        <f t="shared" si="15"/>
        <v>84.01635252063322</v>
      </c>
      <c r="P66" s="228">
        <f t="shared" si="16"/>
        <v>15</v>
      </c>
      <c r="Q66" s="229">
        <f t="shared" si="17"/>
        <v>4</v>
      </c>
      <c r="R66" s="229">
        <f t="shared" si="18"/>
        <v>589</v>
      </c>
      <c r="T66">
        <v>506</v>
      </c>
      <c r="U66">
        <v>5336</v>
      </c>
      <c r="V66" t="s">
        <v>271</v>
      </c>
      <c r="W66">
        <v>701.05399999999997</v>
      </c>
      <c r="X66">
        <v>356.589</v>
      </c>
      <c r="Y66">
        <v>1.966</v>
      </c>
      <c r="Z66">
        <v>20.337</v>
      </c>
      <c r="AA66">
        <v>39.853326000000003</v>
      </c>
      <c r="AB66">
        <v>0.41971799999999998</v>
      </c>
      <c r="AC66">
        <v>15.955270000000001</v>
      </c>
      <c r="AD66" s="1">
        <v>111</v>
      </c>
      <c r="AE66">
        <v>4</v>
      </c>
      <c r="AF66">
        <v>589</v>
      </c>
      <c r="AG66">
        <v>76</v>
      </c>
      <c r="AH66">
        <v>17.590852999999999</v>
      </c>
      <c r="AI66">
        <v>944.9</v>
      </c>
      <c r="AJ66">
        <v>0</v>
      </c>
      <c r="AK66">
        <v>15</v>
      </c>
      <c r="AL66">
        <v>3459</v>
      </c>
      <c r="AM66">
        <v>0.75615384615384607</v>
      </c>
      <c r="AN66" t="s">
        <v>70</v>
      </c>
      <c r="AO66">
        <v>701.05399999999997</v>
      </c>
      <c r="AP66" t="s">
        <v>458</v>
      </c>
      <c r="AQ66" t="s">
        <v>117</v>
      </c>
      <c r="AR66" t="s">
        <v>118</v>
      </c>
      <c r="AS66" t="s">
        <v>117</v>
      </c>
      <c r="AT66" t="s">
        <v>118</v>
      </c>
      <c r="AU66" t="s">
        <v>182</v>
      </c>
      <c r="AV66" t="s">
        <v>271</v>
      </c>
      <c r="AW66" t="s">
        <v>70</v>
      </c>
      <c r="AX66">
        <v>5336</v>
      </c>
      <c r="AY66" t="s">
        <v>562</v>
      </c>
      <c r="AZ66">
        <v>2</v>
      </c>
      <c r="BA66" t="s">
        <v>314</v>
      </c>
      <c r="BB66">
        <v>1</v>
      </c>
      <c r="BC66">
        <v>1</v>
      </c>
      <c r="BE66" t="s">
        <v>70</v>
      </c>
      <c r="BF66">
        <v>0</v>
      </c>
      <c r="BG66" t="s">
        <v>346</v>
      </c>
      <c r="BI66" t="s">
        <v>117</v>
      </c>
      <c r="BJ66" t="s">
        <v>271</v>
      </c>
      <c r="BK66" t="s">
        <v>70</v>
      </c>
      <c r="BL66">
        <v>0.75615384615384607</v>
      </c>
      <c r="BM66">
        <v>5336</v>
      </c>
      <c r="BN66" t="s">
        <v>118</v>
      </c>
      <c r="BO66" t="s">
        <v>182</v>
      </c>
      <c r="BP66">
        <v>1</v>
      </c>
      <c r="BQ66">
        <v>701.05399999999997</v>
      </c>
      <c r="BR66">
        <v>1.0531567678943534E-2</v>
      </c>
      <c r="BS66">
        <v>0.40034977256352455</v>
      </c>
      <c r="BT66">
        <v>0.15833302427487755</v>
      </c>
      <c r="BU66">
        <v>20.337</v>
      </c>
      <c r="BV66">
        <v>0.57056945684640559</v>
      </c>
      <c r="BW66">
        <v>84.01635252063322</v>
      </c>
      <c r="BX66">
        <v>15</v>
      </c>
      <c r="BY66">
        <v>4</v>
      </c>
      <c r="BZ66">
        <v>589</v>
      </c>
    </row>
    <row r="67" spans="1:78" ht="16.5" x14ac:dyDescent="0.25">
      <c r="A67" s="125" t="str">
        <f t="shared" si="1"/>
        <v>도영운수</v>
      </c>
      <c r="B67" s="126" t="str">
        <f t="shared" si="2"/>
        <v>이태현</v>
      </c>
      <c r="C67" s="127" t="str">
        <f t="shared" si="3"/>
        <v>D</v>
      </c>
      <c r="D67" s="128">
        <f t="shared" si="4"/>
        <v>0.84657165245886079</v>
      </c>
      <c r="E67" s="129">
        <f t="shared" si="5"/>
        <v>2661</v>
      </c>
      <c r="F67" s="315" t="str">
        <f t="shared" si="6"/>
        <v>523</v>
      </c>
      <c r="G67" s="130" t="str">
        <f t="shared" si="7"/>
        <v>70바3910</v>
      </c>
      <c r="H67" s="131">
        <f t="shared" si="8"/>
        <v>2</v>
      </c>
      <c r="I67" s="132">
        <f t="shared" si="9"/>
        <v>1812.69</v>
      </c>
      <c r="J67" s="133">
        <f t="shared" si="10"/>
        <v>1.216766930545341E-2</v>
      </c>
      <c r="K67" s="133">
        <f t="shared" si="11"/>
        <v>0.35043907437027105</v>
      </c>
      <c r="L67" s="133">
        <f t="shared" si="12"/>
        <v>0.2267348526223458</v>
      </c>
      <c r="M67" s="134">
        <f t="shared" si="13"/>
        <v>13.669</v>
      </c>
      <c r="N67" s="135">
        <f t="shared" si="14"/>
        <v>0.58397468352951964</v>
      </c>
      <c r="O67" s="135">
        <f t="shared" si="15"/>
        <v>69.25939746660103</v>
      </c>
      <c r="P67" s="226">
        <f t="shared" si="16"/>
        <v>3</v>
      </c>
      <c r="Q67" s="227">
        <f t="shared" si="17"/>
        <v>10</v>
      </c>
      <c r="R67" s="227">
        <f t="shared" si="18"/>
        <v>1325</v>
      </c>
      <c r="T67">
        <v>506</v>
      </c>
      <c r="U67">
        <v>2661</v>
      </c>
      <c r="V67" t="s">
        <v>272</v>
      </c>
      <c r="W67">
        <v>1812.69</v>
      </c>
      <c r="X67">
        <v>924.89200000000005</v>
      </c>
      <c r="Y67">
        <v>1.96</v>
      </c>
      <c r="Z67">
        <v>13.669</v>
      </c>
      <c r="AA67">
        <v>104.349976</v>
      </c>
      <c r="AB67">
        <v>1.2696959999999999</v>
      </c>
      <c r="AC67">
        <v>36.568308999999999</v>
      </c>
      <c r="AD67" s="1">
        <v>411</v>
      </c>
      <c r="AE67">
        <v>10</v>
      </c>
      <c r="AF67">
        <v>1325</v>
      </c>
      <c r="AG67">
        <v>84</v>
      </c>
      <c r="AH67">
        <v>17.371254</v>
      </c>
      <c r="AI67">
        <v>584.1</v>
      </c>
      <c r="AJ67">
        <v>0</v>
      </c>
      <c r="AK67">
        <v>3</v>
      </c>
      <c r="AL67">
        <v>725</v>
      </c>
      <c r="AM67">
        <v>0.84657165245886079</v>
      </c>
      <c r="AN67" t="s">
        <v>67</v>
      </c>
      <c r="AO67">
        <v>1712.403</v>
      </c>
      <c r="AP67" t="s">
        <v>459</v>
      </c>
      <c r="AQ67" t="s">
        <v>117</v>
      </c>
      <c r="AR67" t="s">
        <v>119</v>
      </c>
      <c r="AS67" t="s">
        <v>117</v>
      </c>
      <c r="AT67" t="s">
        <v>119</v>
      </c>
      <c r="AU67" t="s">
        <v>191</v>
      </c>
      <c r="AV67" t="s">
        <v>272</v>
      </c>
      <c r="AW67" t="s">
        <v>67</v>
      </c>
      <c r="AX67">
        <v>2661</v>
      </c>
      <c r="AY67" t="s">
        <v>560</v>
      </c>
      <c r="AZ67">
        <v>1</v>
      </c>
      <c r="BA67" t="s">
        <v>353</v>
      </c>
      <c r="BB67">
        <v>2</v>
      </c>
      <c r="BC67">
        <v>1</v>
      </c>
      <c r="BE67" t="s">
        <v>69</v>
      </c>
      <c r="BF67">
        <v>-1</v>
      </c>
      <c r="BG67" t="s">
        <v>376</v>
      </c>
      <c r="BI67" t="s">
        <v>117</v>
      </c>
      <c r="BJ67" t="s">
        <v>272</v>
      </c>
      <c r="BK67" t="s">
        <v>67</v>
      </c>
      <c r="BL67">
        <v>0.84657165245886079</v>
      </c>
      <c r="BM67">
        <v>2661</v>
      </c>
      <c r="BN67" t="s">
        <v>119</v>
      </c>
      <c r="BO67" t="s">
        <v>191</v>
      </c>
      <c r="BP67">
        <v>2</v>
      </c>
      <c r="BQ67">
        <v>1812.69</v>
      </c>
      <c r="BR67">
        <v>1.216766930545341E-2</v>
      </c>
      <c r="BS67">
        <v>0.35043907437027105</v>
      </c>
      <c r="BT67">
        <v>0.2267348526223458</v>
      </c>
      <c r="BU67">
        <v>13.669</v>
      </c>
      <c r="BV67">
        <v>0.58397468352951964</v>
      </c>
      <c r="BW67">
        <v>69.25939746660103</v>
      </c>
      <c r="BX67">
        <v>3</v>
      </c>
      <c r="BY67">
        <v>10</v>
      </c>
      <c r="BZ67">
        <v>1325</v>
      </c>
    </row>
    <row r="68" spans="1:78" ht="16.5" x14ac:dyDescent="0.25">
      <c r="A68" s="109" t="str">
        <f t="shared" si="1"/>
        <v>도영운수</v>
      </c>
      <c r="B68" s="110" t="str">
        <f t="shared" si="2"/>
        <v>이택영</v>
      </c>
      <c r="C68" s="111" t="str">
        <f t="shared" si="3"/>
        <v>C</v>
      </c>
      <c r="D68" s="112">
        <f t="shared" si="4"/>
        <v>0.85393404699932318</v>
      </c>
      <c r="E68" s="113">
        <f t="shared" si="5"/>
        <v>35</v>
      </c>
      <c r="F68" s="316" t="str">
        <f t="shared" si="6"/>
        <v>35</v>
      </c>
      <c r="G68" s="114" t="str">
        <f t="shared" si="7"/>
        <v>71바5875</v>
      </c>
      <c r="H68" s="115">
        <f t="shared" si="8"/>
        <v>6</v>
      </c>
      <c r="I68" s="116">
        <f t="shared" si="9"/>
        <v>5784.8579999999993</v>
      </c>
      <c r="J68" s="117">
        <f t="shared" si="10"/>
        <v>2.8535402108483012E-2</v>
      </c>
      <c r="K68" s="117">
        <f t="shared" si="11"/>
        <v>0.34677420164238526</v>
      </c>
      <c r="L68" s="117">
        <f t="shared" si="12"/>
        <v>0.14779965212629248</v>
      </c>
      <c r="M68" s="118">
        <f t="shared" si="13"/>
        <v>13.052</v>
      </c>
      <c r="N68" s="119">
        <f t="shared" si="14"/>
        <v>1.0890500682989972</v>
      </c>
      <c r="O68" s="119">
        <f t="shared" si="15"/>
        <v>30.925564637887398</v>
      </c>
      <c r="P68" s="228">
        <f t="shared" si="16"/>
        <v>362</v>
      </c>
      <c r="Q68" s="229">
        <f t="shared" si="17"/>
        <v>63</v>
      </c>
      <c r="R68" s="229">
        <f t="shared" si="18"/>
        <v>1789</v>
      </c>
      <c r="T68">
        <v>506</v>
      </c>
      <c r="U68">
        <v>35</v>
      </c>
      <c r="V68" t="s">
        <v>460</v>
      </c>
      <c r="W68">
        <v>5784.8580000000002</v>
      </c>
      <c r="X68">
        <v>2649.2910000000002</v>
      </c>
      <c r="Y68">
        <v>2.1840000000000002</v>
      </c>
      <c r="Z68">
        <v>13.052</v>
      </c>
      <c r="AA68">
        <v>337.76520699999998</v>
      </c>
      <c r="AB68">
        <v>9.6382659999999998</v>
      </c>
      <c r="AC68">
        <v>117.12826</v>
      </c>
      <c r="AD68" s="1">
        <v>855</v>
      </c>
      <c r="AE68">
        <v>63</v>
      </c>
      <c r="AF68">
        <v>1789</v>
      </c>
      <c r="AG68">
        <v>79</v>
      </c>
      <c r="AH68">
        <v>17.126861000000002</v>
      </c>
      <c r="AI68">
        <v>5000.8</v>
      </c>
      <c r="AJ68">
        <v>0</v>
      </c>
      <c r="AK68">
        <v>362</v>
      </c>
      <c r="AL68">
        <v>12830</v>
      </c>
      <c r="AM68">
        <v>0.85393404699932318</v>
      </c>
      <c r="AN68" t="s">
        <v>69</v>
      </c>
      <c r="AO68">
        <v>4285.5429999999997</v>
      </c>
      <c r="AP68" t="s">
        <v>461</v>
      </c>
      <c r="AQ68" t="s">
        <v>117</v>
      </c>
      <c r="AR68" t="s">
        <v>118</v>
      </c>
      <c r="AS68" t="s">
        <v>117</v>
      </c>
      <c r="AT68" t="s">
        <v>118</v>
      </c>
      <c r="AU68" t="s">
        <v>349</v>
      </c>
      <c r="AV68" t="s">
        <v>460</v>
      </c>
      <c r="AW68" t="s">
        <v>69</v>
      </c>
      <c r="AX68">
        <v>35</v>
      </c>
      <c r="AY68" t="s">
        <v>557</v>
      </c>
      <c r="AZ68">
        <v>6</v>
      </c>
      <c r="BA68" t="s">
        <v>379</v>
      </c>
      <c r="BB68">
        <v>6</v>
      </c>
      <c r="BC68">
        <v>1</v>
      </c>
      <c r="BE68" t="s">
        <v>392</v>
      </c>
      <c r="BF68" t="s">
        <v>393</v>
      </c>
      <c r="BG68" t="s">
        <v>392</v>
      </c>
      <c r="BI68" t="s">
        <v>117</v>
      </c>
      <c r="BJ68" t="s">
        <v>460</v>
      </c>
      <c r="BK68" t="s">
        <v>69</v>
      </c>
      <c r="BL68">
        <v>0.85393404699932318</v>
      </c>
      <c r="BM68">
        <v>35</v>
      </c>
      <c r="BN68" t="s">
        <v>118</v>
      </c>
      <c r="BO68" t="s">
        <v>349</v>
      </c>
      <c r="BP68">
        <v>6</v>
      </c>
      <c r="BQ68">
        <v>5784.8579999999993</v>
      </c>
      <c r="BR68">
        <v>2.8535402108483012E-2</v>
      </c>
      <c r="BS68">
        <v>0.34677420164238526</v>
      </c>
      <c r="BT68">
        <v>0.14779965212629245</v>
      </c>
      <c r="BU68">
        <v>13.052</v>
      </c>
      <c r="BV68">
        <v>1.0890500682989972</v>
      </c>
      <c r="BW68">
        <v>30.925564637887398</v>
      </c>
      <c r="BX68">
        <v>362</v>
      </c>
      <c r="BY68">
        <v>63</v>
      </c>
      <c r="BZ68">
        <v>1789</v>
      </c>
    </row>
    <row r="69" spans="1:78" ht="16.5" x14ac:dyDescent="0.25">
      <c r="A69" s="125" t="str">
        <f t="shared" si="1"/>
        <v>도영운수</v>
      </c>
      <c r="B69" s="126" t="str">
        <f t="shared" si="2"/>
        <v>이한승</v>
      </c>
      <c r="C69" s="127" t="str">
        <f t="shared" si="3"/>
        <v>A</v>
      </c>
      <c r="D69" s="128">
        <f t="shared" si="4"/>
        <v>0.96772727272727266</v>
      </c>
      <c r="E69" s="129">
        <f t="shared" si="5"/>
        <v>2576</v>
      </c>
      <c r="F69" s="315" t="str">
        <f t="shared" si="6"/>
        <v>55</v>
      </c>
      <c r="G69" s="130" t="str">
        <f t="shared" si="7"/>
        <v>71바5900</v>
      </c>
      <c r="H69" s="131">
        <f t="shared" si="8"/>
        <v>1</v>
      </c>
      <c r="I69" s="132">
        <f t="shared" si="9"/>
        <v>1974.62</v>
      </c>
      <c r="J69" s="133">
        <f t="shared" si="10"/>
        <v>5.3581554474066142E-3</v>
      </c>
      <c r="K69" s="133">
        <f t="shared" si="11"/>
        <v>0.35453026377565111</v>
      </c>
      <c r="L69" s="133">
        <f t="shared" si="12"/>
        <v>0.23953975954867268</v>
      </c>
      <c r="M69" s="134">
        <f t="shared" si="13"/>
        <v>11.496</v>
      </c>
      <c r="N69" s="135">
        <f t="shared" si="14"/>
        <v>0.10128531059140493</v>
      </c>
      <c r="O69" s="135">
        <f t="shared" si="15"/>
        <v>30.233665211534372</v>
      </c>
      <c r="P69" s="226">
        <f t="shared" si="16"/>
        <v>0</v>
      </c>
      <c r="Q69" s="227">
        <f t="shared" si="17"/>
        <v>2</v>
      </c>
      <c r="R69" s="227">
        <f t="shared" si="18"/>
        <v>597</v>
      </c>
      <c r="T69">
        <v>506</v>
      </c>
      <c r="U69">
        <v>2576</v>
      </c>
      <c r="V69" t="s">
        <v>273</v>
      </c>
      <c r="W69">
        <v>1974.62</v>
      </c>
      <c r="X69">
        <v>927.45299999999997</v>
      </c>
      <c r="Y69">
        <v>2.129</v>
      </c>
      <c r="Z69">
        <v>11.496</v>
      </c>
      <c r="AA69">
        <v>122.186638</v>
      </c>
      <c r="AB69">
        <v>0.65469500000000003</v>
      </c>
      <c r="AC69">
        <v>43.318860999999998</v>
      </c>
      <c r="AD69" s="1">
        <v>473</v>
      </c>
      <c r="AE69">
        <v>2</v>
      </c>
      <c r="AF69">
        <v>597</v>
      </c>
      <c r="AG69">
        <v>72</v>
      </c>
      <c r="AH69">
        <v>16.160685999999998</v>
      </c>
      <c r="AI69">
        <v>845.9</v>
      </c>
      <c r="AJ69">
        <v>0</v>
      </c>
      <c r="AK69">
        <v>0</v>
      </c>
      <c r="AL69">
        <v>0</v>
      </c>
      <c r="AM69">
        <v>0.96772727272727266</v>
      </c>
      <c r="AN69" t="s">
        <v>66</v>
      </c>
      <c r="AO69">
        <v>1974.62</v>
      </c>
      <c r="AP69" t="s">
        <v>462</v>
      </c>
      <c r="AQ69" t="s">
        <v>117</v>
      </c>
      <c r="AR69" t="s">
        <v>120</v>
      </c>
      <c r="AS69" t="s">
        <v>117</v>
      </c>
      <c r="AT69" t="s">
        <v>120</v>
      </c>
      <c r="AU69" t="s">
        <v>205</v>
      </c>
      <c r="AV69" t="s">
        <v>273</v>
      </c>
      <c r="AW69" t="s">
        <v>66</v>
      </c>
      <c r="AX69">
        <v>2576</v>
      </c>
      <c r="AY69" t="s">
        <v>574</v>
      </c>
      <c r="AZ69">
        <v>1</v>
      </c>
      <c r="BA69" t="s">
        <v>387</v>
      </c>
      <c r="BB69">
        <v>1</v>
      </c>
      <c r="BC69">
        <v>1</v>
      </c>
      <c r="BE69" t="s">
        <v>66</v>
      </c>
      <c r="BF69">
        <v>0</v>
      </c>
      <c r="BG69" t="s">
        <v>346</v>
      </c>
      <c r="BI69" t="s">
        <v>117</v>
      </c>
      <c r="BJ69" t="s">
        <v>273</v>
      </c>
      <c r="BK69" t="s">
        <v>66</v>
      </c>
      <c r="BL69">
        <v>0.96772727272727266</v>
      </c>
      <c r="BM69">
        <v>2576</v>
      </c>
      <c r="BN69" t="s">
        <v>120</v>
      </c>
      <c r="BO69" t="s">
        <v>205</v>
      </c>
      <c r="BP69">
        <v>1</v>
      </c>
      <c r="BQ69">
        <v>1974.62</v>
      </c>
      <c r="BR69">
        <v>5.3581554474066142E-3</v>
      </c>
      <c r="BS69">
        <v>0.35453026377565111</v>
      </c>
      <c r="BT69">
        <v>0.23953975954867268</v>
      </c>
      <c r="BU69">
        <v>11.496</v>
      </c>
      <c r="BV69">
        <v>0.10128531059140493</v>
      </c>
      <c r="BW69">
        <v>30.233665211534372</v>
      </c>
      <c r="BX69">
        <v>0</v>
      </c>
      <c r="BY69">
        <v>2</v>
      </c>
      <c r="BZ69">
        <v>597</v>
      </c>
    </row>
    <row r="70" spans="1:78" ht="16.5" x14ac:dyDescent="0.25">
      <c r="A70" s="109" t="str">
        <f t="shared" si="1"/>
        <v>도영운수</v>
      </c>
      <c r="B70" s="110" t="str">
        <f t="shared" si="2"/>
        <v>이희정</v>
      </c>
      <c r="C70" s="111" t="str">
        <f t="shared" si="3"/>
        <v>D</v>
      </c>
      <c r="D70" s="112">
        <f t="shared" si="4"/>
        <v>0.82653846153846156</v>
      </c>
      <c r="E70" s="113">
        <f t="shared" si="5"/>
        <v>4075</v>
      </c>
      <c r="F70" s="316" t="str">
        <f t="shared" si="6"/>
        <v>35</v>
      </c>
      <c r="G70" s="114" t="str">
        <f t="shared" si="7"/>
        <v>71바5866</v>
      </c>
      <c r="H70" s="115">
        <f t="shared" si="8"/>
        <v>1</v>
      </c>
      <c r="I70" s="116">
        <f t="shared" si="9"/>
        <v>1698.9090000000001</v>
      </c>
      <c r="J70" s="117">
        <f t="shared" si="10"/>
        <v>6.5430189036653208E-3</v>
      </c>
      <c r="K70" s="117">
        <f t="shared" si="11"/>
        <v>0.3562482119654497</v>
      </c>
      <c r="L70" s="117">
        <f t="shared" si="12"/>
        <v>0.14185574389210959</v>
      </c>
      <c r="M70" s="118">
        <f t="shared" si="13"/>
        <v>12.411</v>
      </c>
      <c r="N70" s="119">
        <f t="shared" si="14"/>
        <v>0.11772260903909508</v>
      </c>
      <c r="O70" s="119">
        <f t="shared" si="15"/>
        <v>4.8854882751224462</v>
      </c>
      <c r="P70" s="228">
        <f t="shared" si="16"/>
        <v>0</v>
      </c>
      <c r="Q70" s="229">
        <f t="shared" si="17"/>
        <v>2</v>
      </c>
      <c r="R70" s="229">
        <f t="shared" si="18"/>
        <v>83</v>
      </c>
      <c r="T70">
        <v>506</v>
      </c>
      <c r="U70">
        <v>4075</v>
      </c>
      <c r="V70" t="s">
        <v>371</v>
      </c>
      <c r="W70">
        <v>1698.9090000000001</v>
      </c>
      <c r="X70">
        <v>790.43399999999997</v>
      </c>
      <c r="Y70">
        <v>2.149</v>
      </c>
      <c r="Z70">
        <v>12.411</v>
      </c>
      <c r="AA70">
        <v>99.679980999999998</v>
      </c>
      <c r="AB70">
        <v>0.65220800000000001</v>
      </c>
      <c r="AC70">
        <v>35.510815000000001</v>
      </c>
      <c r="AD70" s="1">
        <v>241</v>
      </c>
      <c r="AE70">
        <v>2</v>
      </c>
      <c r="AF70">
        <v>83</v>
      </c>
      <c r="AG70">
        <v>68</v>
      </c>
      <c r="AH70">
        <v>17.043631999999999</v>
      </c>
      <c r="AI70">
        <v>565.1</v>
      </c>
      <c r="AJ70">
        <v>0</v>
      </c>
      <c r="AK70">
        <v>0</v>
      </c>
      <c r="AL70">
        <v>0</v>
      </c>
      <c r="AM70">
        <v>0.82653846153846156</v>
      </c>
      <c r="AN70" t="s">
        <v>67</v>
      </c>
      <c r="AO70">
        <v>1698.9090000000001</v>
      </c>
      <c r="AP70" t="s">
        <v>463</v>
      </c>
      <c r="AQ70" t="s">
        <v>117</v>
      </c>
      <c r="AR70" t="s">
        <v>118</v>
      </c>
      <c r="AS70" t="s">
        <v>117</v>
      </c>
      <c r="AT70" t="s">
        <v>118</v>
      </c>
      <c r="AU70" t="s">
        <v>348</v>
      </c>
      <c r="AV70" t="s">
        <v>371</v>
      </c>
      <c r="AW70" t="s">
        <v>67</v>
      </c>
      <c r="AX70">
        <v>4075</v>
      </c>
      <c r="AY70" t="s">
        <v>556</v>
      </c>
      <c r="AZ70">
        <v>2</v>
      </c>
      <c r="BA70" t="s">
        <v>352</v>
      </c>
      <c r="BB70">
        <v>1</v>
      </c>
      <c r="BC70">
        <v>1</v>
      </c>
      <c r="BE70" t="s">
        <v>67</v>
      </c>
      <c r="BF70">
        <v>0</v>
      </c>
      <c r="BG70" t="s">
        <v>346</v>
      </c>
      <c r="BI70" t="s">
        <v>117</v>
      </c>
      <c r="BJ70" t="s">
        <v>371</v>
      </c>
      <c r="BK70" t="s">
        <v>67</v>
      </c>
      <c r="BL70">
        <v>0.82653846153846156</v>
      </c>
      <c r="BM70">
        <v>4075</v>
      </c>
      <c r="BN70" t="s">
        <v>118</v>
      </c>
      <c r="BO70" t="s">
        <v>348</v>
      </c>
      <c r="BP70">
        <v>1</v>
      </c>
      <c r="BQ70">
        <v>1698.9090000000001</v>
      </c>
      <c r="BR70">
        <v>6.5430189036653208E-3</v>
      </c>
      <c r="BS70">
        <v>0.3562482119654497</v>
      </c>
      <c r="BT70">
        <v>0.14185574389210959</v>
      </c>
      <c r="BU70">
        <v>12.411</v>
      </c>
      <c r="BV70">
        <v>0.11772260903909508</v>
      </c>
      <c r="BW70">
        <v>4.8854882751224462</v>
      </c>
      <c r="BX70">
        <v>0</v>
      </c>
      <c r="BY70">
        <v>2</v>
      </c>
      <c r="BZ70">
        <v>83</v>
      </c>
    </row>
    <row r="71" spans="1:78" ht="16.5" x14ac:dyDescent="0.25">
      <c r="A71" s="125" t="str">
        <f t="shared" ref="A71:A105" si="19">BI71</f>
        <v>도영운수</v>
      </c>
      <c r="B71" s="126" t="str">
        <f t="shared" ref="B71:B105" si="20">IF(BJ71="NULL", E71, BJ71)</f>
        <v>인명호</v>
      </c>
      <c r="C71" s="127" t="str">
        <f t="shared" ref="C71:C105" si="21">BK71</f>
        <v>F</v>
      </c>
      <c r="D71" s="128">
        <f t="shared" ref="D71:D105" si="22">BL71</f>
        <v>0.73399999999999999</v>
      </c>
      <c r="E71" s="129">
        <f t="shared" ref="E71:E105" si="23">U71</f>
        <v>3598</v>
      </c>
      <c r="F71" s="315" t="str">
        <f t="shared" ref="F71:F105" si="24">BN71</f>
        <v>65</v>
      </c>
      <c r="G71" s="130" t="str">
        <f t="shared" ref="G71:G105" si="25">BO71</f>
        <v>71바5888</v>
      </c>
      <c r="H71" s="131">
        <f t="shared" ref="H71:H105" si="26">BP71</f>
        <v>1</v>
      </c>
      <c r="I71" s="132">
        <f t="shared" ref="I71:I105" si="27">BQ71</f>
        <v>1366.2950000000001</v>
      </c>
      <c r="J71" s="133">
        <f t="shared" ref="J71:J105" si="28">AB71/AA71</f>
        <v>3.4448156128945737E-2</v>
      </c>
      <c r="K71" s="133">
        <f t="shared" ref="K71:K105" si="29">AC71/AA71</f>
        <v>0.39179219284378514</v>
      </c>
      <c r="L71" s="133">
        <f t="shared" ref="L71:L105" si="30">AD71/I71</f>
        <v>0.18078087089537764</v>
      </c>
      <c r="M71" s="134">
        <f t="shared" ref="M71:M105" si="31">Z71</f>
        <v>18.434000000000001</v>
      </c>
      <c r="N71" s="135">
        <f t="shared" ref="N71:N105" si="32">BV71</f>
        <v>0.73190635990031427</v>
      </c>
      <c r="O71" s="135">
        <f t="shared" ref="O71:O105" si="33">BW71</f>
        <v>48.744963569360934</v>
      </c>
      <c r="P71" s="226">
        <f t="shared" ref="P71:P105" si="34">AK71</f>
        <v>21</v>
      </c>
      <c r="Q71" s="227">
        <f t="shared" ref="Q71:Q105" si="35">AE71</f>
        <v>10</v>
      </c>
      <c r="R71" s="227">
        <f t="shared" ref="R71:R105" si="36">AF71</f>
        <v>666</v>
      </c>
      <c r="T71">
        <v>506</v>
      </c>
      <c r="U71">
        <v>3598</v>
      </c>
      <c r="V71" t="s">
        <v>274</v>
      </c>
      <c r="W71">
        <v>1366.2950000000001</v>
      </c>
      <c r="X71">
        <v>744.447</v>
      </c>
      <c r="Y71">
        <v>1.835</v>
      </c>
      <c r="Z71">
        <v>18.434000000000001</v>
      </c>
      <c r="AA71">
        <v>82.659982999999997</v>
      </c>
      <c r="AB71">
        <v>2.8474840000000001</v>
      </c>
      <c r="AC71">
        <v>32.385536000000002</v>
      </c>
      <c r="AD71" s="1">
        <v>247</v>
      </c>
      <c r="AE71">
        <v>10</v>
      </c>
      <c r="AF71">
        <v>666</v>
      </c>
      <c r="AG71">
        <v>71</v>
      </c>
      <c r="AH71">
        <v>16.529098000000001</v>
      </c>
      <c r="AI71">
        <v>2127.6</v>
      </c>
      <c r="AJ71">
        <v>0</v>
      </c>
      <c r="AK71">
        <v>21</v>
      </c>
      <c r="AL71">
        <v>5666</v>
      </c>
      <c r="AM71">
        <v>0.73399999999999999</v>
      </c>
      <c r="AN71" t="s">
        <v>70</v>
      </c>
      <c r="AO71">
        <v>1366.2950000000001</v>
      </c>
      <c r="AP71" t="s">
        <v>464</v>
      </c>
      <c r="AQ71" t="s">
        <v>117</v>
      </c>
      <c r="AR71" t="s">
        <v>121</v>
      </c>
      <c r="AS71" t="s">
        <v>117</v>
      </c>
      <c r="AT71" t="s">
        <v>121</v>
      </c>
      <c r="AU71" t="s">
        <v>213</v>
      </c>
      <c r="AV71" t="s">
        <v>274</v>
      </c>
      <c r="AW71" t="s">
        <v>70</v>
      </c>
      <c r="AX71">
        <v>3598</v>
      </c>
      <c r="AY71" t="s">
        <v>573</v>
      </c>
      <c r="AZ71">
        <v>2</v>
      </c>
      <c r="BA71" t="s">
        <v>318</v>
      </c>
      <c r="BB71">
        <v>1</v>
      </c>
      <c r="BC71">
        <v>1</v>
      </c>
      <c r="BE71" t="s">
        <v>70</v>
      </c>
      <c r="BF71">
        <v>0</v>
      </c>
      <c r="BG71" t="s">
        <v>346</v>
      </c>
      <c r="BI71" t="s">
        <v>117</v>
      </c>
      <c r="BJ71" t="s">
        <v>274</v>
      </c>
      <c r="BK71" t="s">
        <v>70</v>
      </c>
      <c r="BL71">
        <v>0.73399999999999999</v>
      </c>
      <c r="BM71">
        <v>3598</v>
      </c>
      <c r="BN71" t="s">
        <v>121</v>
      </c>
      <c r="BO71" t="s">
        <v>213</v>
      </c>
      <c r="BP71">
        <v>1</v>
      </c>
      <c r="BQ71">
        <v>1366.2950000000001</v>
      </c>
      <c r="BR71">
        <v>3.4448156128945737E-2</v>
      </c>
      <c r="BS71">
        <v>0.39179219284378514</v>
      </c>
      <c r="BT71">
        <v>0.18078087089537764</v>
      </c>
      <c r="BU71">
        <v>18.434000000000001</v>
      </c>
      <c r="BV71">
        <v>0.73190635990031427</v>
      </c>
      <c r="BW71">
        <v>48.744963569360934</v>
      </c>
      <c r="BX71">
        <v>21</v>
      </c>
      <c r="BY71">
        <v>10</v>
      </c>
      <c r="BZ71">
        <v>666</v>
      </c>
    </row>
    <row r="72" spans="1:78" ht="16.5" x14ac:dyDescent="0.25">
      <c r="A72" s="109" t="str">
        <f t="shared" si="19"/>
        <v>도영운수</v>
      </c>
      <c r="B72" s="110" t="str">
        <f t="shared" si="20"/>
        <v>임계주</v>
      </c>
      <c r="C72" s="111" t="str">
        <f t="shared" si="21"/>
        <v>D</v>
      </c>
      <c r="D72" s="112">
        <f t="shared" si="22"/>
        <v>0.81388032571991908</v>
      </c>
      <c r="E72" s="113">
        <f t="shared" si="23"/>
        <v>3923</v>
      </c>
      <c r="F72" s="316" t="str">
        <f t="shared" si="24"/>
        <v>35</v>
      </c>
      <c r="G72" s="114" t="str">
        <f t="shared" si="25"/>
        <v>71바5852</v>
      </c>
      <c r="H72" s="115">
        <f t="shared" si="26"/>
        <v>2</v>
      </c>
      <c r="I72" s="116">
        <f t="shared" si="27"/>
        <v>829.29200000000003</v>
      </c>
      <c r="J72" s="117">
        <f t="shared" si="28"/>
        <v>3.5009855991749862E-2</v>
      </c>
      <c r="K72" s="117">
        <f t="shared" si="29"/>
        <v>0.36488051782769582</v>
      </c>
      <c r="L72" s="117">
        <f t="shared" si="30"/>
        <v>0.18811226926100819</v>
      </c>
      <c r="M72" s="118">
        <f t="shared" si="31"/>
        <v>15.782999999999999</v>
      </c>
      <c r="N72" s="119">
        <f t="shared" si="32"/>
        <v>0</v>
      </c>
      <c r="O72" s="119">
        <f t="shared" si="33"/>
        <v>78.2989977728285</v>
      </c>
      <c r="P72" s="228">
        <f t="shared" si="34"/>
        <v>8</v>
      </c>
      <c r="Q72" s="229">
        <f t="shared" si="35"/>
        <v>7</v>
      </c>
      <c r="R72" s="229">
        <f t="shared" si="36"/>
        <v>800</v>
      </c>
      <c r="T72">
        <v>506</v>
      </c>
      <c r="U72">
        <v>3923</v>
      </c>
      <c r="V72" t="s">
        <v>275</v>
      </c>
      <c r="W72">
        <v>829.29200000000003</v>
      </c>
      <c r="X72">
        <v>391.85599999999999</v>
      </c>
      <c r="Y72">
        <v>2.1160000000000001</v>
      </c>
      <c r="Z72">
        <v>15.782999999999999</v>
      </c>
      <c r="AA72">
        <v>46.311929999999997</v>
      </c>
      <c r="AB72">
        <v>1.6213740000000001</v>
      </c>
      <c r="AC72">
        <v>16.898320999999999</v>
      </c>
      <c r="AD72" s="1">
        <v>156</v>
      </c>
      <c r="AE72">
        <v>7</v>
      </c>
      <c r="AF72">
        <v>800</v>
      </c>
      <c r="AG72">
        <v>81</v>
      </c>
      <c r="AH72">
        <v>17.906659999999999</v>
      </c>
      <c r="AI72">
        <v>2019.3</v>
      </c>
      <c r="AJ72">
        <v>0</v>
      </c>
      <c r="AK72">
        <v>8</v>
      </c>
      <c r="AL72">
        <v>2142</v>
      </c>
      <c r="AM72">
        <v>0.81388032571991908</v>
      </c>
      <c r="AN72" t="s">
        <v>67</v>
      </c>
      <c r="AO72">
        <v>771.82</v>
      </c>
      <c r="AP72" t="s">
        <v>465</v>
      </c>
      <c r="AQ72" t="s">
        <v>117</v>
      </c>
      <c r="AR72" t="s">
        <v>118</v>
      </c>
      <c r="AS72" t="s">
        <v>117</v>
      </c>
      <c r="AT72" t="s">
        <v>118</v>
      </c>
      <c r="AU72" t="s">
        <v>175</v>
      </c>
      <c r="AV72" t="s">
        <v>275</v>
      </c>
      <c r="AW72" t="s">
        <v>67</v>
      </c>
      <c r="AX72">
        <v>3923</v>
      </c>
      <c r="AY72" t="s">
        <v>556</v>
      </c>
      <c r="AZ72">
        <v>4</v>
      </c>
      <c r="BA72" t="s">
        <v>347</v>
      </c>
      <c r="BB72">
        <v>2</v>
      </c>
      <c r="BC72">
        <v>1</v>
      </c>
      <c r="BE72" t="s">
        <v>67</v>
      </c>
      <c r="BF72">
        <v>0</v>
      </c>
      <c r="BG72" t="s">
        <v>346</v>
      </c>
      <c r="BI72" t="s">
        <v>117</v>
      </c>
      <c r="BJ72" t="s">
        <v>275</v>
      </c>
      <c r="BK72" t="s">
        <v>67</v>
      </c>
      <c r="BL72">
        <v>0.81388032571991908</v>
      </c>
      <c r="BM72">
        <v>3923</v>
      </c>
      <c r="BN72" t="s">
        <v>118</v>
      </c>
      <c r="BO72" t="s">
        <v>175</v>
      </c>
      <c r="BP72">
        <v>2</v>
      </c>
      <c r="BQ72">
        <v>829.29200000000003</v>
      </c>
      <c r="BR72">
        <v>3.5009855991749862E-2</v>
      </c>
      <c r="BS72">
        <v>0.36488051782769582</v>
      </c>
      <c r="BT72">
        <v>0.18811226926100819</v>
      </c>
      <c r="BU72">
        <v>15.782999999999999</v>
      </c>
      <c r="BV72">
        <v>0</v>
      </c>
      <c r="BW72">
        <v>78.2989977728285</v>
      </c>
      <c r="BX72">
        <v>8</v>
      </c>
      <c r="BY72">
        <v>7</v>
      </c>
      <c r="BZ72">
        <v>800</v>
      </c>
    </row>
    <row r="73" spans="1:78" ht="16.5" x14ac:dyDescent="0.25">
      <c r="A73" s="125" t="str">
        <f t="shared" si="19"/>
        <v>도영운수</v>
      </c>
      <c r="B73" s="126" t="str">
        <f t="shared" si="20"/>
        <v>임형택</v>
      </c>
      <c r="C73" s="127" t="str">
        <f t="shared" si="21"/>
        <v>F</v>
      </c>
      <c r="D73" s="128">
        <f t="shared" si="22"/>
        <v>0.68840000000000001</v>
      </c>
      <c r="E73" s="129">
        <f t="shared" si="23"/>
        <v>4700</v>
      </c>
      <c r="F73" s="315" t="str">
        <f t="shared" si="24"/>
        <v>35</v>
      </c>
      <c r="G73" s="130" t="str">
        <f t="shared" si="25"/>
        <v>71바5892</v>
      </c>
      <c r="H73" s="131">
        <f t="shared" si="26"/>
        <v>1</v>
      </c>
      <c r="I73" s="132">
        <f t="shared" si="27"/>
        <v>903.83399999999995</v>
      </c>
      <c r="J73" s="133">
        <f t="shared" si="28"/>
        <v>2.8721273566012295E-2</v>
      </c>
      <c r="K73" s="133">
        <f t="shared" si="29"/>
        <v>0.40447677960376233</v>
      </c>
      <c r="L73" s="133">
        <f t="shared" si="30"/>
        <v>0.20468360340505004</v>
      </c>
      <c r="M73" s="134">
        <f t="shared" si="31"/>
        <v>18.713999999999999</v>
      </c>
      <c r="N73" s="135">
        <f t="shared" si="32"/>
        <v>0.55319892812175686</v>
      </c>
      <c r="O73" s="135">
        <f t="shared" si="33"/>
        <v>71.030742370833593</v>
      </c>
      <c r="P73" s="226">
        <f t="shared" si="34"/>
        <v>13</v>
      </c>
      <c r="Q73" s="227">
        <f t="shared" si="35"/>
        <v>5</v>
      </c>
      <c r="R73" s="227">
        <f t="shared" si="36"/>
        <v>642</v>
      </c>
      <c r="T73">
        <v>506</v>
      </c>
      <c r="U73">
        <v>4700</v>
      </c>
      <c r="V73" t="s">
        <v>372</v>
      </c>
      <c r="W73">
        <v>903.83399999999995</v>
      </c>
      <c r="X73">
        <v>525.03099999999995</v>
      </c>
      <c r="Y73">
        <v>1.7210000000000001</v>
      </c>
      <c r="Z73">
        <v>18.713999999999999</v>
      </c>
      <c r="AA73">
        <v>52.951098999999999</v>
      </c>
      <c r="AB73">
        <v>1.520823</v>
      </c>
      <c r="AC73">
        <v>21.417490000000001</v>
      </c>
      <c r="AD73" s="1">
        <v>185</v>
      </c>
      <c r="AE73">
        <v>5</v>
      </c>
      <c r="AF73">
        <v>642</v>
      </c>
      <c r="AG73">
        <v>82</v>
      </c>
      <c r="AH73">
        <v>17.069220000000001</v>
      </c>
      <c r="AI73">
        <v>1399.7</v>
      </c>
      <c r="AJ73">
        <v>0</v>
      </c>
      <c r="AK73">
        <v>13</v>
      </c>
      <c r="AL73">
        <v>2311</v>
      </c>
      <c r="AM73">
        <v>0.68840000000000001</v>
      </c>
      <c r="AN73" t="s">
        <v>70</v>
      </c>
      <c r="AO73">
        <v>903.83399999999995</v>
      </c>
      <c r="AP73" t="s">
        <v>466</v>
      </c>
      <c r="AQ73" t="s">
        <v>117</v>
      </c>
      <c r="AR73" t="s">
        <v>118</v>
      </c>
      <c r="AS73" t="s">
        <v>117</v>
      </c>
      <c r="AT73" t="s">
        <v>118</v>
      </c>
      <c r="AU73" t="s">
        <v>350</v>
      </c>
      <c r="AV73" t="s">
        <v>372</v>
      </c>
      <c r="AW73" t="s">
        <v>70</v>
      </c>
      <c r="AX73">
        <v>4700</v>
      </c>
      <c r="AY73" t="s">
        <v>562</v>
      </c>
      <c r="AZ73">
        <v>8</v>
      </c>
      <c r="BA73" t="s">
        <v>605</v>
      </c>
      <c r="BB73">
        <v>1</v>
      </c>
      <c r="BC73">
        <v>1</v>
      </c>
      <c r="BE73" t="s">
        <v>70</v>
      </c>
      <c r="BF73">
        <v>0</v>
      </c>
      <c r="BG73" t="s">
        <v>346</v>
      </c>
      <c r="BI73" t="s">
        <v>117</v>
      </c>
      <c r="BJ73" t="s">
        <v>372</v>
      </c>
      <c r="BK73" t="s">
        <v>70</v>
      </c>
      <c r="BL73">
        <v>0.68840000000000001</v>
      </c>
      <c r="BM73">
        <v>4700</v>
      </c>
      <c r="BN73" t="s">
        <v>118</v>
      </c>
      <c r="BO73" t="s">
        <v>350</v>
      </c>
      <c r="BP73">
        <v>1</v>
      </c>
      <c r="BQ73">
        <v>903.83399999999995</v>
      </c>
      <c r="BR73">
        <v>2.8721273566012295E-2</v>
      </c>
      <c r="BS73">
        <v>0.40447677960376233</v>
      </c>
      <c r="BT73">
        <v>0.20468360340505004</v>
      </c>
      <c r="BU73">
        <v>18.713999999999999</v>
      </c>
      <c r="BV73">
        <v>0.55319892812175686</v>
      </c>
      <c r="BW73">
        <v>71.030742370833593</v>
      </c>
      <c r="BX73">
        <v>13</v>
      </c>
      <c r="BY73">
        <v>5</v>
      </c>
      <c r="BZ73">
        <v>642</v>
      </c>
    </row>
    <row r="74" spans="1:78" ht="16.5" x14ac:dyDescent="0.25">
      <c r="A74" s="109" t="str">
        <f t="shared" si="19"/>
        <v>도영운수</v>
      </c>
      <c r="B74" s="110" t="str">
        <f t="shared" si="20"/>
        <v>장권순</v>
      </c>
      <c r="C74" s="111" t="str">
        <f t="shared" si="21"/>
        <v>B</v>
      </c>
      <c r="D74" s="112">
        <f t="shared" si="22"/>
        <v>0.93615384615384623</v>
      </c>
      <c r="E74" s="113">
        <f t="shared" si="23"/>
        <v>9270</v>
      </c>
      <c r="F74" s="316" t="str">
        <f t="shared" si="24"/>
        <v>523</v>
      </c>
      <c r="G74" s="114" t="str">
        <f t="shared" si="25"/>
        <v>71바5862</v>
      </c>
      <c r="H74" s="115">
        <f t="shared" si="26"/>
        <v>1</v>
      </c>
      <c r="I74" s="116">
        <f t="shared" si="27"/>
        <v>1940.3119999999999</v>
      </c>
      <c r="J74" s="117">
        <f t="shared" si="28"/>
        <v>7.4539709705493925E-3</v>
      </c>
      <c r="K74" s="117">
        <f t="shared" si="29"/>
        <v>0.34759634918874416</v>
      </c>
      <c r="L74" s="117">
        <f t="shared" si="30"/>
        <v>0.24583675202750899</v>
      </c>
      <c r="M74" s="118">
        <f t="shared" si="31"/>
        <v>15.632999999999999</v>
      </c>
      <c r="N74" s="119">
        <f t="shared" si="32"/>
        <v>1.7007574039638986</v>
      </c>
      <c r="O74" s="119">
        <f t="shared" si="33"/>
        <v>47.157364382635372</v>
      </c>
      <c r="P74" s="228">
        <f t="shared" si="34"/>
        <v>2</v>
      </c>
      <c r="Q74" s="229">
        <f t="shared" si="35"/>
        <v>33</v>
      </c>
      <c r="R74" s="229">
        <f t="shared" si="36"/>
        <v>915</v>
      </c>
      <c r="T74">
        <v>506</v>
      </c>
      <c r="U74">
        <v>9270</v>
      </c>
      <c r="V74" t="s">
        <v>276</v>
      </c>
      <c r="W74">
        <v>1940.3119999999999</v>
      </c>
      <c r="X74">
        <v>797.33100000000002</v>
      </c>
      <c r="Y74">
        <v>2.4340000000000002</v>
      </c>
      <c r="Z74">
        <v>15.632999999999999</v>
      </c>
      <c r="AA74">
        <v>121.25885700000001</v>
      </c>
      <c r="AB74">
        <v>0.90386</v>
      </c>
      <c r="AC74">
        <v>42.149135999999999</v>
      </c>
      <c r="AD74" s="1">
        <v>477</v>
      </c>
      <c r="AE74">
        <v>33</v>
      </c>
      <c r="AF74">
        <v>915</v>
      </c>
      <c r="AG74">
        <v>73</v>
      </c>
      <c r="AH74">
        <v>16.001404000000001</v>
      </c>
      <c r="AI74">
        <v>738</v>
      </c>
      <c r="AJ74">
        <v>0</v>
      </c>
      <c r="AK74">
        <v>2</v>
      </c>
      <c r="AL74">
        <v>1030</v>
      </c>
      <c r="AM74">
        <v>0.93615384615384623</v>
      </c>
      <c r="AN74" t="s">
        <v>68</v>
      </c>
      <c r="AO74">
        <v>1940.3119999999999</v>
      </c>
      <c r="AP74" t="s">
        <v>467</v>
      </c>
      <c r="AQ74" t="s">
        <v>117</v>
      </c>
      <c r="AR74" t="s">
        <v>119</v>
      </c>
      <c r="AS74" t="s">
        <v>117</v>
      </c>
      <c r="AT74" t="s">
        <v>119</v>
      </c>
      <c r="AU74" t="s">
        <v>195</v>
      </c>
      <c r="AV74" t="s">
        <v>276</v>
      </c>
      <c r="AW74" t="s">
        <v>68</v>
      </c>
      <c r="AX74">
        <v>9270</v>
      </c>
      <c r="AY74" t="s">
        <v>552</v>
      </c>
      <c r="AZ74">
        <v>1</v>
      </c>
      <c r="BA74" t="s">
        <v>356</v>
      </c>
      <c r="BB74">
        <v>1</v>
      </c>
      <c r="BC74">
        <v>1</v>
      </c>
      <c r="BE74" t="s">
        <v>69</v>
      </c>
      <c r="BF74">
        <v>1</v>
      </c>
      <c r="BG74" t="s">
        <v>344</v>
      </c>
      <c r="BI74" t="s">
        <v>117</v>
      </c>
      <c r="BJ74" t="s">
        <v>276</v>
      </c>
      <c r="BK74" t="s">
        <v>68</v>
      </c>
      <c r="BL74">
        <v>0.93615384615384623</v>
      </c>
      <c r="BM74">
        <v>9270</v>
      </c>
      <c r="BN74" t="s">
        <v>119</v>
      </c>
      <c r="BO74" t="s">
        <v>195</v>
      </c>
      <c r="BP74">
        <v>1</v>
      </c>
      <c r="BQ74">
        <v>1940.3119999999999</v>
      </c>
      <c r="BR74">
        <v>7.4539709705493925E-3</v>
      </c>
      <c r="BS74">
        <v>0.34759634918874416</v>
      </c>
      <c r="BT74">
        <v>0.24583675202750899</v>
      </c>
      <c r="BU74">
        <v>15.632999999999999</v>
      </c>
      <c r="BV74">
        <v>1.7007574039638986</v>
      </c>
      <c r="BW74">
        <v>47.157364382635372</v>
      </c>
      <c r="BX74">
        <v>2</v>
      </c>
      <c r="BY74">
        <v>33</v>
      </c>
      <c r="BZ74">
        <v>915</v>
      </c>
    </row>
    <row r="75" spans="1:78" ht="16.5" x14ac:dyDescent="0.25">
      <c r="A75" s="125" t="str">
        <f t="shared" si="19"/>
        <v>도영운수</v>
      </c>
      <c r="B75" s="126" t="str">
        <f t="shared" si="20"/>
        <v>전성일</v>
      </c>
      <c r="C75" s="127" t="str">
        <f t="shared" si="21"/>
        <v>D</v>
      </c>
      <c r="D75" s="128">
        <f t="shared" si="22"/>
        <v>0.80405613318751024</v>
      </c>
      <c r="E75" s="129">
        <f t="shared" si="23"/>
        <v>6338</v>
      </c>
      <c r="F75" s="315" t="str">
        <f t="shared" si="24"/>
        <v>65</v>
      </c>
      <c r="G75" s="130" t="str">
        <f t="shared" si="25"/>
        <v>71바5888</v>
      </c>
      <c r="H75" s="131">
        <f t="shared" si="26"/>
        <v>8</v>
      </c>
      <c r="I75" s="132">
        <f t="shared" si="27"/>
        <v>1295.6089999999999</v>
      </c>
      <c r="J75" s="133">
        <f t="shared" si="28"/>
        <v>2.0443077506027942E-2</v>
      </c>
      <c r="K75" s="133">
        <f t="shared" si="29"/>
        <v>0.37241499810193113</v>
      </c>
      <c r="L75" s="133">
        <f t="shared" si="30"/>
        <v>0.30641960653252642</v>
      </c>
      <c r="M75" s="134">
        <f t="shared" si="31"/>
        <v>14.861000000000001</v>
      </c>
      <c r="N75" s="135">
        <f t="shared" si="32"/>
        <v>1.6208593796430868</v>
      </c>
      <c r="O75" s="135">
        <f t="shared" si="33"/>
        <v>43.300100570465318</v>
      </c>
      <c r="P75" s="226">
        <f t="shared" si="34"/>
        <v>20</v>
      </c>
      <c r="Q75" s="227">
        <f t="shared" si="35"/>
        <v>21</v>
      </c>
      <c r="R75" s="227">
        <f t="shared" si="36"/>
        <v>561</v>
      </c>
      <c r="T75">
        <v>506</v>
      </c>
      <c r="U75">
        <v>6338</v>
      </c>
      <c r="V75" t="s">
        <v>277</v>
      </c>
      <c r="W75">
        <v>1295.6089999999999</v>
      </c>
      <c r="X75">
        <v>664.03599999999994</v>
      </c>
      <c r="Y75">
        <v>1.9510000000000001</v>
      </c>
      <c r="Z75">
        <v>14.861000000000001</v>
      </c>
      <c r="AA75">
        <v>79.067205000000001</v>
      </c>
      <c r="AB75">
        <v>1.616377</v>
      </c>
      <c r="AC75">
        <v>29.445813000000001</v>
      </c>
      <c r="AD75" s="1">
        <v>397</v>
      </c>
      <c r="AE75">
        <v>21</v>
      </c>
      <c r="AF75">
        <v>561</v>
      </c>
      <c r="AG75">
        <v>80</v>
      </c>
      <c r="AH75">
        <v>16.386174</v>
      </c>
      <c r="AI75">
        <v>2021.7</v>
      </c>
      <c r="AJ75">
        <v>0</v>
      </c>
      <c r="AK75">
        <v>20</v>
      </c>
      <c r="AL75">
        <v>5438</v>
      </c>
      <c r="AM75">
        <v>0.80405613318751024</v>
      </c>
      <c r="AN75" t="s">
        <v>67</v>
      </c>
      <c r="AO75">
        <v>449.51799999999997</v>
      </c>
      <c r="AP75" t="s">
        <v>468</v>
      </c>
      <c r="AQ75" t="s">
        <v>117</v>
      </c>
      <c r="AR75" t="s">
        <v>121</v>
      </c>
      <c r="AS75" t="s">
        <v>117</v>
      </c>
      <c r="AT75" t="s">
        <v>121</v>
      </c>
      <c r="AU75" t="s">
        <v>213</v>
      </c>
      <c r="AV75" t="s">
        <v>277</v>
      </c>
      <c r="AW75" t="s">
        <v>67</v>
      </c>
      <c r="AX75">
        <v>6338</v>
      </c>
      <c r="AY75" t="s">
        <v>589</v>
      </c>
      <c r="AZ75">
        <v>4</v>
      </c>
      <c r="BA75" t="s">
        <v>606</v>
      </c>
      <c r="BB75">
        <v>8</v>
      </c>
      <c r="BC75">
        <v>1</v>
      </c>
      <c r="BE75" t="s">
        <v>67</v>
      </c>
      <c r="BF75">
        <v>0</v>
      </c>
      <c r="BG75" t="s">
        <v>346</v>
      </c>
      <c r="BI75" t="s">
        <v>117</v>
      </c>
      <c r="BJ75" t="s">
        <v>277</v>
      </c>
      <c r="BK75" t="s">
        <v>67</v>
      </c>
      <c r="BL75">
        <v>0.80405613318751024</v>
      </c>
      <c r="BM75">
        <v>6338</v>
      </c>
      <c r="BN75" t="s">
        <v>121</v>
      </c>
      <c r="BO75" t="s">
        <v>213</v>
      </c>
      <c r="BP75">
        <v>8</v>
      </c>
      <c r="BQ75">
        <v>1295.6089999999999</v>
      </c>
      <c r="BR75">
        <v>2.0443077506027942E-2</v>
      </c>
      <c r="BS75">
        <v>0.37241499810193113</v>
      </c>
      <c r="BT75">
        <v>0.30641960653252642</v>
      </c>
      <c r="BU75">
        <v>14.861000000000001</v>
      </c>
      <c r="BV75">
        <v>1.6208593796430868</v>
      </c>
      <c r="BW75">
        <v>43.300100570465318</v>
      </c>
      <c r="BX75">
        <v>20</v>
      </c>
      <c r="BY75">
        <v>21</v>
      </c>
      <c r="BZ75">
        <v>561</v>
      </c>
    </row>
    <row r="76" spans="1:78" ht="16.5" x14ac:dyDescent="0.25">
      <c r="A76" s="109" t="str">
        <f t="shared" si="19"/>
        <v>도영운수</v>
      </c>
      <c r="B76" s="110" t="str">
        <f t="shared" si="20"/>
        <v>전영화</v>
      </c>
      <c r="C76" s="111" t="str">
        <f t="shared" si="21"/>
        <v>F</v>
      </c>
      <c r="D76" s="112">
        <f t="shared" si="22"/>
        <v>0.71875000000000011</v>
      </c>
      <c r="E76" s="113">
        <f t="shared" si="23"/>
        <v>1178</v>
      </c>
      <c r="F76" s="316" t="str">
        <f t="shared" si="24"/>
        <v>65-1</v>
      </c>
      <c r="G76" s="114" t="str">
        <f t="shared" si="25"/>
        <v>71바5891</v>
      </c>
      <c r="H76" s="115">
        <f t="shared" si="26"/>
        <v>1</v>
      </c>
      <c r="I76" s="116">
        <f t="shared" si="27"/>
        <v>2113.4389999999999</v>
      </c>
      <c r="J76" s="117">
        <f t="shared" si="28"/>
        <v>1.2241835797326501E-2</v>
      </c>
      <c r="K76" s="117">
        <f t="shared" si="29"/>
        <v>0.34170505284642022</v>
      </c>
      <c r="L76" s="117">
        <f t="shared" si="30"/>
        <v>0.2100841330173239</v>
      </c>
      <c r="M76" s="118">
        <f t="shared" si="31"/>
        <v>17.036999999999999</v>
      </c>
      <c r="N76" s="119">
        <f t="shared" si="32"/>
        <v>1.5614361237774075</v>
      </c>
      <c r="O76" s="119">
        <f t="shared" si="33"/>
        <v>33.831116015177159</v>
      </c>
      <c r="P76" s="228">
        <f t="shared" si="34"/>
        <v>1</v>
      </c>
      <c r="Q76" s="229">
        <f t="shared" si="35"/>
        <v>33</v>
      </c>
      <c r="R76" s="229">
        <f t="shared" si="36"/>
        <v>715</v>
      </c>
      <c r="T76">
        <v>506</v>
      </c>
      <c r="U76">
        <v>1178</v>
      </c>
      <c r="V76" t="s">
        <v>373</v>
      </c>
      <c r="W76">
        <v>2113.4389999999999</v>
      </c>
      <c r="X76">
        <v>1225.413</v>
      </c>
      <c r="Y76">
        <v>1.7250000000000001</v>
      </c>
      <c r="Z76">
        <v>17.036999999999999</v>
      </c>
      <c r="AA76">
        <v>130.19746599999999</v>
      </c>
      <c r="AB76">
        <v>1.5938559999999999</v>
      </c>
      <c r="AC76">
        <v>44.489131999999998</v>
      </c>
      <c r="AD76" s="1">
        <v>444</v>
      </c>
      <c r="AE76">
        <v>33</v>
      </c>
      <c r="AF76">
        <v>715</v>
      </c>
      <c r="AG76">
        <v>72</v>
      </c>
      <c r="AH76">
        <v>16.232565999999998</v>
      </c>
      <c r="AI76">
        <v>719.7</v>
      </c>
      <c r="AJ76">
        <v>0</v>
      </c>
      <c r="AK76">
        <v>1</v>
      </c>
      <c r="AL76">
        <v>675</v>
      </c>
      <c r="AM76">
        <v>0.71875000000000011</v>
      </c>
      <c r="AN76" t="s">
        <v>70</v>
      </c>
      <c r="AO76">
        <v>2113.4389999999999</v>
      </c>
      <c r="AP76" t="s">
        <v>469</v>
      </c>
      <c r="AQ76" t="s">
        <v>117</v>
      </c>
      <c r="AR76" t="s">
        <v>122</v>
      </c>
      <c r="AS76" t="s">
        <v>117</v>
      </c>
      <c r="AT76" t="s">
        <v>122</v>
      </c>
      <c r="AU76" t="s">
        <v>359</v>
      </c>
      <c r="AV76" t="s">
        <v>373</v>
      </c>
      <c r="AW76" t="s">
        <v>70</v>
      </c>
      <c r="AX76">
        <v>1178</v>
      </c>
      <c r="AY76" t="s">
        <v>576</v>
      </c>
      <c r="AZ76">
        <v>6</v>
      </c>
      <c r="BA76" t="s">
        <v>388</v>
      </c>
      <c r="BB76">
        <v>1</v>
      </c>
      <c r="BC76">
        <v>1</v>
      </c>
      <c r="BE76" t="s">
        <v>70</v>
      </c>
      <c r="BF76">
        <v>0</v>
      </c>
      <c r="BG76" t="s">
        <v>346</v>
      </c>
      <c r="BI76" t="s">
        <v>117</v>
      </c>
      <c r="BJ76" t="s">
        <v>373</v>
      </c>
      <c r="BK76" t="s">
        <v>70</v>
      </c>
      <c r="BL76">
        <v>0.71875000000000011</v>
      </c>
      <c r="BM76">
        <v>1178</v>
      </c>
      <c r="BN76" t="s">
        <v>122</v>
      </c>
      <c r="BO76" t="s">
        <v>359</v>
      </c>
      <c r="BP76">
        <v>1</v>
      </c>
      <c r="BQ76">
        <v>2113.4389999999999</v>
      </c>
      <c r="BR76">
        <v>1.2241835797326501E-2</v>
      </c>
      <c r="BS76">
        <v>0.34170505284642022</v>
      </c>
      <c r="BT76">
        <v>0.2100841330173239</v>
      </c>
      <c r="BU76">
        <v>17.036999999999999</v>
      </c>
      <c r="BV76">
        <v>1.5614361237774075</v>
      </c>
      <c r="BW76">
        <v>33.831116015177159</v>
      </c>
      <c r="BX76">
        <v>1</v>
      </c>
      <c r="BY76">
        <v>33</v>
      </c>
      <c r="BZ76">
        <v>715</v>
      </c>
    </row>
    <row r="77" spans="1:78" ht="16.5" x14ac:dyDescent="0.25">
      <c r="A77" s="125" t="str">
        <f t="shared" si="19"/>
        <v>도영운수</v>
      </c>
      <c r="B77" s="126" t="str">
        <f t="shared" si="20"/>
        <v>전용범</v>
      </c>
      <c r="C77" s="127" t="str">
        <f t="shared" si="21"/>
        <v>D</v>
      </c>
      <c r="D77" s="128">
        <f t="shared" si="22"/>
        <v>0.83333333333333337</v>
      </c>
      <c r="E77" s="129">
        <f t="shared" si="23"/>
        <v>3218</v>
      </c>
      <c r="F77" s="315" t="str">
        <f t="shared" si="24"/>
        <v>65-1</v>
      </c>
      <c r="G77" s="130" t="str">
        <f t="shared" si="25"/>
        <v>71바5889</v>
      </c>
      <c r="H77" s="131">
        <f t="shared" si="26"/>
        <v>1</v>
      </c>
      <c r="I77" s="132">
        <f t="shared" si="27"/>
        <v>1522.5840000000001</v>
      </c>
      <c r="J77" s="133">
        <f t="shared" si="28"/>
        <v>1.5607970813560719E-2</v>
      </c>
      <c r="K77" s="133">
        <f t="shared" si="29"/>
        <v>0.37907151161051134</v>
      </c>
      <c r="L77" s="133">
        <f t="shared" si="30"/>
        <v>0.16879200096677752</v>
      </c>
      <c r="M77" s="134">
        <f t="shared" si="31"/>
        <v>13.154</v>
      </c>
      <c r="N77" s="135">
        <f t="shared" si="32"/>
        <v>0</v>
      </c>
      <c r="O77" s="135">
        <f t="shared" si="33"/>
        <v>13.595309027285193</v>
      </c>
      <c r="P77" s="226">
        <f t="shared" si="34"/>
        <v>7</v>
      </c>
      <c r="Q77" s="227">
        <f t="shared" si="35"/>
        <v>0</v>
      </c>
      <c r="R77" s="227">
        <f t="shared" si="36"/>
        <v>207</v>
      </c>
      <c r="T77">
        <v>506</v>
      </c>
      <c r="U77">
        <v>3218</v>
      </c>
      <c r="V77" t="s">
        <v>278</v>
      </c>
      <c r="W77">
        <v>1522.5840000000001</v>
      </c>
      <c r="X77">
        <v>761.28300000000002</v>
      </c>
      <c r="Y77">
        <v>2</v>
      </c>
      <c r="Z77">
        <v>13.154</v>
      </c>
      <c r="AA77">
        <v>102.973027</v>
      </c>
      <c r="AB77">
        <v>1.6072</v>
      </c>
      <c r="AC77">
        <v>39.034140999999998</v>
      </c>
      <c r="AD77" s="1">
        <v>257</v>
      </c>
      <c r="AE77">
        <v>0</v>
      </c>
      <c r="AF77">
        <v>207</v>
      </c>
      <c r="AG77">
        <v>69</v>
      </c>
      <c r="AH77">
        <v>14.786241</v>
      </c>
      <c r="AI77">
        <v>400.4</v>
      </c>
      <c r="AJ77">
        <v>0</v>
      </c>
      <c r="AK77">
        <v>7</v>
      </c>
      <c r="AL77">
        <v>1462</v>
      </c>
      <c r="AM77">
        <v>0.83333333333333337</v>
      </c>
      <c r="AN77" t="s">
        <v>67</v>
      </c>
      <c r="AO77">
        <v>1522.5840000000001</v>
      </c>
      <c r="AP77" t="s">
        <v>470</v>
      </c>
      <c r="AQ77" t="s">
        <v>117</v>
      </c>
      <c r="AR77" t="s">
        <v>122</v>
      </c>
      <c r="AS77" t="s">
        <v>117</v>
      </c>
      <c r="AT77" t="s">
        <v>122</v>
      </c>
      <c r="AU77" t="s">
        <v>219</v>
      </c>
      <c r="AV77" t="s">
        <v>278</v>
      </c>
      <c r="AW77" t="s">
        <v>67</v>
      </c>
      <c r="AX77">
        <v>3218</v>
      </c>
      <c r="AY77" t="s">
        <v>607</v>
      </c>
      <c r="AZ77">
        <v>1</v>
      </c>
      <c r="BA77" t="s">
        <v>327</v>
      </c>
      <c r="BB77">
        <v>1</v>
      </c>
      <c r="BC77">
        <v>1</v>
      </c>
      <c r="BE77" t="s">
        <v>67</v>
      </c>
      <c r="BF77">
        <v>0</v>
      </c>
      <c r="BG77" s="5" t="s">
        <v>346</v>
      </c>
      <c r="BI77" t="s">
        <v>117</v>
      </c>
      <c r="BJ77" t="s">
        <v>278</v>
      </c>
      <c r="BK77" t="s">
        <v>67</v>
      </c>
      <c r="BL77">
        <v>0.83333333333333337</v>
      </c>
      <c r="BM77">
        <v>3218</v>
      </c>
      <c r="BN77" t="s">
        <v>122</v>
      </c>
      <c r="BO77" t="s">
        <v>219</v>
      </c>
      <c r="BP77">
        <v>1</v>
      </c>
      <c r="BQ77">
        <v>1522.5840000000001</v>
      </c>
      <c r="BR77">
        <v>1.5607970813560719E-2</v>
      </c>
      <c r="BS77">
        <v>0.37907151161051134</v>
      </c>
      <c r="BT77">
        <v>0.16879200096677752</v>
      </c>
      <c r="BU77">
        <v>13.154</v>
      </c>
      <c r="BV77">
        <v>0</v>
      </c>
      <c r="BW77">
        <v>13.595309027285193</v>
      </c>
      <c r="BX77">
        <v>7</v>
      </c>
      <c r="BY77">
        <v>0</v>
      </c>
      <c r="BZ77">
        <v>207</v>
      </c>
    </row>
    <row r="78" spans="1:78" ht="16.5" x14ac:dyDescent="0.25">
      <c r="A78" s="109" t="str">
        <f t="shared" si="19"/>
        <v>도영운수</v>
      </c>
      <c r="B78" s="110" t="str">
        <f t="shared" si="20"/>
        <v>정국채</v>
      </c>
      <c r="C78" s="111" t="str">
        <f t="shared" si="21"/>
        <v>F</v>
      </c>
      <c r="D78" s="112">
        <f t="shared" si="22"/>
        <v>0.73750000000000004</v>
      </c>
      <c r="E78" s="113">
        <f t="shared" si="23"/>
        <v>9974</v>
      </c>
      <c r="F78" s="316" t="str">
        <f t="shared" si="24"/>
        <v>65-1</v>
      </c>
      <c r="G78" s="114" t="str">
        <f t="shared" si="25"/>
        <v>71바5883</v>
      </c>
      <c r="H78" s="115">
        <f t="shared" si="26"/>
        <v>1</v>
      </c>
      <c r="I78" s="116">
        <f t="shared" si="27"/>
        <v>1804.16</v>
      </c>
      <c r="J78" s="117">
        <f t="shared" si="28"/>
        <v>6.4387967278715208E-2</v>
      </c>
      <c r="K78" s="117">
        <f t="shared" si="29"/>
        <v>0.35870863908959155</v>
      </c>
      <c r="L78" s="117">
        <f t="shared" si="30"/>
        <v>0.24831500532103581</v>
      </c>
      <c r="M78" s="118">
        <f t="shared" si="31"/>
        <v>14.436</v>
      </c>
      <c r="N78" s="119">
        <f t="shared" si="32"/>
        <v>2.0508158921603403</v>
      </c>
      <c r="O78" s="119">
        <f t="shared" si="33"/>
        <v>25.940049663001062</v>
      </c>
      <c r="P78" s="228">
        <f t="shared" si="34"/>
        <v>12</v>
      </c>
      <c r="Q78" s="229">
        <f t="shared" si="35"/>
        <v>37</v>
      </c>
      <c r="R78" s="229">
        <f t="shared" si="36"/>
        <v>468</v>
      </c>
      <c r="T78">
        <v>506</v>
      </c>
      <c r="U78">
        <v>9974</v>
      </c>
      <c r="V78" t="s">
        <v>339</v>
      </c>
      <c r="W78">
        <v>1804.16</v>
      </c>
      <c r="X78">
        <v>1019.311</v>
      </c>
      <c r="Y78">
        <v>1.77</v>
      </c>
      <c r="Z78">
        <v>14.436</v>
      </c>
      <c r="AA78">
        <v>131.05414500000001</v>
      </c>
      <c r="AB78">
        <v>8.4383099999999995</v>
      </c>
      <c r="AC78">
        <v>47.010254000000003</v>
      </c>
      <c r="AD78" s="1">
        <v>448</v>
      </c>
      <c r="AE78">
        <v>37</v>
      </c>
      <c r="AF78">
        <v>468</v>
      </c>
      <c r="AG78">
        <v>74</v>
      </c>
      <c r="AH78">
        <v>13.766522999999999</v>
      </c>
      <c r="AI78">
        <v>1090</v>
      </c>
      <c r="AJ78">
        <v>0</v>
      </c>
      <c r="AK78">
        <v>12</v>
      </c>
      <c r="AL78">
        <v>4716</v>
      </c>
      <c r="AM78">
        <v>0.73750000000000004</v>
      </c>
      <c r="AN78" t="s">
        <v>70</v>
      </c>
      <c r="AO78">
        <v>1804.16</v>
      </c>
      <c r="AP78" t="s">
        <v>471</v>
      </c>
      <c r="AQ78" t="s">
        <v>117</v>
      </c>
      <c r="AR78" t="s">
        <v>122</v>
      </c>
      <c r="AS78" t="s">
        <v>117</v>
      </c>
      <c r="AT78" t="s">
        <v>122</v>
      </c>
      <c r="AU78" t="s">
        <v>218</v>
      </c>
      <c r="AV78" t="s">
        <v>339</v>
      </c>
      <c r="AW78" t="s">
        <v>70</v>
      </c>
      <c r="AX78">
        <v>9974</v>
      </c>
      <c r="AY78" t="s">
        <v>576</v>
      </c>
      <c r="AZ78">
        <v>4</v>
      </c>
      <c r="BA78" t="s">
        <v>325</v>
      </c>
      <c r="BB78">
        <v>1</v>
      </c>
      <c r="BC78">
        <v>1</v>
      </c>
      <c r="BE78" t="s">
        <v>70</v>
      </c>
      <c r="BF78">
        <v>0</v>
      </c>
      <c r="BG78" t="s">
        <v>346</v>
      </c>
      <c r="BI78" t="s">
        <v>117</v>
      </c>
      <c r="BJ78" t="s">
        <v>339</v>
      </c>
      <c r="BK78" t="s">
        <v>70</v>
      </c>
      <c r="BL78">
        <v>0.73750000000000004</v>
      </c>
      <c r="BM78">
        <v>9974</v>
      </c>
      <c r="BN78" t="s">
        <v>122</v>
      </c>
      <c r="BO78" t="s">
        <v>218</v>
      </c>
      <c r="BP78">
        <v>1</v>
      </c>
      <c r="BQ78">
        <v>1804.16</v>
      </c>
      <c r="BR78">
        <v>6.4387967278715208E-2</v>
      </c>
      <c r="BS78">
        <v>0.35870863908959155</v>
      </c>
      <c r="BT78">
        <v>0.24831500532103581</v>
      </c>
      <c r="BU78">
        <v>14.436</v>
      </c>
      <c r="BV78">
        <v>2.0508158921603403</v>
      </c>
      <c r="BW78">
        <v>25.940049663001062</v>
      </c>
      <c r="BX78">
        <v>12</v>
      </c>
      <c r="BY78">
        <v>37</v>
      </c>
      <c r="BZ78">
        <v>468</v>
      </c>
    </row>
    <row r="79" spans="1:78" ht="16.5" x14ac:dyDescent="0.25">
      <c r="A79" s="125" t="str">
        <f t="shared" si="19"/>
        <v>도영운수</v>
      </c>
      <c r="B79" s="126" t="str">
        <f t="shared" si="20"/>
        <v>정상호</v>
      </c>
      <c r="C79" s="127" t="str">
        <f t="shared" si="21"/>
        <v>F</v>
      </c>
      <c r="D79" s="128">
        <f t="shared" si="22"/>
        <v>0.71389243303096772</v>
      </c>
      <c r="E79" s="129">
        <f t="shared" si="23"/>
        <v>8312</v>
      </c>
      <c r="F79" s="315" t="str">
        <f t="shared" si="24"/>
        <v>순환46</v>
      </c>
      <c r="G79" s="130" t="str">
        <f t="shared" si="25"/>
        <v>70바3903</v>
      </c>
      <c r="H79" s="131">
        <f t="shared" si="26"/>
        <v>2</v>
      </c>
      <c r="I79" s="132">
        <f t="shared" si="27"/>
        <v>608.35300000000007</v>
      </c>
      <c r="J79" s="133">
        <f t="shared" si="28"/>
        <v>2.5645182453109715E-2</v>
      </c>
      <c r="K79" s="133">
        <f t="shared" si="29"/>
        <v>0.39239292600629699</v>
      </c>
      <c r="L79" s="133">
        <f t="shared" si="30"/>
        <v>0.26300519599640337</v>
      </c>
      <c r="M79" s="134">
        <f t="shared" si="31"/>
        <v>14.489000000000001</v>
      </c>
      <c r="N79" s="135">
        <f t="shared" si="32"/>
        <v>0.16437824749775212</v>
      </c>
      <c r="O79" s="135">
        <f t="shared" si="33"/>
        <v>12.821503304824665</v>
      </c>
      <c r="P79" s="226">
        <f t="shared" si="34"/>
        <v>1</v>
      </c>
      <c r="Q79" s="227">
        <f t="shared" si="35"/>
        <v>1</v>
      </c>
      <c r="R79" s="227">
        <f t="shared" si="36"/>
        <v>78</v>
      </c>
      <c r="T79">
        <v>506</v>
      </c>
      <c r="U79">
        <v>8312</v>
      </c>
      <c r="V79" t="s">
        <v>472</v>
      </c>
      <c r="W79">
        <v>608.35299999999995</v>
      </c>
      <c r="X79">
        <v>319.29399999999998</v>
      </c>
      <c r="Y79">
        <v>1.905</v>
      </c>
      <c r="Z79">
        <v>14.489000000000001</v>
      </c>
      <c r="AA79">
        <v>45.492209000000003</v>
      </c>
      <c r="AB79">
        <v>1.1666559999999999</v>
      </c>
      <c r="AC79">
        <v>17.850821</v>
      </c>
      <c r="AD79" s="1">
        <v>160</v>
      </c>
      <c r="AE79">
        <v>1</v>
      </c>
      <c r="AF79">
        <v>78</v>
      </c>
      <c r="AG79">
        <v>74</v>
      </c>
      <c r="AH79">
        <v>13.372685000000001</v>
      </c>
      <c r="AI79">
        <v>171.3</v>
      </c>
      <c r="AJ79">
        <v>0</v>
      </c>
      <c r="AK79">
        <v>1</v>
      </c>
      <c r="AL79">
        <v>33</v>
      </c>
      <c r="AM79">
        <v>0.71389243303096772</v>
      </c>
      <c r="AN79" t="s">
        <v>70</v>
      </c>
      <c r="AO79">
        <v>493.70600000000002</v>
      </c>
      <c r="AP79" t="s">
        <v>473</v>
      </c>
      <c r="AQ79" t="s">
        <v>117</v>
      </c>
      <c r="AR79" t="s">
        <v>123</v>
      </c>
      <c r="AS79" t="s">
        <v>117</v>
      </c>
      <c r="AT79" t="s">
        <v>123</v>
      </c>
      <c r="AU79" t="s">
        <v>222</v>
      </c>
      <c r="AV79" t="s">
        <v>472</v>
      </c>
      <c r="AW79" t="s">
        <v>70</v>
      </c>
      <c r="AX79">
        <v>8312</v>
      </c>
      <c r="AY79" t="s">
        <v>570</v>
      </c>
      <c r="AZ79">
        <v>6</v>
      </c>
      <c r="BA79" t="s">
        <v>608</v>
      </c>
      <c r="BB79">
        <v>2</v>
      </c>
      <c r="BC79">
        <v>1</v>
      </c>
      <c r="BE79" t="s">
        <v>609</v>
      </c>
      <c r="BF79">
        <v>1</v>
      </c>
      <c r="BG79" t="s">
        <v>344</v>
      </c>
      <c r="BI79" t="s">
        <v>117</v>
      </c>
      <c r="BJ79" t="s">
        <v>472</v>
      </c>
      <c r="BK79" t="s">
        <v>70</v>
      </c>
      <c r="BL79">
        <v>0.71389243303096772</v>
      </c>
      <c r="BM79">
        <v>8312</v>
      </c>
      <c r="BN79" t="s">
        <v>123</v>
      </c>
      <c r="BO79" t="s">
        <v>222</v>
      </c>
      <c r="BP79">
        <v>2</v>
      </c>
      <c r="BQ79">
        <v>608.35300000000007</v>
      </c>
      <c r="BR79">
        <v>2.5645182453109715E-2</v>
      </c>
      <c r="BS79">
        <v>0.39239292600629699</v>
      </c>
      <c r="BT79">
        <v>0.26300519599640343</v>
      </c>
      <c r="BU79">
        <v>14.489000000000001</v>
      </c>
      <c r="BV79">
        <v>0.16437824749775212</v>
      </c>
      <c r="BW79">
        <v>12.821503304824665</v>
      </c>
      <c r="BX79">
        <v>1</v>
      </c>
      <c r="BY79">
        <v>1</v>
      </c>
      <c r="BZ79">
        <v>78</v>
      </c>
    </row>
    <row r="80" spans="1:78" ht="16.5" x14ac:dyDescent="0.25">
      <c r="A80" s="109" t="str">
        <f t="shared" si="19"/>
        <v>도영운수</v>
      </c>
      <c r="B80" s="110" t="str">
        <f t="shared" si="20"/>
        <v>정원</v>
      </c>
      <c r="C80" s="111" t="str">
        <f t="shared" si="21"/>
        <v>D</v>
      </c>
      <c r="D80" s="112">
        <f t="shared" si="22"/>
        <v>0.80606799003570662</v>
      </c>
      <c r="E80" s="113">
        <f t="shared" si="23"/>
        <v>864</v>
      </c>
      <c r="F80" s="316" t="str">
        <f t="shared" si="24"/>
        <v>523</v>
      </c>
      <c r="G80" s="114" t="str">
        <f t="shared" si="25"/>
        <v>70바3910</v>
      </c>
      <c r="H80" s="115">
        <f t="shared" si="26"/>
        <v>3</v>
      </c>
      <c r="I80" s="116">
        <f t="shared" si="27"/>
        <v>2187.3739999999998</v>
      </c>
      <c r="J80" s="117">
        <f t="shared" si="28"/>
        <v>9.9988567667764414E-3</v>
      </c>
      <c r="K80" s="117">
        <f t="shared" si="29"/>
        <v>0.35093638976204083</v>
      </c>
      <c r="L80" s="117">
        <f t="shared" si="30"/>
        <v>0.33647652390491983</v>
      </c>
      <c r="M80" s="118">
        <f t="shared" si="31"/>
        <v>14.22</v>
      </c>
      <c r="N80" s="119">
        <f t="shared" si="32"/>
        <v>3.2735464709681068</v>
      </c>
      <c r="O80" s="119">
        <f t="shared" si="33"/>
        <v>77.374734768337078</v>
      </c>
      <c r="P80" s="228">
        <f t="shared" si="34"/>
        <v>6</v>
      </c>
      <c r="Q80" s="229">
        <f t="shared" si="35"/>
        <v>31</v>
      </c>
      <c r="R80" s="229">
        <f t="shared" si="36"/>
        <v>2066</v>
      </c>
      <c r="T80">
        <v>506</v>
      </c>
      <c r="U80">
        <v>864</v>
      </c>
      <c r="V80" t="s">
        <v>279</v>
      </c>
      <c r="W80">
        <v>2187.3739999999998</v>
      </c>
      <c r="X80">
        <v>1192.3579999999999</v>
      </c>
      <c r="Y80">
        <v>1.8340000000000001</v>
      </c>
      <c r="Z80">
        <v>14.22</v>
      </c>
      <c r="AA80">
        <v>131.373019</v>
      </c>
      <c r="AB80">
        <v>1.31358</v>
      </c>
      <c r="AC80">
        <v>46.103572999999997</v>
      </c>
      <c r="AD80" s="1">
        <v>736</v>
      </c>
      <c r="AE80">
        <v>31</v>
      </c>
      <c r="AF80">
        <v>2066</v>
      </c>
      <c r="AG80">
        <v>81</v>
      </c>
      <c r="AH80">
        <v>16.650099999999998</v>
      </c>
      <c r="AI80">
        <v>1357.2</v>
      </c>
      <c r="AJ80">
        <v>0</v>
      </c>
      <c r="AK80">
        <v>6</v>
      </c>
      <c r="AL80">
        <v>522</v>
      </c>
      <c r="AM80">
        <v>0.80606799003570662</v>
      </c>
      <c r="AN80" t="s">
        <v>67</v>
      </c>
      <c r="AO80">
        <v>1735.511</v>
      </c>
      <c r="AP80" t="s">
        <v>474</v>
      </c>
      <c r="AQ80" t="s">
        <v>117</v>
      </c>
      <c r="AR80" t="s">
        <v>119</v>
      </c>
      <c r="AS80" t="s">
        <v>117</v>
      </c>
      <c r="AT80" t="s">
        <v>119</v>
      </c>
      <c r="AU80" t="s">
        <v>191</v>
      </c>
      <c r="AV80" t="s">
        <v>279</v>
      </c>
      <c r="AW80" t="s">
        <v>67</v>
      </c>
      <c r="AX80">
        <v>864</v>
      </c>
      <c r="AY80" t="s">
        <v>560</v>
      </c>
      <c r="AZ80">
        <v>6</v>
      </c>
      <c r="BA80" t="s">
        <v>610</v>
      </c>
      <c r="BB80">
        <v>3</v>
      </c>
      <c r="BC80">
        <v>1</v>
      </c>
      <c r="BE80" t="s">
        <v>67</v>
      </c>
      <c r="BF80">
        <v>0</v>
      </c>
      <c r="BG80" t="s">
        <v>346</v>
      </c>
      <c r="BI80" t="s">
        <v>117</v>
      </c>
      <c r="BJ80" t="s">
        <v>279</v>
      </c>
      <c r="BK80" t="s">
        <v>67</v>
      </c>
      <c r="BL80">
        <v>0.80606799003570662</v>
      </c>
      <c r="BM80">
        <v>864</v>
      </c>
      <c r="BN80" t="s">
        <v>119</v>
      </c>
      <c r="BO80" t="s">
        <v>191</v>
      </c>
      <c r="BP80">
        <v>3</v>
      </c>
      <c r="BQ80">
        <v>2187.3739999999998</v>
      </c>
      <c r="BR80">
        <v>9.9988567667764414E-3</v>
      </c>
      <c r="BS80">
        <v>0.35093638976204083</v>
      </c>
      <c r="BT80">
        <v>0.33647652390491983</v>
      </c>
      <c r="BU80">
        <v>14.22</v>
      </c>
      <c r="BV80">
        <v>3.2735464709681068</v>
      </c>
      <c r="BW80">
        <v>77.374734768337078</v>
      </c>
      <c r="BX80">
        <v>6</v>
      </c>
      <c r="BY80">
        <v>31</v>
      </c>
      <c r="BZ80">
        <v>2066</v>
      </c>
    </row>
    <row r="81" spans="1:78" ht="16.5" x14ac:dyDescent="0.25">
      <c r="A81" s="125" t="str">
        <f t="shared" si="19"/>
        <v>도영운수</v>
      </c>
      <c r="B81" s="126" t="str">
        <f t="shared" si="20"/>
        <v>정정훈</v>
      </c>
      <c r="C81" s="127" t="str">
        <f t="shared" si="21"/>
        <v>F</v>
      </c>
      <c r="D81" s="128">
        <f t="shared" si="22"/>
        <v>0.78625129151231699</v>
      </c>
      <c r="E81" s="129">
        <f t="shared" si="23"/>
        <v>3787</v>
      </c>
      <c r="F81" s="315" t="str">
        <f t="shared" si="24"/>
        <v>순환46</v>
      </c>
      <c r="G81" s="130" t="str">
        <f t="shared" si="25"/>
        <v>71바5868</v>
      </c>
      <c r="H81" s="131">
        <f t="shared" si="26"/>
        <v>9</v>
      </c>
      <c r="I81" s="132">
        <f t="shared" si="27"/>
        <v>5891.8209999999999</v>
      </c>
      <c r="J81" s="133">
        <f t="shared" si="28"/>
        <v>2.24944570966682E-2</v>
      </c>
      <c r="K81" s="133">
        <f t="shared" si="29"/>
        <v>0.37759549914330764</v>
      </c>
      <c r="L81" s="133">
        <f t="shared" si="30"/>
        <v>0.21860813490430209</v>
      </c>
      <c r="M81" s="134">
        <f t="shared" si="31"/>
        <v>14.34</v>
      </c>
      <c r="N81" s="135">
        <f t="shared" si="32"/>
        <v>1.1708479192265158</v>
      </c>
      <c r="O81" s="135">
        <f t="shared" si="33"/>
        <v>27.989892710565954</v>
      </c>
      <c r="P81" s="226">
        <f t="shared" si="34"/>
        <v>20</v>
      </c>
      <c r="Q81" s="227">
        <f t="shared" si="35"/>
        <v>152</v>
      </c>
      <c r="R81" s="227">
        <f t="shared" si="36"/>
        <v>2677</v>
      </c>
      <c r="T81">
        <v>506</v>
      </c>
      <c r="U81">
        <v>3787</v>
      </c>
      <c r="V81" t="s">
        <v>309</v>
      </c>
      <c r="W81">
        <v>5925.0709999999999</v>
      </c>
      <c r="X81">
        <v>2897.2</v>
      </c>
      <c r="Y81">
        <v>2.0449999999999999</v>
      </c>
      <c r="Z81">
        <v>14.34</v>
      </c>
      <c r="AA81">
        <v>412.25822699999998</v>
      </c>
      <c r="AB81">
        <v>9.2735249999999994</v>
      </c>
      <c r="AC81">
        <v>155.66685100000001</v>
      </c>
      <c r="AD81" s="1">
        <v>1288</v>
      </c>
      <c r="AE81">
        <v>152</v>
      </c>
      <c r="AF81">
        <v>2677</v>
      </c>
      <c r="AG81">
        <v>78</v>
      </c>
      <c r="AH81">
        <v>14.372232</v>
      </c>
      <c r="AI81">
        <v>1997.2</v>
      </c>
      <c r="AJ81">
        <v>0</v>
      </c>
      <c r="AK81">
        <v>20</v>
      </c>
      <c r="AL81">
        <v>4917</v>
      </c>
      <c r="AM81">
        <v>0.78625129151231699</v>
      </c>
      <c r="AN81" t="s">
        <v>70</v>
      </c>
      <c r="AO81">
        <v>2524.1619999999998</v>
      </c>
      <c r="AP81" t="s">
        <v>475</v>
      </c>
      <c r="AQ81" t="s">
        <v>117</v>
      </c>
      <c r="AR81" t="s">
        <v>123</v>
      </c>
      <c r="AS81" t="s">
        <v>117</v>
      </c>
      <c r="AT81" t="s">
        <v>123</v>
      </c>
      <c r="AU81" t="s">
        <v>226</v>
      </c>
      <c r="AV81" t="s">
        <v>309</v>
      </c>
      <c r="AW81" t="s">
        <v>70</v>
      </c>
      <c r="AX81">
        <v>3787</v>
      </c>
      <c r="AY81" t="s">
        <v>570</v>
      </c>
      <c r="AZ81">
        <v>3</v>
      </c>
      <c r="BA81" t="s">
        <v>328</v>
      </c>
      <c r="BB81">
        <v>9</v>
      </c>
      <c r="BC81">
        <v>1</v>
      </c>
      <c r="BE81" t="s">
        <v>67</v>
      </c>
      <c r="BF81">
        <v>-1</v>
      </c>
      <c r="BG81" t="s">
        <v>376</v>
      </c>
      <c r="BI81" t="s">
        <v>117</v>
      </c>
      <c r="BJ81" t="s">
        <v>309</v>
      </c>
      <c r="BK81" t="s">
        <v>70</v>
      </c>
      <c r="BL81">
        <v>0.78625129151231699</v>
      </c>
      <c r="BM81">
        <v>3787</v>
      </c>
      <c r="BN81" t="s">
        <v>123</v>
      </c>
      <c r="BO81" t="s">
        <v>226</v>
      </c>
      <c r="BP81">
        <v>9</v>
      </c>
      <c r="BQ81">
        <v>5891.8209999999999</v>
      </c>
      <c r="BR81">
        <v>2.24944570966682E-2</v>
      </c>
      <c r="BS81">
        <v>0.37759549914330764</v>
      </c>
      <c r="BT81">
        <v>0.21738136133727343</v>
      </c>
      <c r="BU81">
        <v>14.34</v>
      </c>
      <c r="BV81">
        <v>1.1708479192265158</v>
      </c>
      <c r="BW81">
        <v>27.989892710565954</v>
      </c>
      <c r="BX81">
        <v>20</v>
      </c>
      <c r="BY81">
        <v>152</v>
      </c>
      <c r="BZ81">
        <v>2677</v>
      </c>
    </row>
    <row r="82" spans="1:78" ht="16.5" x14ac:dyDescent="0.25">
      <c r="A82" s="109" t="str">
        <f t="shared" si="19"/>
        <v>도영운수</v>
      </c>
      <c r="B82" s="110" t="str">
        <f t="shared" si="20"/>
        <v>정진권</v>
      </c>
      <c r="C82" s="111" t="str">
        <f t="shared" si="21"/>
        <v>D</v>
      </c>
      <c r="D82" s="112">
        <f t="shared" si="22"/>
        <v>0.81115384615384611</v>
      </c>
      <c r="E82" s="113">
        <f t="shared" si="23"/>
        <v>6998</v>
      </c>
      <c r="F82" s="316" t="str">
        <f t="shared" si="24"/>
        <v>35</v>
      </c>
      <c r="G82" s="114" t="str">
        <f t="shared" si="25"/>
        <v>71바5852</v>
      </c>
      <c r="H82" s="115">
        <f t="shared" si="26"/>
        <v>1</v>
      </c>
      <c r="I82" s="116">
        <f t="shared" si="27"/>
        <v>2744.1770000000001</v>
      </c>
      <c r="J82" s="117">
        <f t="shared" si="28"/>
        <v>3.8573785332405026E-2</v>
      </c>
      <c r="K82" s="117">
        <f t="shared" si="29"/>
        <v>0.37666698130546322</v>
      </c>
      <c r="L82" s="117">
        <f t="shared" si="30"/>
        <v>0.18329721442895264</v>
      </c>
      <c r="M82" s="118">
        <f t="shared" si="31"/>
        <v>13.808</v>
      </c>
      <c r="N82" s="119">
        <f t="shared" si="32"/>
        <v>0.18220399048603642</v>
      </c>
      <c r="O82" s="119">
        <f t="shared" si="33"/>
        <v>31.594171950278717</v>
      </c>
      <c r="P82" s="228">
        <f t="shared" si="34"/>
        <v>38</v>
      </c>
      <c r="Q82" s="229">
        <f t="shared" si="35"/>
        <v>5</v>
      </c>
      <c r="R82" s="229">
        <f t="shared" si="36"/>
        <v>867</v>
      </c>
      <c r="T82">
        <v>506</v>
      </c>
      <c r="U82">
        <v>6998</v>
      </c>
      <c r="V82" t="s">
        <v>280</v>
      </c>
      <c r="W82">
        <v>2744.1770000000001</v>
      </c>
      <c r="X82">
        <v>1301.2940000000001</v>
      </c>
      <c r="Y82">
        <v>2.109</v>
      </c>
      <c r="Z82">
        <v>13.808</v>
      </c>
      <c r="AA82">
        <v>173.26746499999999</v>
      </c>
      <c r="AB82">
        <v>6.6835820000000004</v>
      </c>
      <c r="AC82">
        <v>65.264133000000001</v>
      </c>
      <c r="AD82" s="1">
        <v>503</v>
      </c>
      <c r="AE82">
        <v>5</v>
      </c>
      <c r="AF82">
        <v>867</v>
      </c>
      <c r="AG82">
        <v>81</v>
      </c>
      <c r="AH82">
        <v>15.837808000000001</v>
      </c>
      <c r="AI82">
        <v>2080.6</v>
      </c>
      <c r="AJ82">
        <v>0</v>
      </c>
      <c r="AK82">
        <v>38</v>
      </c>
      <c r="AL82">
        <v>9012</v>
      </c>
      <c r="AM82">
        <v>0.81115384615384611</v>
      </c>
      <c r="AN82" t="s">
        <v>67</v>
      </c>
      <c r="AO82">
        <v>2744.1770000000001</v>
      </c>
      <c r="AP82" t="s">
        <v>476</v>
      </c>
      <c r="AQ82" t="s">
        <v>117</v>
      </c>
      <c r="AR82" t="s">
        <v>118</v>
      </c>
      <c r="AS82" t="s">
        <v>117</v>
      </c>
      <c r="AT82" t="s">
        <v>118</v>
      </c>
      <c r="AU82" t="s">
        <v>175</v>
      </c>
      <c r="AV82" t="s">
        <v>280</v>
      </c>
      <c r="AW82" t="s">
        <v>67</v>
      </c>
      <c r="AX82">
        <v>6998</v>
      </c>
      <c r="AY82" t="s">
        <v>556</v>
      </c>
      <c r="AZ82">
        <v>5</v>
      </c>
      <c r="BA82" t="s">
        <v>611</v>
      </c>
      <c r="BB82">
        <v>1</v>
      </c>
      <c r="BC82">
        <v>1</v>
      </c>
      <c r="BE82" t="s">
        <v>67</v>
      </c>
      <c r="BF82">
        <v>0</v>
      </c>
      <c r="BG82" t="s">
        <v>346</v>
      </c>
      <c r="BI82" t="s">
        <v>117</v>
      </c>
      <c r="BJ82" t="s">
        <v>280</v>
      </c>
      <c r="BK82" t="s">
        <v>67</v>
      </c>
      <c r="BL82">
        <v>0.81115384615384611</v>
      </c>
      <c r="BM82">
        <v>6998</v>
      </c>
      <c r="BN82" t="s">
        <v>118</v>
      </c>
      <c r="BO82" t="s">
        <v>175</v>
      </c>
      <c r="BP82">
        <v>1</v>
      </c>
      <c r="BQ82">
        <v>2744.1770000000001</v>
      </c>
      <c r="BR82">
        <v>3.8573785332405026E-2</v>
      </c>
      <c r="BS82">
        <v>0.37666698130546322</v>
      </c>
      <c r="BT82">
        <v>0.18329721442895264</v>
      </c>
      <c r="BU82">
        <v>13.808</v>
      </c>
      <c r="BV82">
        <v>0.18220399048603642</v>
      </c>
      <c r="BW82">
        <v>31.594171950278717</v>
      </c>
      <c r="BX82">
        <v>38</v>
      </c>
      <c r="BY82">
        <v>5</v>
      </c>
      <c r="BZ82">
        <v>867</v>
      </c>
    </row>
    <row r="83" spans="1:78" ht="16.5" x14ac:dyDescent="0.25">
      <c r="A83" s="125" t="str">
        <f t="shared" si="19"/>
        <v>도영운수</v>
      </c>
      <c r="B83" s="126" t="str">
        <f t="shared" si="20"/>
        <v>정해원</v>
      </c>
      <c r="C83" s="127" t="str">
        <f t="shared" si="21"/>
        <v>F</v>
      </c>
      <c r="D83" s="128">
        <f t="shared" si="22"/>
        <v>0.72730336134865503</v>
      </c>
      <c r="E83" s="129">
        <f t="shared" si="23"/>
        <v>469</v>
      </c>
      <c r="F83" s="315" t="str">
        <f t="shared" si="24"/>
        <v>순환46</v>
      </c>
      <c r="G83" s="130" t="str">
        <f t="shared" si="25"/>
        <v>70바3905</v>
      </c>
      <c r="H83" s="131">
        <f t="shared" si="26"/>
        <v>4</v>
      </c>
      <c r="I83" s="132">
        <f t="shared" si="27"/>
        <v>1522.9160000000002</v>
      </c>
      <c r="J83" s="133">
        <f t="shared" si="28"/>
        <v>2.0284438098906486E-2</v>
      </c>
      <c r="K83" s="133">
        <f t="shared" si="29"/>
        <v>0.41912536037149845</v>
      </c>
      <c r="L83" s="133">
        <f t="shared" si="30"/>
        <v>0.32963078725287537</v>
      </c>
      <c r="M83" s="134">
        <f t="shared" si="31"/>
        <v>15.547000000000001</v>
      </c>
      <c r="N83" s="135">
        <f t="shared" si="32"/>
        <v>0.28937173778579978</v>
      </c>
      <c r="O83" s="135">
        <f t="shared" si="33"/>
        <v>18.230419480505386</v>
      </c>
      <c r="P83" s="226">
        <f t="shared" si="34"/>
        <v>11</v>
      </c>
      <c r="Q83" s="227">
        <f t="shared" si="35"/>
        <v>9</v>
      </c>
      <c r="R83" s="227">
        <f t="shared" si="36"/>
        <v>440</v>
      </c>
      <c r="T83">
        <v>506</v>
      </c>
      <c r="U83">
        <v>469</v>
      </c>
      <c r="V83" t="s">
        <v>301</v>
      </c>
      <c r="W83">
        <v>1522.9159999999999</v>
      </c>
      <c r="X83">
        <v>763.13599999999997</v>
      </c>
      <c r="Y83">
        <v>1.996</v>
      </c>
      <c r="Z83">
        <v>15.547000000000001</v>
      </c>
      <c r="AA83">
        <v>112.48218900000001</v>
      </c>
      <c r="AB83">
        <v>2.2816380000000001</v>
      </c>
      <c r="AC83">
        <v>47.144137999999998</v>
      </c>
      <c r="AD83" s="1">
        <v>502</v>
      </c>
      <c r="AE83">
        <v>9</v>
      </c>
      <c r="AF83">
        <v>440</v>
      </c>
      <c r="AG83">
        <v>78</v>
      </c>
      <c r="AH83">
        <v>13.539173999999999</v>
      </c>
      <c r="AI83">
        <v>699.7</v>
      </c>
      <c r="AJ83">
        <v>0</v>
      </c>
      <c r="AK83">
        <v>11</v>
      </c>
      <c r="AL83">
        <v>2661</v>
      </c>
      <c r="AM83">
        <v>0.72730336134865503</v>
      </c>
      <c r="AN83" t="s">
        <v>70</v>
      </c>
      <c r="AO83">
        <v>638.87800000000004</v>
      </c>
      <c r="AP83" t="s">
        <v>477</v>
      </c>
      <c r="AQ83" t="s">
        <v>117</v>
      </c>
      <c r="AR83" t="s">
        <v>123</v>
      </c>
      <c r="AS83" t="s">
        <v>117</v>
      </c>
      <c r="AT83" t="s">
        <v>123</v>
      </c>
      <c r="AU83" t="s">
        <v>224</v>
      </c>
      <c r="AV83" t="s">
        <v>301</v>
      </c>
      <c r="AW83" t="s">
        <v>70</v>
      </c>
      <c r="AX83">
        <v>469</v>
      </c>
      <c r="AY83" t="s">
        <v>570</v>
      </c>
      <c r="AZ83">
        <v>5</v>
      </c>
      <c r="BA83" t="s">
        <v>612</v>
      </c>
      <c r="BB83">
        <v>4</v>
      </c>
      <c r="BC83">
        <v>1</v>
      </c>
      <c r="BE83" t="s">
        <v>70</v>
      </c>
      <c r="BF83">
        <v>0</v>
      </c>
      <c r="BG83" t="s">
        <v>346</v>
      </c>
      <c r="BI83" t="s">
        <v>117</v>
      </c>
      <c r="BJ83" t="s">
        <v>301</v>
      </c>
      <c r="BK83" t="s">
        <v>70</v>
      </c>
      <c r="BL83">
        <v>0.72730336134865503</v>
      </c>
      <c r="BM83">
        <v>469</v>
      </c>
      <c r="BN83" t="s">
        <v>123</v>
      </c>
      <c r="BO83" t="s">
        <v>224</v>
      </c>
      <c r="BP83">
        <v>4</v>
      </c>
      <c r="BQ83">
        <v>1522.9160000000002</v>
      </c>
      <c r="BR83">
        <v>2.0284438098906486E-2</v>
      </c>
      <c r="BS83">
        <v>0.41912536037149845</v>
      </c>
      <c r="BT83">
        <v>0.32963078725287542</v>
      </c>
      <c r="BU83">
        <v>15.547000000000001</v>
      </c>
      <c r="BV83">
        <v>0.28937173778579978</v>
      </c>
      <c r="BW83">
        <v>18.230419480505386</v>
      </c>
      <c r="BX83">
        <v>11</v>
      </c>
      <c r="BY83">
        <v>9</v>
      </c>
      <c r="BZ83">
        <v>440</v>
      </c>
    </row>
    <row r="84" spans="1:78" ht="16.5" x14ac:dyDescent="0.25">
      <c r="A84" s="109" t="str">
        <f t="shared" si="19"/>
        <v>도영운수</v>
      </c>
      <c r="B84" s="110" t="str">
        <f t="shared" si="20"/>
        <v>정현수</v>
      </c>
      <c r="C84" s="111" t="str">
        <f t="shared" si="21"/>
        <v>A</v>
      </c>
      <c r="D84" s="112">
        <f t="shared" si="22"/>
        <v>0.96025738730445487</v>
      </c>
      <c r="E84" s="113">
        <f t="shared" si="23"/>
        <v>5970</v>
      </c>
      <c r="F84" s="316" t="str">
        <f t="shared" si="24"/>
        <v>55</v>
      </c>
      <c r="G84" s="114" t="str">
        <f t="shared" si="25"/>
        <v>71바5897</v>
      </c>
      <c r="H84" s="115">
        <f t="shared" si="26"/>
        <v>4</v>
      </c>
      <c r="I84" s="116">
        <f t="shared" si="27"/>
        <v>3088.4619999999995</v>
      </c>
      <c r="J84" s="117">
        <f t="shared" si="28"/>
        <v>1.2286182767110167E-2</v>
      </c>
      <c r="K84" s="117">
        <f t="shared" si="29"/>
        <v>0.37021321333650564</v>
      </c>
      <c r="L84" s="117">
        <f t="shared" si="30"/>
        <v>0.21693645575046741</v>
      </c>
      <c r="M84" s="118">
        <f t="shared" si="31"/>
        <v>13.206</v>
      </c>
      <c r="N84" s="119">
        <f t="shared" si="32"/>
        <v>1.6189287742572196</v>
      </c>
      <c r="O84" s="119">
        <f t="shared" si="33"/>
        <v>21.305102669225008</v>
      </c>
      <c r="P84" s="228">
        <f t="shared" si="34"/>
        <v>2</v>
      </c>
      <c r="Q84" s="229">
        <f t="shared" si="35"/>
        <v>50</v>
      </c>
      <c r="R84" s="229">
        <f t="shared" si="36"/>
        <v>658</v>
      </c>
      <c r="T84">
        <v>506</v>
      </c>
      <c r="U84">
        <v>5970</v>
      </c>
      <c r="V84" t="s">
        <v>281</v>
      </c>
      <c r="W84">
        <v>3088.462</v>
      </c>
      <c r="X84">
        <v>1464.961</v>
      </c>
      <c r="Y84">
        <v>2.1080000000000001</v>
      </c>
      <c r="Z84">
        <v>13.206</v>
      </c>
      <c r="AA84">
        <v>193.733566</v>
      </c>
      <c r="AB84">
        <v>2.3802460000000001</v>
      </c>
      <c r="AC84">
        <v>71.722725999999994</v>
      </c>
      <c r="AD84" s="1">
        <v>670</v>
      </c>
      <c r="AE84">
        <v>50</v>
      </c>
      <c r="AF84">
        <v>658</v>
      </c>
      <c r="AG84">
        <v>77</v>
      </c>
      <c r="AH84">
        <v>15.941801</v>
      </c>
      <c r="AI84">
        <v>1754.4</v>
      </c>
      <c r="AJ84">
        <v>0</v>
      </c>
      <c r="AK84">
        <v>2</v>
      </c>
      <c r="AL84">
        <v>557</v>
      </c>
      <c r="AM84">
        <v>0.96025738730445487</v>
      </c>
      <c r="AN84" t="s">
        <v>66</v>
      </c>
      <c r="AO84">
        <v>1478.6389999999999</v>
      </c>
      <c r="AP84" t="s">
        <v>478</v>
      </c>
      <c r="AQ84" t="s">
        <v>117</v>
      </c>
      <c r="AR84" t="s">
        <v>120</v>
      </c>
      <c r="AS84" t="s">
        <v>117</v>
      </c>
      <c r="AT84" t="s">
        <v>120</v>
      </c>
      <c r="AU84" t="s">
        <v>202</v>
      </c>
      <c r="AV84" t="s">
        <v>281</v>
      </c>
      <c r="AW84" t="s">
        <v>66</v>
      </c>
      <c r="AX84">
        <v>5970</v>
      </c>
      <c r="AY84" t="s">
        <v>574</v>
      </c>
      <c r="AZ84">
        <v>3</v>
      </c>
      <c r="BA84" t="s">
        <v>613</v>
      </c>
      <c r="BB84">
        <v>4</v>
      </c>
      <c r="BC84">
        <v>1</v>
      </c>
      <c r="BE84" t="s">
        <v>67</v>
      </c>
      <c r="BF84">
        <v>3</v>
      </c>
      <c r="BG84" t="s">
        <v>344</v>
      </c>
      <c r="BI84" t="s">
        <v>117</v>
      </c>
      <c r="BJ84" t="s">
        <v>281</v>
      </c>
      <c r="BK84" t="s">
        <v>66</v>
      </c>
      <c r="BL84">
        <v>0.96025738730445487</v>
      </c>
      <c r="BM84">
        <v>5970</v>
      </c>
      <c r="BN84" t="s">
        <v>120</v>
      </c>
      <c r="BO84" t="s">
        <v>202</v>
      </c>
      <c r="BP84">
        <v>4</v>
      </c>
      <c r="BQ84">
        <v>3088.4619999999995</v>
      </c>
      <c r="BR84">
        <v>1.2286182767110167E-2</v>
      </c>
      <c r="BS84">
        <v>0.37021321333650564</v>
      </c>
      <c r="BT84">
        <v>0.21693645575046738</v>
      </c>
      <c r="BU84">
        <v>13.206</v>
      </c>
      <c r="BV84">
        <v>1.6189287742572196</v>
      </c>
      <c r="BW84">
        <v>21.305102669225008</v>
      </c>
      <c r="BX84">
        <v>2</v>
      </c>
      <c r="BY84">
        <v>50</v>
      </c>
      <c r="BZ84">
        <v>658</v>
      </c>
    </row>
    <row r="85" spans="1:78" ht="16.5" x14ac:dyDescent="0.25">
      <c r="A85" s="125" t="str">
        <f t="shared" si="19"/>
        <v>도영운수</v>
      </c>
      <c r="B85" s="126" t="str">
        <f t="shared" si="20"/>
        <v>정흥복</v>
      </c>
      <c r="C85" s="127" t="str">
        <f t="shared" si="21"/>
        <v>B</v>
      </c>
      <c r="D85" s="128">
        <f t="shared" si="22"/>
        <v>0.91423076923076907</v>
      </c>
      <c r="E85" s="129">
        <f t="shared" si="23"/>
        <v>5480</v>
      </c>
      <c r="F85" s="315" t="str">
        <f t="shared" si="24"/>
        <v>35</v>
      </c>
      <c r="G85" s="130" t="str">
        <f t="shared" si="25"/>
        <v>71바5853</v>
      </c>
      <c r="H85" s="131">
        <f t="shared" si="26"/>
        <v>1</v>
      </c>
      <c r="I85" s="132">
        <f t="shared" si="27"/>
        <v>1765.99</v>
      </c>
      <c r="J85" s="133">
        <f t="shared" si="28"/>
        <v>1.26101526158162E-2</v>
      </c>
      <c r="K85" s="133">
        <f t="shared" si="29"/>
        <v>0.3783648923887748</v>
      </c>
      <c r="L85" s="133">
        <f t="shared" si="30"/>
        <v>0.22083930260080747</v>
      </c>
      <c r="M85" s="134">
        <f t="shared" si="31"/>
        <v>11.363</v>
      </c>
      <c r="N85" s="135">
        <f t="shared" si="32"/>
        <v>5.662546220533525E-2</v>
      </c>
      <c r="O85" s="135">
        <f t="shared" si="33"/>
        <v>23.159814041982116</v>
      </c>
      <c r="P85" s="226">
        <f t="shared" si="34"/>
        <v>12</v>
      </c>
      <c r="Q85" s="227">
        <f t="shared" si="35"/>
        <v>1</v>
      </c>
      <c r="R85" s="227">
        <f t="shared" si="36"/>
        <v>409</v>
      </c>
      <c r="T85">
        <v>506</v>
      </c>
      <c r="U85">
        <v>5480</v>
      </c>
      <c r="V85" t="s">
        <v>282</v>
      </c>
      <c r="W85">
        <v>1765.99</v>
      </c>
      <c r="X85">
        <v>743.101</v>
      </c>
      <c r="Y85">
        <v>2.3769999999999998</v>
      </c>
      <c r="Z85">
        <v>11.363</v>
      </c>
      <c r="AA85">
        <v>103.641093</v>
      </c>
      <c r="AB85">
        <v>1.3069299999999999</v>
      </c>
      <c r="AC85">
        <v>39.214151000000001</v>
      </c>
      <c r="AD85" s="1">
        <v>390</v>
      </c>
      <c r="AE85">
        <v>1</v>
      </c>
      <c r="AF85">
        <v>409</v>
      </c>
      <c r="AG85">
        <v>77</v>
      </c>
      <c r="AH85">
        <v>17.039476000000001</v>
      </c>
      <c r="AI85">
        <v>1982.7</v>
      </c>
      <c r="AJ85">
        <v>0</v>
      </c>
      <c r="AK85">
        <v>12</v>
      </c>
      <c r="AL85">
        <v>2319</v>
      </c>
      <c r="AM85">
        <v>0.91423076923076907</v>
      </c>
      <c r="AN85" t="s">
        <v>68</v>
      </c>
      <c r="AO85">
        <v>1765.99</v>
      </c>
      <c r="AP85" t="s">
        <v>479</v>
      </c>
      <c r="AQ85" t="s">
        <v>117</v>
      </c>
      <c r="AR85" t="s">
        <v>118</v>
      </c>
      <c r="AS85" t="s">
        <v>117</v>
      </c>
      <c r="AT85" t="s">
        <v>118</v>
      </c>
      <c r="AU85" t="s">
        <v>176</v>
      </c>
      <c r="AV85" t="s">
        <v>282</v>
      </c>
      <c r="AW85" t="s">
        <v>68</v>
      </c>
      <c r="AX85">
        <v>5480</v>
      </c>
      <c r="AY85" t="s">
        <v>546</v>
      </c>
      <c r="AZ85">
        <v>5</v>
      </c>
      <c r="BA85" t="s">
        <v>614</v>
      </c>
      <c r="BB85">
        <v>1</v>
      </c>
      <c r="BC85">
        <v>1</v>
      </c>
      <c r="BE85" t="s">
        <v>68</v>
      </c>
      <c r="BF85">
        <v>0</v>
      </c>
      <c r="BG85" t="s">
        <v>346</v>
      </c>
      <c r="BI85" t="s">
        <v>117</v>
      </c>
      <c r="BJ85" t="s">
        <v>282</v>
      </c>
      <c r="BK85" t="s">
        <v>68</v>
      </c>
      <c r="BL85">
        <v>0.91423076923076907</v>
      </c>
      <c r="BM85">
        <v>5480</v>
      </c>
      <c r="BN85" t="s">
        <v>118</v>
      </c>
      <c r="BO85" t="s">
        <v>176</v>
      </c>
      <c r="BP85">
        <v>1</v>
      </c>
      <c r="BQ85">
        <v>1765.99</v>
      </c>
      <c r="BR85">
        <v>1.26101526158162E-2</v>
      </c>
      <c r="BS85">
        <v>0.3783648923887748</v>
      </c>
      <c r="BT85">
        <v>0.22083930260080747</v>
      </c>
      <c r="BU85">
        <v>11.363</v>
      </c>
      <c r="BV85">
        <v>5.662546220533525E-2</v>
      </c>
      <c r="BW85">
        <v>23.159814041982116</v>
      </c>
      <c r="BX85">
        <v>12</v>
      </c>
      <c r="BY85">
        <v>1</v>
      </c>
      <c r="BZ85">
        <v>409</v>
      </c>
    </row>
    <row r="86" spans="1:78" ht="16.5" x14ac:dyDescent="0.25">
      <c r="A86" s="109" t="str">
        <f t="shared" si="19"/>
        <v>도영운수</v>
      </c>
      <c r="B86" s="110" t="str">
        <f t="shared" si="20"/>
        <v>조대형</v>
      </c>
      <c r="C86" s="111" t="str">
        <f t="shared" si="21"/>
        <v>F</v>
      </c>
      <c r="D86" s="112">
        <f t="shared" si="22"/>
        <v>0.72560000000000002</v>
      </c>
      <c r="E86" s="113">
        <f t="shared" si="23"/>
        <v>8282</v>
      </c>
      <c r="F86" s="316" t="str">
        <f t="shared" si="24"/>
        <v>65</v>
      </c>
      <c r="G86" s="114" t="str">
        <f t="shared" si="25"/>
        <v>71바5887</v>
      </c>
      <c r="H86" s="115">
        <f t="shared" si="26"/>
        <v>1</v>
      </c>
      <c r="I86" s="116">
        <f t="shared" si="27"/>
        <v>957.25099999999998</v>
      </c>
      <c r="J86" s="117">
        <f t="shared" si="28"/>
        <v>4.0524008246354208E-2</v>
      </c>
      <c r="K86" s="117">
        <f t="shared" si="29"/>
        <v>0.36357414947715644</v>
      </c>
      <c r="L86" s="117">
        <f t="shared" si="30"/>
        <v>0.22564614714427042</v>
      </c>
      <c r="M86" s="118">
        <f t="shared" si="31"/>
        <v>20.716999999999999</v>
      </c>
      <c r="N86" s="119">
        <f t="shared" si="32"/>
        <v>2.5071794127141156</v>
      </c>
      <c r="O86" s="119">
        <f t="shared" si="33"/>
        <v>44.920297811127909</v>
      </c>
      <c r="P86" s="228">
        <f t="shared" si="34"/>
        <v>2</v>
      </c>
      <c r="Q86" s="229">
        <f t="shared" si="35"/>
        <v>24</v>
      </c>
      <c r="R86" s="229">
        <f t="shared" si="36"/>
        <v>430</v>
      </c>
      <c r="T86">
        <v>506</v>
      </c>
      <c r="U86">
        <v>8282</v>
      </c>
      <c r="V86" t="s">
        <v>480</v>
      </c>
      <c r="W86">
        <v>957.25099999999998</v>
      </c>
      <c r="X86">
        <v>527.66700000000003</v>
      </c>
      <c r="Y86">
        <v>1.8140000000000001</v>
      </c>
      <c r="Z86">
        <v>20.716999999999999</v>
      </c>
      <c r="AA86">
        <v>56.564148000000003</v>
      </c>
      <c r="AB86">
        <v>2.2922060000000002</v>
      </c>
      <c r="AC86">
        <v>20.565262000000001</v>
      </c>
      <c r="AD86" s="1">
        <v>216</v>
      </c>
      <c r="AE86">
        <v>24</v>
      </c>
      <c r="AF86">
        <v>430</v>
      </c>
      <c r="AG86">
        <v>76</v>
      </c>
      <c r="AH86">
        <v>16.923280999999999</v>
      </c>
      <c r="AI86">
        <v>1332.1</v>
      </c>
      <c r="AJ86">
        <v>0</v>
      </c>
      <c r="AK86">
        <v>2</v>
      </c>
      <c r="AL86">
        <v>1225</v>
      </c>
      <c r="AM86">
        <v>0.72560000000000002</v>
      </c>
      <c r="AN86" t="s">
        <v>70</v>
      </c>
      <c r="AO86">
        <v>957.25099999999998</v>
      </c>
      <c r="AP86" t="s">
        <v>481</v>
      </c>
      <c r="AQ86" t="s">
        <v>117</v>
      </c>
      <c r="AR86" t="s">
        <v>121</v>
      </c>
      <c r="AS86" t="s">
        <v>117</v>
      </c>
      <c r="AT86" t="s">
        <v>121</v>
      </c>
      <c r="AU86" t="s">
        <v>212</v>
      </c>
      <c r="AV86" t="s">
        <v>480</v>
      </c>
      <c r="AW86" t="s">
        <v>70</v>
      </c>
      <c r="AX86">
        <v>8282</v>
      </c>
      <c r="AY86" t="s">
        <v>573</v>
      </c>
      <c r="AZ86">
        <v>3</v>
      </c>
      <c r="BA86" t="s">
        <v>320</v>
      </c>
      <c r="BB86">
        <v>1</v>
      </c>
      <c r="BC86">
        <v>1</v>
      </c>
      <c r="BE86" t="s">
        <v>392</v>
      </c>
      <c r="BF86" t="s">
        <v>393</v>
      </c>
      <c r="BG86" t="s">
        <v>392</v>
      </c>
      <c r="BI86" t="s">
        <v>117</v>
      </c>
      <c r="BJ86" t="s">
        <v>480</v>
      </c>
      <c r="BK86" t="s">
        <v>70</v>
      </c>
      <c r="BL86">
        <v>0.72560000000000002</v>
      </c>
      <c r="BM86">
        <v>8282</v>
      </c>
      <c r="BN86" t="s">
        <v>121</v>
      </c>
      <c r="BO86" t="s">
        <v>212</v>
      </c>
      <c r="BP86">
        <v>1</v>
      </c>
      <c r="BQ86">
        <v>957.25099999999998</v>
      </c>
      <c r="BR86">
        <v>4.0524008246354208E-2</v>
      </c>
      <c r="BS86">
        <v>0.36357414947715644</v>
      </c>
      <c r="BT86">
        <v>0.22564614714427042</v>
      </c>
      <c r="BU86">
        <v>20.716999999999999</v>
      </c>
      <c r="BV86">
        <v>2.5071794127141156</v>
      </c>
      <c r="BW86">
        <v>44.920297811127909</v>
      </c>
      <c r="BX86">
        <v>2</v>
      </c>
      <c r="BY86">
        <v>24</v>
      </c>
      <c r="BZ86">
        <v>430</v>
      </c>
    </row>
    <row r="87" spans="1:78" ht="16.5" x14ac:dyDescent="0.25">
      <c r="A87" s="125" t="str">
        <f t="shared" si="19"/>
        <v>도영운수</v>
      </c>
      <c r="B87" s="126" t="str">
        <f t="shared" si="20"/>
        <v>조성오</v>
      </c>
      <c r="C87" s="127" t="str">
        <f t="shared" si="21"/>
        <v>S</v>
      </c>
      <c r="D87" s="128">
        <f t="shared" si="22"/>
        <v>1.1370833333333334</v>
      </c>
      <c r="E87" s="129">
        <f t="shared" si="23"/>
        <v>1742</v>
      </c>
      <c r="F87" s="315" t="str">
        <f t="shared" si="24"/>
        <v>65</v>
      </c>
      <c r="G87" s="130" t="str">
        <f t="shared" si="25"/>
        <v>75아1109</v>
      </c>
      <c r="H87" s="131">
        <f t="shared" si="26"/>
        <v>1</v>
      </c>
      <c r="I87" s="132">
        <f t="shared" si="27"/>
        <v>1139.9280000000001</v>
      </c>
      <c r="J87" s="133">
        <f t="shared" si="28"/>
        <v>1.530329561241015E-3</v>
      </c>
      <c r="K87" s="133">
        <f t="shared" si="29"/>
        <v>0.35569073732703121</v>
      </c>
      <c r="L87" s="133">
        <f t="shared" si="30"/>
        <v>0.15878195815876089</v>
      </c>
      <c r="M87" s="134">
        <f t="shared" si="31"/>
        <v>12.144</v>
      </c>
      <c r="N87" s="135">
        <f t="shared" si="32"/>
        <v>0.43862419380873174</v>
      </c>
      <c r="O87" s="135">
        <f t="shared" si="33"/>
        <v>12.632376781691473</v>
      </c>
      <c r="P87" s="226">
        <f t="shared" si="34"/>
        <v>0</v>
      </c>
      <c r="Q87" s="227">
        <f t="shared" si="35"/>
        <v>5</v>
      </c>
      <c r="R87" s="227">
        <f t="shared" si="36"/>
        <v>144</v>
      </c>
      <c r="T87">
        <v>506</v>
      </c>
      <c r="U87">
        <v>1742</v>
      </c>
      <c r="V87" t="s">
        <v>310</v>
      </c>
      <c r="W87">
        <v>1139.9280000000001</v>
      </c>
      <c r="X87">
        <v>417.63799999999998</v>
      </c>
      <c r="Y87">
        <v>2.7290000000000001</v>
      </c>
      <c r="Z87">
        <v>12.144</v>
      </c>
      <c r="AA87">
        <v>65.157207</v>
      </c>
      <c r="AB87">
        <v>9.9711999999999995E-2</v>
      </c>
      <c r="AC87">
        <v>23.175815</v>
      </c>
      <c r="AD87" s="1">
        <v>181</v>
      </c>
      <c r="AE87">
        <v>5</v>
      </c>
      <c r="AF87">
        <v>144</v>
      </c>
      <c r="AG87">
        <v>73</v>
      </c>
      <c r="AH87">
        <v>17.495039999999999</v>
      </c>
      <c r="AI87">
        <v>395.3</v>
      </c>
      <c r="AJ87">
        <v>0</v>
      </c>
      <c r="AK87">
        <v>0</v>
      </c>
      <c r="AL87">
        <v>0</v>
      </c>
      <c r="AM87">
        <v>1.1370833333333334</v>
      </c>
      <c r="AN87" t="s">
        <v>71</v>
      </c>
      <c r="AO87">
        <v>1139.9280000000001</v>
      </c>
      <c r="AP87" t="s">
        <v>482</v>
      </c>
      <c r="AQ87" t="s">
        <v>117</v>
      </c>
      <c r="AR87" t="s">
        <v>121</v>
      </c>
      <c r="AS87" t="s">
        <v>117</v>
      </c>
      <c r="AT87" t="s">
        <v>121</v>
      </c>
      <c r="AU87" t="s">
        <v>215</v>
      </c>
      <c r="AV87" t="s">
        <v>310</v>
      </c>
      <c r="AW87" t="s">
        <v>71</v>
      </c>
      <c r="AX87">
        <v>1742</v>
      </c>
      <c r="AY87" t="s">
        <v>543</v>
      </c>
      <c r="AZ87">
        <v>1</v>
      </c>
      <c r="BA87" t="s">
        <v>210</v>
      </c>
      <c r="BB87">
        <v>1</v>
      </c>
      <c r="BC87">
        <v>1</v>
      </c>
      <c r="BE87" t="s">
        <v>71</v>
      </c>
      <c r="BF87">
        <v>0</v>
      </c>
      <c r="BG87" t="s">
        <v>346</v>
      </c>
      <c r="BI87" t="s">
        <v>117</v>
      </c>
      <c r="BJ87" t="s">
        <v>310</v>
      </c>
      <c r="BK87" t="s">
        <v>71</v>
      </c>
      <c r="BL87">
        <v>1.1370833333333334</v>
      </c>
      <c r="BM87">
        <v>1742</v>
      </c>
      <c r="BN87" t="s">
        <v>121</v>
      </c>
      <c r="BO87" t="s">
        <v>215</v>
      </c>
      <c r="BP87">
        <v>1</v>
      </c>
      <c r="BQ87">
        <v>1139.9280000000001</v>
      </c>
      <c r="BR87">
        <v>1.530329561241015E-3</v>
      </c>
      <c r="BS87">
        <v>0.35569073732703121</v>
      </c>
      <c r="BT87">
        <v>0.15878195815876089</v>
      </c>
      <c r="BU87">
        <v>12.144</v>
      </c>
      <c r="BV87">
        <v>0.43862419380873174</v>
      </c>
      <c r="BW87">
        <v>12.632376781691473</v>
      </c>
      <c r="BX87">
        <v>0</v>
      </c>
      <c r="BY87">
        <v>5</v>
      </c>
      <c r="BZ87">
        <v>144</v>
      </c>
    </row>
    <row r="88" spans="1:78" ht="16.5" x14ac:dyDescent="0.25">
      <c r="A88" s="109" t="str">
        <f t="shared" si="19"/>
        <v>도영운수</v>
      </c>
      <c r="B88" s="110" t="str">
        <f t="shared" si="20"/>
        <v>조성환</v>
      </c>
      <c r="C88" s="111" t="str">
        <f t="shared" si="21"/>
        <v>A</v>
      </c>
      <c r="D88" s="112">
        <f t="shared" si="22"/>
        <v>0.99658787565683071</v>
      </c>
      <c r="E88" s="113">
        <f t="shared" si="23"/>
        <v>8555</v>
      </c>
      <c r="F88" s="316" t="str">
        <f t="shared" si="24"/>
        <v>523</v>
      </c>
      <c r="G88" s="114" t="str">
        <f t="shared" si="25"/>
        <v>71바5894</v>
      </c>
      <c r="H88" s="115">
        <f t="shared" si="26"/>
        <v>3</v>
      </c>
      <c r="I88" s="116">
        <f t="shared" si="27"/>
        <v>2018.5309999999999</v>
      </c>
      <c r="J88" s="117">
        <f t="shared" si="28"/>
        <v>1.2448680129171752E-2</v>
      </c>
      <c r="K88" s="117">
        <f t="shared" si="29"/>
        <v>0.32435102889239031</v>
      </c>
      <c r="L88" s="117">
        <f t="shared" si="30"/>
        <v>0.1223662158272526</v>
      </c>
      <c r="M88" s="118">
        <f t="shared" si="31"/>
        <v>11.875</v>
      </c>
      <c r="N88" s="119">
        <f t="shared" si="32"/>
        <v>0.20497494693711063</v>
      </c>
      <c r="O88" s="119">
        <f t="shared" si="33"/>
        <v>43.710907434338843</v>
      </c>
      <c r="P88" s="228">
        <f t="shared" si="34"/>
        <v>2</v>
      </c>
      <c r="Q88" s="229">
        <f t="shared" si="35"/>
        <v>4</v>
      </c>
      <c r="R88" s="229">
        <f t="shared" si="36"/>
        <v>916</v>
      </c>
      <c r="T88">
        <v>506</v>
      </c>
      <c r="U88">
        <v>8555</v>
      </c>
      <c r="V88" t="s">
        <v>283</v>
      </c>
      <c r="W88">
        <v>2018.5309999999999</v>
      </c>
      <c r="X88">
        <v>784.29700000000003</v>
      </c>
      <c r="Y88">
        <v>2.5739999999999998</v>
      </c>
      <c r="Z88">
        <v>11.875</v>
      </c>
      <c r="AA88">
        <v>117.83691</v>
      </c>
      <c r="AB88">
        <v>1.4669140000000001</v>
      </c>
      <c r="AC88">
        <v>38.220523</v>
      </c>
      <c r="AD88" s="1">
        <v>247</v>
      </c>
      <c r="AE88">
        <v>4</v>
      </c>
      <c r="AF88">
        <v>916</v>
      </c>
      <c r="AG88">
        <v>72</v>
      </c>
      <c r="AH88">
        <v>17.12987</v>
      </c>
      <c r="AI88">
        <v>176.9</v>
      </c>
      <c r="AJ88">
        <v>0</v>
      </c>
      <c r="AK88">
        <v>2</v>
      </c>
      <c r="AL88">
        <v>211</v>
      </c>
      <c r="AM88">
        <v>0.99658787565683071</v>
      </c>
      <c r="AN88" t="s">
        <v>66</v>
      </c>
      <c r="AO88">
        <v>1543.58</v>
      </c>
      <c r="AP88" t="s">
        <v>483</v>
      </c>
      <c r="AQ88" t="s">
        <v>117</v>
      </c>
      <c r="AR88" t="s">
        <v>119</v>
      </c>
      <c r="AS88" t="s">
        <v>117</v>
      </c>
      <c r="AT88" t="s">
        <v>119</v>
      </c>
      <c r="AU88" t="s">
        <v>198</v>
      </c>
      <c r="AV88" t="s">
        <v>283</v>
      </c>
      <c r="AW88" t="s">
        <v>66</v>
      </c>
      <c r="AX88">
        <v>8555</v>
      </c>
      <c r="AY88" t="s">
        <v>583</v>
      </c>
      <c r="AZ88">
        <v>1</v>
      </c>
      <c r="BA88" t="s">
        <v>383</v>
      </c>
      <c r="BB88">
        <v>3</v>
      </c>
      <c r="BC88">
        <v>1</v>
      </c>
      <c r="BE88" t="s">
        <v>66</v>
      </c>
      <c r="BF88">
        <v>0</v>
      </c>
      <c r="BG88" t="s">
        <v>346</v>
      </c>
      <c r="BI88" t="s">
        <v>117</v>
      </c>
      <c r="BJ88" t="s">
        <v>283</v>
      </c>
      <c r="BK88" t="s">
        <v>66</v>
      </c>
      <c r="BL88">
        <v>0.99658787565683071</v>
      </c>
      <c r="BM88">
        <v>8555</v>
      </c>
      <c r="BN88" t="s">
        <v>119</v>
      </c>
      <c r="BO88" t="s">
        <v>198</v>
      </c>
      <c r="BP88">
        <v>3</v>
      </c>
      <c r="BQ88">
        <v>2018.5309999999999</v>
      </c>
      <c r="BR88">
        <v>1.2448680129171752E-2</v>
      </c>
      <c r="BS88">
        <v>0.32435102889239031</v>
      </c>
      <c r="BT88">
        <v>0.1223662158272526</v>
      </c>
      <c r="BU88">
        <v>11.875</v>
      </c>
      <c r="BV88">
        <v>0.20497494693711063</v>
      </c>
      <c r="BW88">
        <v>43.710907434338843</v>
      </c>
      <c r="BX88">
        <v>2</v>
      </c>
      <c r="BY88">
        <v>4</v>
      </c>
      <c r="BZ88">
        <v>916</v>
      </c>
    </row>
    <row r="89" spans="1:78" ht="16.5" x14ac:dyDescent="0.25">
      <c r="A89" s="125" t="str">
        <f t="shared" si="19"/>
        <v>도영운수</v>
      </c>
      <c r="B89" s="126" t="str">
        <f t="shared" si="20"/>
        <v>조승행</v>
      </c>
      <c r="C89" s="127" t="str">
        <f t="shared" si="21"/>
        <v>F</v>
      </c>
      <c r="D89" s="128">
        <f t="shared" si="22"/>
        <v>0.79043478260869571</v>
      </c>
      <c r="E89" s="129">
        <f t="shared" si="23"/>
        <v>7045</v>
      </c>
      <c r="F89" s="315" t="str">
        <f t="shared" si="24"/>
        <v>523</v>
      </c>
      <c r="G89" s="130" t="str">
        <f t="shared" si="25"/>
        <v>70바3908</v>
      </c>
      <c r="H89" s="131">
        <f t="shared" si="26"/>
        <v>1</v>
      </c>
      <c r="I89" s="132">
        <f t="shared" si="27"/>
        <v>550.67899999999997</v>
      </c>
      <c r="J89" s="133">
        <f t="shared" si="28"/>
        <v>5.123871582541175E-2</v>
      </c>
      <c r="K89" s="133">
        <f t="shared" si="29"/>
        <v>0.33351350147812486</v>
      </c>
      <c r="L89" s="133">
        <f t="shared" si="30"/>
        <v>0.19975339535373604</v>
      </c>
      <c r="M89" s="134">
        <f t="shared" si="31"/>
        <v>14.034000000000001</v>
      </c>
      <c r="N89" s="135">
        <f t="shared" si="32"/>
        <v>1.6343459619851131</v>
      </c>
      <c r="O89" s="135">
        <f t="shared" si="33"/>
        <v>80.264546133046665</v>
      </c>
      <c r="P89" s="226">
        <f t="shared" si="34"/>
        <v>2</v>
      </c>
      <c r="Q89" s="227">
        <f t="shared" si="35"/>
        <v>9</v>
      </c>
      <c r="R89" s="227">
        <f t="shared" si="36"/>
        <v>442</v>
      </c>
      <c r="T89">
        <v>506</v>
      </c>
      <c r="U89">
        <v>7045</v>
      </c>
      <c r="V89" t="s">
        <v>484</v>
      </c>
      <c r="W89">
        <v>550.67899999999997</v>
      </c>
      <c r="X89">
        <v>302.90300000000002</v>
      </c>
      <c r="Y89">
        <v>1.8180000000000001</v>
      </c>
      <c r="Z89">
        <v>14.034000000000001</v>
      </c>
      <c r="AA89">
        <v>34.403047999999998</v>
      </c>
      <c r="AB89">
        <v>1.7627679999999999</v>
      </c>
      <c r="AC89">
        <v>11.473881</v>
      </c>
      <c r="AD89" s="1">
        <v>110</v>
      </c>
      <c r="AE89">
        <v>9</v>
      </c>
      <c r="AF89">
        <v>442</v>
      </c>
      <c r="AG89">
        <v>75</v>
      </c>
      <c r="AH89">
        <v>16.006692000000001</v>
      </c>
      <c r="AI89">
        <v>166.4</v>
      </c>
      <c r="AJ89">
        <v>0</v>
      </c>
      <c r="AK89">
        <v>2</v>
      </c>
      <c r="AL89">
        <v>109</v>
      </c>
      <c r="AM89">
        <v>0.79043478260869571</v>
      </c>
      <c r="AN89" t="s">
        <v>70</v>
      </c>
      <c r="AO89">
        <v>550.67899999999997</v>
      </c>
      <c r="AP89" t="s">
        <v>485</v>
      </c>
      <c r="AQ89" t="s">
        <v>117</v>
      </c>
      <c r="AR89" t="s">
        <v>119</v>
      </c>
      <c r="AS89" t="s">
        <v>117</v>
      </c>
      <c r="AT89" t="s">
        <v>119</v>
      </c>
      <c r="AU89" t="s">
        <v>333</v>
      </c>
      <c r="AV89" t="s">
        <v>484</v>
      </c>
      <c r="AW89" t="s">
        <v>70</v>
      </c>
      <c r="AX89">
        <v>7045</v>
      </c>
      <c r="AY89" t="s">
        <v>545</v>
      </c>
      <c r="AZ89">
        <v>2</v>
      </c>
      <c r="BA89" t="s">
        <v>315</v>
      </c>
      <c r="BB89">
        <v>1</v>
      </c>
      <c r="BC89">
        <v>1</v>
      </c>
      <c r="BE89" t="s">
        <v>392</v>
      </c>
      <c r="BF89" t="s">
        <v>393</v>
      </c>
      <c r="BG89" t="s">
        <v>392</v>
      </c>
      <c r="BI89" t="s">
        <v>117</v>
      </c>
      <c r="BJ89" t="s">
        <v>484</v>
      </c>
      <c r="BK89" t="s">
        <v>70</v>
      </c>
      <c r="BL89">
        <v>0.79043478260869571</v>
      </c>
      <c r="BM89">
        <v>7045</v>
      </c>
      <c r="BN89" t="s">
        <v>119</v>
      </c>
      <c r="BO89" t="s">
        <v>333</v>
      </c>
      <c r="BP89">
        <v>1</v>
      </c>
      <c r="BQ89">
        <v>550.67899999999997</v>
      </c>
      <c r="BR89">
        <v>5.123871582541175E-2</v>
      </c>
      <c r="BS89">
        <v>0.33351350147812486</v>
      </c>
      <c r="BT89">
        <v>0.19975339535373604</v>
      </c>
      <c r="BU89">
        <v>14.034000000000001</v>
      </c>
      <c r="BV89">
        <v>1.6343459619851131</v>
      </c>
      <c r="BW89">
        <v>80.264546133046665</v>
      </c>
      <c r="BX89">
        <v>2</v>
      </c>
      <c r="BY89">
        <v>9</v>
      </c>
      <c r="BZ89">
        <v>442</v>
      </c>
    </row>
    <row r="90" spans="1:78" ht="16.5" x14ac:dyDescent="0.25">
      <c r="A90" s="109" t="str">
        <f t="shared" si="19"/>
        <v>도영운수</v>
      </c>
      <c r="B90" s="110" t="str">
        <f t="shared" si="20"/>
        <v>주인식</v>
      </c>
      <c r="C90" s="111" t="str">
        <f t="shared" si="21"/>
        <v>F</v>
      </c>
      <c r="D90" s="112">
        <f t="shared" si="22"/>
        <v>0.79889155645121057</v>
      </c>
      <c r="E90" s="113">
        <f t="shared" si="23"/>
        <v>4994</v>
      </c>
      <c r="F90" s="316" t="str">
        <f t="shared" si="24"/>
        <v>65-1</v>
      </c>
      <c r="G90" s="114" t="str">
        <f t="shared" si="25"/>
        <v>71바5883</v>
      </c>
      <c r="H90" s="115">
        <f t="shared" si="26"/>
        <v>2</v>
      </c>
      <c r="I90" s="116">
        <f t="shared" si="27"/>
        <v>3019.1489999999999</v>
      </c>
      <c r="J90" s="117">
        <f t="shared" si="28"/>
        <v>1.4382325662672559E-2</v>
      </c>
      <c r="K90" s="117">
        <f t="shared" si="29"/>
        <v>0.36877257720817547</v>
      </c>
      <c r="L90" s="117">
        <f t="shared" si="30"/>
        <v>0.27656799979066948</v>
      </c>
      <c r="M90" s="118">
        <f t="shared" si="31"/>
        <v>14.000999999999999</v>
      </c>
      <c r="N90" s="119">
        <f t="shared" si="32"/>
        <v>0.92741365199266423</v>
      </c>
      <c r="O90" s="119">
        <f t="shared" si="33"/>
        <v>15.799154000017886</v>
      </c>
      <c r="P90" s="228">
        <f t="shared" si="34"/>
        <v>8</v>
      </c>
      <c r="Q90" s="229">
        <f t="shared" si="35"/>
        <v>28</v>
      </c>
      <c r="R90" s="229">
        <f t="shared" si="36"/>
        <v>477</v>
      </c>
      <c r="T90">
        <v>506</v>
      </c>
      <c r="U90">
        <v>4994</v>
      </c>
      <c r="V90" t="s">
        <v>340</v>
      </c>
      <c r="W90">
        <v>3019.1489999999999</v>
      </c>
      <c r="X90">
        <v>1603.8679999999999</v>
      </c>
      <c r="Y90">
        <v>1.8819999999999999</v>
      </c>
      <c r="Z90">
        <v>14.000999999999999</v>
      </c>
      <c r="AA90">
        <v>199.798563</v>
      </c>
      <c r="AB90">
        <v>2.8735680000000001</v>
      </c>
      <c r="AC90">
        <v>73.680231000000006</v>
      </c>
      <c r="AD90" s="1">
        <v>835</v>
      </c>
      <c r="AE90">
        <v>28</v>
      </c>
      <c r="AF90">
        <v>477</v>
      </c>
      <c r="AG90">
        <v>72</v>
      </c>
      <c r="AH90">
        <v>15.110963999999999</v>
      </c>
      <c r="AI90">
        <v>950.8</v>
      </c>
      <c r="AJ90">
        <v>0</v>
      </c>
      <c r="AK90">
        <v>8</v>
      </c>
      <c r="AL90">
        <v>3742</v>
      </c>
      <c r="AM90">
        <v>0.79889155645121057</v>
      </c>
      <c r="AN90" t="s">
        <v>70</v>
      </c>
      <c r="AO90">
        <v>1934.896</v>
      </c>
      <c r="AP90" t="s">
        <v>486</v>
      </c>
      <c r="AQ90" t="s">
        <v>117</v>
      </c>
      <c r="AR90" t="s">
        <v>122</v>
      </c>
      <c r="AS90" t="s">
        <v>117</v>
      </c>
      <c r="AT90" t="s">
        <v>122</v>
      </c>
      <c r="AU90" t="s">
        <v>218</v>
      </c>
      <c r="AV90" t="s">
        <v>340</v>
      </c>
      <c r="AW90" t="s">
        <v>70</v>
      </c>
      <c r="AX90">
        <v>4994</v>
      </c>
      <c r="AY90" t="s">
        <v>576</v>
      </c>
      <c r="AZ90">
        <v>1</v>
      </c>
      <c r="BA90" t="s">
        <v>326</v>
      </c>
      <c r="BB90">
        <v>2</v>
      </c>
      <c r="BC90">
        <v>1</v>
      </c>
      <c r="BE90" t="s">
        <v>67</v>
      </c>
      <c r="BF90">
        <v>-1</v>
      </c>
      <c r="BG90" t="s">
        <v>376</v>
      </c>
      <c r="BI90" t="s">
        <v>117</v>
      </c>
      <c r="BJ90" t="s">
        <v>340</v>
      </c>
      <c r="BK90" t="s">
        <v>70</v>
      </c>
      <c r="BL90">
        <v>0.79889155645121057</v>
      </c>
      <c r="BM90">
        <v>4994</v>
      </c>
      <c r="BN90" t="s">
        <v>122</v>
      </c>
      <c r="BO90" t="s">
        <v>218</v>
      </c>
      <c r="BP90">
        <v>2</v>
      </c>
      <c r="BQ90">
        <v>3019.1489999999999</v>
      </c>
      <c r="BR90">
        <v>1.4382325662672559E-2</v>
      </c>
      <c r="BS90">
        <v>0.36877257720817547</v>
      </c>
      <c r="BT90">
        <v>0.27656799979066948</v>
      </c>
      <c r="BU90">
        <v>14.000999999999999</v>
      </c>
      <c r="BV90">
        <v>0.92741365199266423</v>
      </c>
      <c r="BW90">
        <v>15.799154000017886</v>
      </c>
      <c r="BX90">
        <v>8</v>
      </c>
      <c r="BY90">
        <v>28</v>
      </c>
      <c r="BZ90">
        <v>477</v>
      </c>
    </row>
    <row r="91" spans="1:78" ht="16.5" x14ac:dyDescent="0.25">
      <c r="A91" s="125" t="str">
        <f t="shared" si="19"/>
        <v>도영운수</v>
      </c>
      <c r="B91" s="126" t="str">
        <f t="shared" si="20"/>
        <v>지은우</v>
      </c>
      <c r="C91" s="127" t="str">
        <f t="shared" si="21"/>
        <v>D</v>
      </c>
      <c r="D91" s="128">
        <f t="shared" si="22"/>
        <v>0.80396885437538279</v>
      </c>
      <c r="E91" s="129">
        <f t="shared" si="23"/>
        <v>9993</v>
      </c>
      <c r="F91" s="315" t="str">
        <f t="shared" si="24"/>
        <v>55</v>
      </c>
      <c r="G91" s="130" t="str">
        <f t="shared" si="25"/>
        <v>70바3906</v>
      </c>
      <c r="H91" s="131">
        <f t="shared" si="26"/>
        <v>5</v>
      </c>
      <c r="I91" s="132">
        <f t="shared" si="27"/>
        <v>1006.741</v>
      </c>
      <c r="J91" s="133">
        <f t="shared" si="28"/>
        <v>8.4151159144076667E-3</v>
      </c>
      <c r="K91" s="133">
        <f t="shared" si="29"/>
        <v>0.39295301966053459</v>
      </c>
      <c r="L91" s="133">
        <f t="shared" si="30"/>
        <v>0.25627246729794456</v>
      </c>
      <c r="M91" s="134">
        <f t="shared" si="31"/>
        <v>15.372999999999999</v>
      </c>
      <c r="N91" s="135">
        <f t="shared" si="32"/>
        <v>0.89397372313236478</v>
      </c>
      <c r="O91" s="135">
        <f t="shared" si="33"/>
        <v>21.952021423583624</v>
      </c>
      <c r="P91" s="226">
        <f t="shared" si="34"/>
        <v>3</v>
      </c>
      <c r="Q91" s="227">
        <f t="shared" si="35"/>
        <v>9</v>
      </c>
      <c r="R91" s="227">
        <f t="shared" si="36"/>
        <v>221</v>
      </c>
      <c r="T91">
        <v>506</v>
      </c>
      <c r="U91">
        <v>9993</v>
      </c>
      <c r="V91" t="s">
        <v>307</v>
      </c>
      <c r="W91">
        <v>1006.741</v>
      </c>
      <c r="X91">
        <v>539.71699999999998</v>
      </c>
      <c r="Y91">
        <v>1.865</v>
      </c>
      <c r="Z91">
        <v>15.372999999999999</v>
      </c>
      <c r="AA91">
        <v>64.465541000000002</v>
      </c>
      <c r="AB91">
        <v>0.54248499999999999</v>
      </c>
      <c r="AC91">
        <v>25.331928999999999</v>
      </c>
      <c r="AD91" s="1">
        <v>258</v>
      </c>
      <c r="AE91">
        <v>9</v>
      </c>
      <c r="AF91">
        <v>221</v>
      </c>
      <c r="AG91">
        <v>77</v>
      </c>
      <c r="AH91">
        <v>15.61673</v>
      </c>
      <c r="AI91">
        <v>1063.5999999999999</v>
      </c>
      <c r="AJ91">
        <v>0</v>
      </c>
      <c r="AK91">
        <v>3</v>
      </c>
      <c r="AL91">
        <v>1584</v>
      </c>
      <c r="AM91">
        <v>0.80396885437538279</v>
      </c>
      <c r="AN91" t="s">
        <v>67</v>
      </c>
      <c r="AO91">
        <v>299.56099999999998</v>
      </c>
      <c r="AP91" t="s">
        <v>487</v>
      </c>
      <c r="AQ91" t="s">
        <v>117</v>
      </c>
      <c r="AR91" t="s">
        <v>120</v>
      </c>
      <c r="AS91" t="s">
        <v>117</v>
      </c>
      <c r="AT91" t="s">
        <v>120</v>
      </c>
      <c r="AU91" t="s">
        <v>199</v>
      </c>
      <c r="AV91" t="s">
        <v>307</v>
      </c>
      <c r="AW91" t="s">
        <v>67</v>
      </c>
      <c r="AX91">
        <v>9993</v>
      </c>
      <c r="AY91" t="s">
        <v>594</v>
      </c>
      <c r="AZ91">
        <v>3</v>
      </c>
      <c r="BA91" t="s">
        <v>615</v>
      </c>
      <c r="BB91">
        <v>5</v>
      </c>
      <c r="BC91">
        <v>1</v>
      </c>
      <c r="BE91" t="s">
        <v>70</v>
      </c>
      <c r="BF91">
        <v>1</v>
      </c>
      <c r="BG91" t="s">
        <v>344</v>
      </c>
      <c r="BI91" t="s">
        <v>117</v>
      </c>
      <c r="BJ91" t="s">
        <v>307</v>
      </c>
      <c r="BK91" t="s">
        <v>67</v>
      </c>
      <c r="BL91">
        <v>0.80396885437538279</v>
      </c>
      <c r="BM91">
        <v>9993</v>
      </c>
      <c r="BN91" t="s">
        <v>120</v>
      </c>
      <c r="BO91" t="s">
        <v>199</v>
      </c>
      <c r="BP91">
        <v>5</v>
      </c>
      <c r="BQ91">
        <v>1006.741</v>
      </c>
      <c r="BR91">
        <v>8.4151159144076667E-3</v>
      </c>
      <c r="BS91">
        <v>0.39295301966053459</v>
      </c>
      <c r="BT91">
        <v>0.25627246729794456</v>
      </c>
      <c r="BU91">
        <v>15.372999999999999</v>
      </c>
      <c r="BV91">
        <v>0.89397372313236478</v>
      </c>
      <c r="BW91">
        <v>21.952021423583624</v>
      </c>
      <c r="BX91">
        <v>3</v>
      </c>
      <c r="BY91">
        <v>9</v>
      </c>
      <c r="BZ91">
        <v>221</v>
      </c>
    </row>
    <row r="92" spans="1:78" ht="16.5" x14ac:dyDescent="0.25">
      <c r="A92" s="109" t="str">
        <f t="shared" si="19"/>
        <v>도영운수</v>
      </c>
      <c r="B92" s="110" t="str">
        <f t="shared" si="20"/>
        <v>지형도</v>
      </c>
      <c r="C92" s="111" t="str">
        <f t="shared" si="21"/>
        <v>D</v>
      </c>
      <c r="D92" s="112">
        <f t="shared" si="22"/>
        <v>0.80884615384615388</v>
      </c>
      <c r="E92" s="113">
        <f t="shared" si="23"/>
        <v>4561</v>
      </c>
      <c r="F92" s="316" t="str">
        <f t="shared" si="24"/>
        <v>35</v>
      </c>
      <c r="G92" s="114" t="str">
        <f t="shared" si="25"/>
        <v>71바5855</v>
      </c>
      <c r="H92" s="115">
        <f t="shared" si="26"/>
        <v>1</v>
      </c>
      <c r="I92" s="116">
        <f t="shared" si="27"/>
        <v>1690.65</v>
      </c>
      <c r="J92" s="117">
        <f t="shared" si="28"/>
        <v>2.3756175951466105E-2</v>
      </c>
      <c r="K92" s="117">
        <f t="shared" si="29"/>
        <v>0.32716262698032766</v>
      </c>
      <c r="L92" s="117">
        <f t="shared" si="30"/>
        <v>0.20228906042054831</v>
      </c>
      <c r="M92" s="118">
        <f t="shared" si="31"/>
        <v>13.494</v>
      </c>
      <c r="N92" s="119">
        <f t="shared" si="32"/>
        <v>0.23659539230473486</v>
      </c>
      <c r="O92" s="119">
        <f t="shared" si="33"/>
        <v>6.5063732883802086</v>
      </c>
      <c r="P92" s="228">
        <f t="shared" si="34"/>
        <v>7</v>
      </c>
      <c r="Q92" s="229">
        <f t="shared" si="35"/>
        <v>4</v>
      </c>
      <c r="R92" s="229">
        <f t="shared" si="36"/>
        <v>110</v>
      </c>
      <c r="T92">
        <v>506</v>
      </c>
      <c r="U92">
        <v>4561</v>
      </c>
      <c r="V92" t="s">
        <v>284</v>
      </c>
      <c r="W92">
        <v>1690.65</v>
      </c>
      <c r="X92">
        <v>803.86400000000003</v>
      </c>
      <c r="Y92">
        <v>2.1030000000000002</v>
      </c>
      <c r="Z92">
        <v>13.494</v>
      </c>
      <c r="AA92">
        <v>99.727750999999998</v>
      </c>
      <c r="AB92">
        <v>2.3691499999999999</v>
      </c>
      <c r="AC92">
        <v>32.627192999999998</v>
      </c>
      <c r="AD92" s="1">
        <v>342</v>
      </c>
      <c r="AE92">
        <v>4</v>
      </c>
      <c r="AF92">
        <v>110</v>
      </c>
      <c r="AG92">
        <v>68</v>
      </c>
      <c r="AH92">
        <v>16.952653000000002</v>
      </c>
      <c r="AI92">
        <v>236.3</v>
      </c>
      <c r="AJ92">
        <v>0</v>
      </c>
      <c r="AK92">
        <v>7</v>
      </c>
      <c r="AL92">
        <v>1869</v>
      </c>
      <c r="AM92">
        <v>0.80884615384615388</v>
      </c>
      <c r="AN92" t="s">
        <v>67</v>
      </c>
      <c r="AO92">
        <v>1690.65</v>
      </c>
      <c r="AP92" t="s">
        <v>488</v>
      </c>
      <c r="AQ92" t="s">
        <v>117</v>
      </c>
      <c r="AR92" t="s">
        <v>118</v>
      </c>
      <c r="AS92" t="s">
        <v>117</v>
      </c>
      <c r="AT92" t="s">
        <v>118</v>
      </c>
      <c r="AU92" t="s">
        <v>178</v>
      </c>
      <c r="AV92" t="s">
        <v>284</v>
      </c>
      <c r="AW92" t="s">
        <v>67</v>
      </c>
      <c r="AX92">
        <v>4561</v>
      </c>
      <c r="AY92" t="s">
        <v>556</v>
      </c>
      <c r="AZ92">
        <v>6</v>
      </c>
      <c r="BA92" t="s">
        <v>616</v>
      </c>
      <c r="BB92">
        <v>1</v>
      </c>
      <c r="BC92">
        <v>1</v>
      </c>
      <c r="BE92" t="s">
        <v>70</v>
      </c>
      <c r="BF92">
        <v>1</v>
      </c>
      <c r="BG92" t="s">
        <v>344</v>
      </c>
      <c r="BI92" t="s">
        <v>117</v>
      </c>
      <c r="BJ92" t="s">
        <v>284</v>
      </c>
      <c r="BK92" t="s">
        <v>67</v>
      </c>
      <c r="BL92">
        <v>0.80884615384615388</v>
      </c>
      <c r="BM92">
        <v>4561</v>
      </c>
      <c r="BN92" t="s">
        <v>118</v>
      </c>
      <c r="BO92" t="s">
        <v>178</v>
      </c>
      <c r="BP92">
        <v>1</v>
      </c>
      <c r="BQ92">
        <v>1690.65</v>
      </c>
      <c r="BR92">
        <v>2.3756175951466105E-2</v>
      </c>
      <c r="BS92">
        <v>0.32716262698032766</v>
      </c>
      <c r="BT92">
        <v>0.20228906042054831</v>
      </c>
      <c r="BU92">
        <v>13.494</v>
      </c>
      <c r="BV92">
        <v>0.23659539230473486</v>
      </c>
      <c r="BW92">
        <v>6.5063732883802086</v>
      </c>
      <c r="BX92">
        <v>7</v>
      </c>
      <c r="BY92">
        <v>4</v>
      </c>
      <c r="BZ92">
        <v>110</v>
      </c>
    </row>
    <row r="93" spans="1:78" ht="16.5" x14ac:dyDescent="0.25">
      <c r="A93" s="125" t="str">
        <f t="shared" si="19"/>
        <v>도영운수</v>
      </c>
      <c r="B93" s="126" t="str">
        <f t="shared" si="20"/>
        <v>최교식</v>
      </c>
      <c r="C93" s="127" t="str">
        <f t="shared" si="21"/>
        <v>F</v>
      </c>
      <c r="D93" s="128">
        <f t="shared" si="22"/>
        <v>0.73624999999999996</v>
      </c>
      <c r="E93" s="129">
        <f t="shared" si="23"/>
        <v>3921</v>
      </c>
      <c r="F93" s="315" t="str">
        <f t="shared" si="24"/>
        <v>65-1</v>
      </c>
      <c r="G93" s="130" t="str">
        <f t="shared" si="25"/>
        <v>71바5891</v>
      </c>
      <c r="H93" s="131">
        <f t="shared" si="26"/>
        <v>1</v>
      </c>
      <c r="I93" s="132">
        <f t="shared" si="27"/>
        <v>1869.5329999999999</v>
      </c>
      <c r="J93" s="133">
        <f t="shared" si="28"/>
        <v>2.7043345270425324E-2</v>
      </c>
      <c r="K93" s="133">
        <f t="shared" si="29"/>
        <v>0.37086541557815511</v>
      </c>
      <c r="L93" s="133">
        <f t="shared" si="30"/>
        <v>0.17116574032124601</v>
      </c>
      <c r="M93" s="134">
        <f t="shared" si="31"/>
        <v>15.763</v>
      </c>
      <c r="N93" s="135">
        <f t="shared" si="32"/>
        <v>0.26744646925194687</v>
      </c>
      <c r="O93" s="135">
        <f t="shared" si="33"/>
        <v>15.939809567416034</v>
      </c>
      <c r="P93" s="226">
        <f t="shared" si="34"/>
        <v>9</v>
      </c>
      <c r="Q93" s="227">
        <f t="shared" si="35"/>
        <v>5</v>
      </c>
      <c r="R93" s="227">
        <f t="shared" si="36"/>
        <v>298</v>
      </c>
      <c r="T93">
        <v>506</v>
      </c>
      <c r="U93">
        <v>3921</v>
      </c>
      <c r="V93" t="s">
        <v>374</v>
      </c>
      <c r="W93">
        <v>1869.5329999999999</v>
      </c>
      <c r="X93">
        <v>1057.8050000000001</v>
      </c>
      <c r="Y93">
        <v>1.7669999999999999</v>
      </c>
      <c r="Z93">
        <v>15.763</v>
      </c>
      <c r="AA93">
        <v>127.376919</v>
      </c>
      <c r="AB93">
        <v>3.4446979999999998</v>
      </c>
      <c r="AC93">
        <v>47.239694</v>
      </c>
      <c r="AD93" s="1">
        <v>320</v>
      </c>
      <c r="AE93">
        <v>5</v>
      </c>
      <c r="AF93">
        <v>298</v>
      </c>
      <c r="AG93">
        <v>70</v>
      </c>
      <c r="AH93">
        <v>14.677172000000001</v>
      </c>
      <c r="AI93">
        <v>511.6</v>
      </c>
      <c r="AJ93">
        <v>0</v>
      </c>
      <c r="AK93">
        <v>9</v>
      </c>
      <c r="AL93">
        <v>1289</v>
      </c>
      <c r="AM93">
        <v>0.73624999999999996</v>
      </c>
      <c r="AN93" t="s">
        <v>70</v>
      </c>
      <c r="AO93">
        <v>1869.5329999999999</v>
      </c>
      <c r="AP93" t="s">
        <v>489</v>
      </c>
      <c r="AQ93" t="s">
        <v>117</v>
      </c>
      <c r="AR93" t="s">
        <v>122</v>
      </c>
      <c r="AS93" t="s">
        <v>117</v>
      </c>
      <c r="AT93" t="s">
        <v>122</v>
      </c>
      <c r="AU93" t="s">
        <v>359</v>
      </c>
      <c r="AV93" t="s">
        <v>374</v>
      </c>
      <c r="AW93" t="s">
        <v>70</v>
      </c>
      <c r="AX93">
        <v>3921</v>
      </c>
      <c r="AY93" t="s">
        <v>576</v>
      </c>
      <c r="AZ93">
        <v>5</v>
      </c>
      <c r="BA93" t="s">
        <v>360</v>
      </c>
      <c r="BB93">
        <v>1</v>
      </c>
      <c r="BC93">
        <v>1</v>
      </c>
      <c r="BE93" t="s">
        <v>70</v>
      </c>
      <c r="BF93">
        <v>0</v>
      </c>
      <c r="BG93" t="s">
        <v>346</v>
      </c>
      <c r="BI93" t="s">
        <v>117</v>
      </c>
      <c r="BJ93" t="s">
        <v>374</v>
      </c>
      <c r="BK93" t="s">
        <v>70</v>
      </c>
      <c r="BL93">
        <v>0.73624999999999996</v>
      </c>
      <c r="BM93">
        <v>3921</v>
      </c>
      <c r="BN93" t="s">
        <v>122</v>
      </c>
      <c r="BO93" t="s">
        <v>359</v>
      </c>
      <c r="BP93">
        <v>1</v>
      </c>
      <c r="BQ93">
        <v>1869.5329999999999</v>
      </c>
      <c r="BR93">
        <v>2.7043345270425324E-2</v>
      </c>
      <c r="BS93">
        <v>0.37086541557815511</v>
      </c>
      <c r="BT93">
        <v>0.17116574032124601</v>
      </c>
      <c r="BU93">
        <v>15.763</v>
      </c>
      <c r="BV93">
        <v>0.26744646925194687</v>
      </c>
      <c r="BW93">
        <v>15.939809567416034</v>
      </c>
      <c r="BX93">
        <v>9</v>
      </c>
      <c r="BY93">
        <v>5</v>
      </c>
      <c r="BZ93">
        <v>298</v>
      </c>
    </row>
    <row r="94" spans="1:78" ht="16.5" x14ac:dyDescent="0.25">
      <c r="A94" s="109" t="str">
        <f t="shared" si="19"/>
        <v>도영운수</v>
      </c>
      <c r="B94" s="110" t="str">
        <f t="shared" si="20"/>
        <v>최순경</v>
      </c>
      <c r="C94" s="111" t="str">
        <f t="shared" si="21"/>
        <v>B</v>
      </c>
      <c r="D94" s="112">
        <f t="shared" si="22"/>
        <v>0.94</v>
      </c>
      <c r="E94" s="113">
        <f t="shared" si="23"/>
        <v>100</v>
      </c>
      <c r="F94" s="316" t="str">
        <f t="shared" si="24"/>
        <v>35</v>
      </c>
      <c r="G94" s="114" t="str">
        <f t="shared" si="25"/>
        <v>71바5861</v>
      </c>
      <c r="H94" s="115">
        <f t="shared" si="26"/>
        <v>1</v>
      </c>
      <c r="I94" s="116">
        <f t="shared" si="27"/>
        <v>1814.95</v>
      </c>
      <c r="J94" s="117">
        <f t="shared" si="28"/>
        <v>1.3433858853780919E-2</v>
      </c>
      <c r="K94" s="117">
        <f t="shared" si="29"/>
        <v>0.34657843123682935</v>
      </c>
      <c r="L94" s="117">
        <f t="shared" si="30"/>
        <v>0.21102509711011322</v>
      </c>
      <c r="M94" s="118">
        <f t="shared" si="31"/>
        <v>10.01</v>
      </c>
      <c r="N94" s="119">
        <f t="shared" si="32"/>
        <v>0.88156698531639988</v>
      </c>
      <c r="O94" s="119">
        <f t="shared" si="33"/>
        <v>16.253891291771122</v>
      </c>
      <c r="P94" s="228">
        <f t="shared" si="34"/>
        <v>1</v>
      </c>
      <c r="Q94" s="229">
        <f t="shared" si="35"/>
        <v>16</v>
      </c>
      <c r="R94" s="229">
        <f t="shared" si="36"/>
        <v>295</v>
      </c>
      <c r="T94">
        <v>506</v>
      </c>
      <c r="U94">
        <v>100</v>
      </c>
      <c r="V94" t="s">
        <v>285</v>
      </c>
      <c r="W94">
        <v>1814.95</v>
      </c>
      <c r="X94">
        <v>742.59</v>
      </c>
      <c r="Y94">
        <v>2.444</v>
      </c>
      <c r="Z94">
        <v>10.01</v>
      </c>
      <c r="AA94">
        <v>106.40442299999999</v>
      </c>
      <c r="AB94">
        <v>1.429422</v>
      </c>
      <c r="AC94">
        <v>36.877478000000004</v>
      </c>
      <c r="AD94" s="1">
        <v>383</v>
      </c>
      <c r="AE94">
        <v>16</v>
      </c>
      <c r="AF94">
        <v>295</v>
      </c>
      <c r="AG94">
        <v>80</v>
      </c>
      <c r="AH94">
        <v>17.057091</v>
      </c>
      <c r="AI94">
        <v>1184.9000000000001</v>
      </c>
      <c r="AJ94">
        <v>0</v>
      </c>
      <c r="AK94">
        <v>1</v>
      </c>
      <c r="AL94">
        <v>73</v>
      </c>
      <c r="AM94">
        <v>0.94</v>
      </c>
      <c r="AN94" t="s">
        <v>68</v>
      </c>
      <c r="AO94">
        <v>1814.95</v>
      </c>
      <c r="AP94" t="s">
        <v>490</v>
      </c>
      <c r="AQ94" t="s">
        <v>117</v>
      </c>
      <c r="AR94" t="s">
        <v>118</v>
      </c>
      <c r="AS94" t="s">
        <v>117</v>
      </c>
      <c r="AT94" t="s">
        <v>118</v>
      </c>
      <c r="AU94" t="s">
        <v>179</v>
      </c>
      <c r="AV94" t="s">
        <v>285</v>
      </c>
      <c r="AW94" t="s">
        <v>68</v>
      </c>
      <c r="AX94">
        <v>100</v>
      </c>
      <c r="AY94" t="s">
        <v>546</v>
      </c>
      <c r="AZ94">
        <v>1</v>
      </c>
      <c r="BA94" t="s">
        <v>617</v>
      </c>
      <c r="BB94">
        <v>1</v>
      </c>
      <c r="BC94">
        <v>1</v>
      </c>
      <c r="BE94" t="s">
        <v>68</v>
      </c>
      <c r="BF94">
        <v>0</v>
      </c>
      <c r="BG94" t="s">
        <v>346</v>
      </c>
      <c r="BI94" t="s">
        <v>117</v>
      </c>
      <c r="BJ94" t="s">
        <v>285</v>
      </c>
      <c r="BK94" t="s">
        <v>68</v>
      </c>
      <c r="BL94">
        <v>0.94</v>
      </c>
      <c r="BM94">
        <v>100</v>
      </c>
      <c r="BN94" t="s">
        <v>118</v>
      </c>
      <c r="BO94" t="s">
        <v>179</v>
      </c>
      <c r="BP94">
        <v>1</v>
      </c>
      <c r="BQ94">
        <v>1814.95</v>
      </c>
      <c r="BR94">
        <v>1.3433858853780919E-2</v>
      </c>
      <c r="BS94">
        <v>0.34657843123682935</v>
      </c>
      <c r="BT94">
        <v>0.21102509711011322</v>
      </c>
      <c r="BU94">
        <v>10.01</v>
      </c>
      <c r="BV94">
        <v>0.88156698531639988</v>
      </c>
      <c r="BW94">
        <v>16.253891291771122</v>
      </c>
      <c r="BX94">
        <v>1</v>
      </c>
      <c r="BY94">
        <v>16</v>
      </c>
      <c r="BZ94">
        <v>295</v>
      </c>
    </row>
    <row r="95" spans="1:78" ht="16.5" x14ac:dyDescent="0.25">
      <c r="A95" s="125" t="str">
        <f t="shared" si="19"/>
        <v>도영운수</v>
      </c>
      <c r="B95" s="126" t="str">
        <f t="shared" si="20"/>
        <v>최순철</v>
      </c>
      <c r="C95" s="127" t="str">
        <f t="shared" si="21"/>
        <v>F</v>
      </c>
      <c r="D95" s="128">
        <f t="shared" si="22"/>
        <v>0.78173913043478271</v>
      </c>
      <c r="E95" s="129">
        <f t="shared" si="23"/>
        <v>6924</v>
      </c>
      <c r="F95" s="315" t="str">
        <f t="shared" si="24"/>
        <v>65-1</v>
      </c>
      <c r="G95" s="130" t="str">
        <f t="shared" si="25"/>
        <v>71바5893</v>
      </c>
      <c r="H95" s="131">
        <f t="shared" si="26"/>
        <v>1</v>
      </c>
      <c r="I95" s="132">
        <f t="shared" si="27"/>
        <v>1918.575</v>
      </c>
      <c r="J95" s="133">
        <f t="shared" si="28"/>
        <v>5.0480915044336192E-3</v>
      </c>
      <c r="K95" s="133">
        <f t="shared" si="29"/>
        <v>0.38600290045779617</v>
      </c>
      <c r="L95" s="133">
        <f t="shared" si="30"/>
        <v>0.34765385768083079</v>
      </c>
      <c r="M95" s="134">
        <f t="shared" si="31"/>
        <v>16.602</v>
      </c>
      <c r="N95" s="135">
        <f t="shared" si="32"/>
        <v>2.032758688088816</v>
      </c>
      <c r="O95" s="135">
        <f t="shared" si="33"/>
        <v>7.1407164171325066</v>
      </c>
      <c r="P95" s="226">
        <f t="shared" si="34"/>
        <v>3</v>
      </c>
      <c r="Q95" s="227">
        <f t="shared" si="35"/>
        <v>39</v>
      </c>
      <c r="R95" s="227">
        <f t="shared" si="36"/>
        <v>137</v>
      </c>
      <c r="T95">
        <v>506</v>
      </c>
      <c r="U95">
        <v>6924</v>
      </c>
      <c r="V95" t="s">
        <v>286</v>
      </c>
      <c r="W95">
        <v>1918.575</v>
      </c>
      <c r="X95">
        <v>1067.155</v>
      </c>
      <c r="Y95">
        <v>1.798</v>
      </c>
      <c r="Z95">
        <v>16.602</v>
      </c>
      <c r="AA95">
        <v>122.53858700000001</v>
      </c>
      <c r="AB95">
        <v>0.61858599999999997</v>
      </c>
      <c r="AC95">
        <v>47.300249999999998</v>
      </c>
      <c r="AD95" s="1">
        <v>667</v>
      </c>
      <c r="AE95">
        <v>39</v>
      </c>
      <c r="AF95">
        <v>137</v>
      </c>
      <c r="AG95">
        <v>69</v>
      </c>
      <c r="AH95">
        <v>15.656904000000001</v>
      </c>
      <c r="AI95">
        <v>1143.0999999999999</v>
      </c>
      <c r="AJ95">
        <v>0</v>
      </c>
      <c r="AK95">
        <v>3</v>
      </c>
      <c r="AL95">
        <v>1178</v>
      </c>
      <c r="AM95">
        <v>0.78173913043478271</v>
      </c>
      <c r="AN95" t="s">
        <v>70</v>
      </c>
      <c r="AO95">
        <v>1918.575</v>
      </c>
      <c r="AP95" t="s">
        <v>491</v>
      </c>
      <c r="AQ95" t="s">
        <v>117</v>
      </c>
      <c r="AR95" t="s">
        <v>122</v>
      </c>
      <c r="AS95" t="s">
        <v>117</v>
      </c>
      <c r="AT95" t="s">
        <v>122</v>
      </c>
      <c r="AU95" t="s">
        <v>220</v>
      </c>
      <c r="AV95" t="s">
        <v>286</v>
      </c>
      <c r="AW95" t="s">
        <v>70</v>
      </c>
      <c r="AX95">
        <v>6924</v>
      </c>
      <c r="AY95" t="s">
        <v>576</v>
      </c>
      <c r="AZ95">
        <v>2</v>
      </c>
      <c r="BA95" t="s">
        <v>323</v>
      </c>
      <c r="BB95">
        <v>1</v>
      </c>
      <c r="BC95">
        <v>1</v>
      </c>
      <c r="BE95" t="s">
        <v>70</v>
      </c>
      <c r="BF95">
        <v>0</v>
      </c>
      <c r="BG95" t="s">
        <v>346</v>
      </c>
      <c r="BI95" t="s">
        <v>117</v>
      </c>
      <c r="BJ95" t="s">
        <v>286</v>
      </c>
      <c r="BK95" t="s">
        <v>70</v>
      </c>
      <c r="BL95">
        <v>0.78173913043478271</v>
      </c>
      <c r="BM95">
        <v>6924</v>
      </c>
      <c r="BN95" t="s">
        <v>122</v>
      </c>
      <c r="BO95" t="s">
        <v>220</v>
      </c>
      <c r="BP95">
        <v>1</v>
      </c>
      <c r="BQ95">
        <v>1918.575</v>
      </c>
      <c r="BR95">
        <v>5.0480915044336192E-3</v>
      </c>
      <c r="BS95">
        <v>0.38600290045779617</v>
      </c>
      <c r="BT95">
        <v>0.34765385768083079</v>
      </c>
      <c r="BU95">
        <v>16.602</v>
      </c>
      <c r="BV95">
        <v>2.032758688088816</v>
      </c>
      <c r="BW95">
        <v>7.1407164171325066</v>
      </c>
      <c r="BX95">
        <v>3</v>
      </c>
      <c r="BY95">
        <v>39</v>
      </c>
      <c r="BZ95">
        <v>137</v>
      </c>
    </row>
    <row r="96" spans="1:78" ht="16.5" x14ac:dyDescent="0.25">
      <c r="A96" s="109" t="str">
        <f t="shared" si="19"/>
        <v>도영운수</v>
      </c>
      <c r="B96" s="110" t="str">
        <f t="shared" si="20"/>
        <v>최우영</v>
      </c>
      <c r="C96" s="111" t="str">
        <f t="shared" si="21"/>
        <v>A</v>
      </c>
      <c r="D96" s="112">
        <f t="shared" si="22"/>
        <v>0.99923810122693646</v>
      </c>
      <c r="E96" s="113">
        <f t="shared" si="23"/>
        <v>8541</v>
      </c>
      <c r="F96" s="316" t="str">
        <f t="shared" si="24"/>
        <v>35</v>
      </c>
      <c r="G96" s="114" t="str">
        <f t="shared" si="25"/>
        <v>70바3902</v>
      </c>
      <c r="H96" s="115">
        <f t="shared" si="26"/>
        <v>3</v>
      </c>
      <c r="I96" s="116">
        <f t="shared" si="27"/>
        <v>1471.846</v>
      </c>
      <c r="J96" s="117">
        <f t="shared" si="28"/>
        <v>6.4802412853481152E-3</v>
      </c>
      <c r="K96" s="117">
        <f t="shared" si="29"/>
        <v>0.34407293680738332</v>
      </c>
      <c r="L96" s="117">
        <f t="shared" si="30"/>
        <v>0.13180726787992766</v>
      </c>
      <c r="M96" s="118">
        <f t="shared" si="31"/>
        <v>8.859</v>
      </c>
      <c r="N96" s="119">
        <f t="shared" si="32"/>
        <v>1.9703148291329391</v>
      </c>
      <c r="O96" s="119">
        <f t="shared" si="33"/>
        <v>0.67941890659756521</v>
      </c>
      <c r="P96" s="228">
        <f t="shared" si="34"/>
        <v>1349</v>
      </c>
      <c r="Q96" s="229">
        <f t="shared" si="35"/>
        <v>29</v>
      </c>
      <c r="R96" s="229">
        <f t="shared" si="36"/>
        <v>10</v>
      </c>
      <c r="T96">
        <v>506</v>
      </c>
      <c r="U96">
        <v>8541</v>
      </c>
      <c r="V96" t="s">
        <v>287</v>
      </c>
      <c r="W96">
        <v>1471.846</v>
      </c>
      <c r="X96">
        <v>606.84199999999998</v>
      </c>
      <c r="Y96">
        <v>2.4249999999999998</v>
      </c>
      <c r="Z96">
        <v>8.859</v>
      </c>
      <c r="AA96">
        <v>88.170790999999994</v>
      </c>
      <c r="AB96">
        <v>0.57136799999999999</v>
      </c>
      <c r="AC96">
        <v>30.337183</v>
      </c>
      <c r="AD96" s="1">
        <v>194</v>
      </c>
      <c r="AE96">
        <v>29</v>
      </c>
      <c r="AF96">
        <v>10</v>
      </c>
      <c r="AG96">
        <v>68</v>
      </c>
      <c r="AH96">
        <v>16.693124000000001</v>
      </c>
      <c r="AI96">
        <v>79.400000000000006</v>
      </c>
      <c r="AJ96">
        <v>0</v>
      </c>
      <c r="AK96">
        <v>1349</v>
      </c>
      <c r="AL96">
        <v>0</v>
      </c>
      <c r="AM96">
        <v>0.99923810122693646</v>
      </c>
      <c r="AN96" t="s">
        <v>66</v>
      </c>
      <c r="AO96">
        <v>1153.23</v>
      </c>
      <c r="AP96" t="s">
        <v>492</v>
      </c>
      <c r="AQ96" t="s">
        <v>117</v>
      </c>
      <c r="AR96" t="s">
        <v>118</v>
      </c>
      <c r="AS96" t="s">
        <v>117</v>
      </c>
      <c r="AT96" t="s">
        <v>118</v>
      </c>
      <c r="AU96" t="s">
        <v>173</v>
      </c>
      <c r="AV96" t="s">
        <v>287</v>
      </c>
      <c r="AW96" t="s">
        <v>66</v>
      </c>
      <c r="AX96">
        <v>8541</v>
      </c>
      <c r="AY96" t="s">
        <v>571</v>
      </c>
      <c r="AZ96">
        <v>1</v>
      </c>
      <c r="BA96" t="s">
        <v>378</v>
      </c>
      <c r="BB96">
        <v>3</v>
      </c>
      <c r="BC96">
        <v>1</v>
      </c>
      <c r="BE96" t="s">
        <v>66</v>
      </c>
      <c r="BF96">
        <v>0</v>
      </c>
      <c r="BG96" t="s">
        <v>346</v>
      </c>
      <c r="BI96" t="s">
        <v>117</v>
      </c>
      <c r="BJ96" t="s">
        <v>287</v>
      </c>
      <c r="BK96" t="s">
        <v>66</v>
      </c>
      <c r="BL96">
        <v>0.99923810122693646</v>
      </c>
      <c r="BM96">
        <v>8541</v>
      </c>
      <c r="BN96" t="s">
        <v>118</v>
      </c>
      <c r="BO96" t="s">
        <v>173</v>
      </c>
      <c r="BP96">
        <v>3</v>
      </c>
      <c r="BQ96">
        <v>1471.846</v>
      </c>
      <c r="BR96">
        <v>6.4802412853481152E-3</v>
      </c>
      <c r="BS96">
        <v>0.34407293680738332</v>
      </c>
      <c r="BT96">
        <v>0.13180726787992766</v>
      </c>
      <c r="BU96">
        <v>8.859</v>
      </c>
      <c r="BV96">
        <v>1.9703148291329391</v>
      </c>
      <c r="BW96">
        <v>0.67941890659756521</v>
      </c>
      <c r="BX96">
        <v>1349</v>
      </c>
      <c r="BY96">
        <v>29</v>
      </c>
      <c r="BZ96">
        <v>10</v>
      </c>
    </row>
    <row r="97" spans="1:78" ht="16.5" x14ac:dyDescent="0.25">
      <c r="A97" s="125" t="str">
        <f t="shared" si="19"/>
        <v>도영운수</v>
      </c>
      <c r="B97" s="126" t="str">
        <f t="shared" si="20"/>
        <v>최재덕</v>
      </c>
      <c r="C97" s="127" t="str">
        <f t="shared" si="21"/>
        <v>D</v>
      </c>
      <c r="D97" s="128">
        <f t="shared" si="22"/>
        <v>0.80659712949706608</v>
      </c>
      <c r="E97" s="129">
        <f t="shared" si="23"/>
        <v>992</v>
      </c>
      <c r="F97" s="315" t="str">
        <f t="shared" si="24"/>
        <v>523</v>
      </c>
      <c r="G97" s="130" t="str">
        <f t="shared" si="25"/>
        <v>70바3901</v>
      </c>
      <c r="H97" s="131">
        <f t="shared" si="26"/>
        <v>7</v>
      </c>
      <c r="I97" s="132">
        <f t="shared" si="27"/>
        <v>1105.4750000000001</v>
      </c>
      <c r="J97" s="133">
        <f t="shared" si="28"/>
        <v>8.8412637515135929E-3</v>
      </c>
      <c r="K97" s="133">
        <f t="shared" si="29"/>
        <v>0.36288551142050468</v>
      </c>
      <c r="L97" s="133">
        <f t="shared" si="30"/>
        <v>0.17549017390714397</v>
      </c>
      <c r="M97" s="134">
        <f t="shared" si="31"/>
        <v>14.18</v>
      </c>
      <c r="N97" s="135">
        <f t="shared" si="32"/>
        <v>0.81412967276510084</v>
      </c>
      <c r="O97" s="135">
        <f t="shared" si="33"/>
        <v>36.907211832017907</v>
      </c>
      <c r="P97" s="226">
        <f t="shared" si="34"/>
        <v>1</v>
      </c>
      <c r="Q97" s="227">
        <f t="shared" si="35"/>
        <v>9</v>
      </c>
      <c r="R97" s="227">
        <f t="shared" si="36"/>
        <v>408</v>
      </c>
      <c r="T97">
        <v>506</v>
      </c>
      <c r="U97">
        <v>992</v>
      </c>
      <c r="V97" t="s">
        <v>288</v>
      </c>
      <c r="W97">
        <v>1105.4749999999999</v>
      </c>
      <c r="X97">
        <v>516.90099999999995</v>
      </c>
      <c r="Y97">
        <v>2.1389999999999998</v>
      </c>
      <c r="Z97">
        <v>14.18</v>
      </c>
      <c r="AA97">
        <v>74.679142999999996</v>
      </c>
      <c r="AB97">
        <v>0.66025800000000001</v>
      </c>
      <c r="AC97">
        <v>27.099979000000001</v>
      </c>
      <c r="AD97" s="1">
        <v>194</v>
      </c>
      <c r="AE97">
        <v>9</v>
      </c>
      <c r="AF97">
        <v>408</v>
      </c>
      <c r="AG97">
        <v>75</v>
      </c>
      <c r="AH97">
        <v>14.802994999999999</v>
      </c>
      <c r="AI97">
        <v>292.39999999999998</v>
      </c>
      <c r="AJ97">
        <v>0</v>
      </c>
      <c r="AK97">
        <v>1</v>
      </c>
      <c r="AL97">
        <v>25</v>
      </c>
      <c r="AM97">
        <v>0.80659712949706608</v>
      </c>
      <c r="AN97" t="s">
        <v>67</v>
      </c>
      <c r="AO97">
        <v>275.33699999999999</v>
      </c>
      <c r="AP97" t="s">
        <v>493</v>
      </c>
      <c r="AQ97" t="s">
        <v>117</v>
      </c>
      <c r="AR97" t="s">
        <v>119</v>
      </c>
      <c r="AS97" t="s">
        <v>117</v>
      </c>
      <c r="AT97" t="s">
        <v>119</v>
      </c>
      <c r="AU97" t="s">
        <v>186</v>
      </c>
      <c r="AV97" t="s">
        <v>288</v>
      </c>
      <c r="AW97" t="s">
        <v>67</v>
      </c>
      <c r="AX97">
        <v>992</v>
      </c>
      <c r="AY97" t="s">
        <v>560</v>
      </c>
      <c r="AZ97">
        <v>5</v>
      </c>
      <c r="BA97" t="s">
        <v>618</v>
      </c>
      <c r="BB97">
        <v>7</v>
      </c>
      <c r="BC97">
        <v>1</v>
      </c>
      <c r="BE97" t="s">
        <v>70</v>
      </c>
      <c r="BF97">
        <v>1</v>
      </c>
      <c r="BG97" t="s">
        <v>344</v>
      </c>
      <c r="BI97" t="s">
        <v>117</v>
      </c>
      <c r="BJ97" t="s">
        <v>288</v>
      </c>
      <c r="BK97" t="s">
        <v>67</v>
      </c>
      <c r="BL97">
        <v>0.80659712949706608</v>
      </c>
      <c r="BM97">
        <v>992</v>
      </c>
      <c r="BN97" t="s">
        <v>119</v>
      </c>
      <c r="BO97" t="s">
        <v>186</v>
      </c>
      <c r="BP97">
        <v>7</v>
      </c>
      <c r="BQ97">
        <v>1105.4750000000001</v>
      </c>
      <c r="BR97">
        <v>8.8412637515135929E-3</v>
      </c>
      <c r="BS97">
        <v>0.36288551142050468</v>
      </c>
      <c r="BT97">
        <v>0.175490173907144</v>
      </c>
      <c r="BU97">
        <v>14.18</v>
      </c>
      <c r="BV97">
        <v>0.81412967276510084</v>
      </c>
      <c r="BW97">
        <v>36.907211832017907</v>
      </c>
      <c r="BX97">
        <v>1</v>
      </c>
      <c r="BY97">
        <v>9</v>
      </c>
      <c r="BZ97">
        <v>408</v>
      </c>
    </row>
    <row r="98" spans="1:78" ht="16.5" x14ac:dyDescent="0.25">
      <c r="A98" s="109" t="str">
        <f t="shared" si="19"/>
        <v>도영운수</v>
      </c>
      <c r="B98" s="110" t="str">
        <f t="shared" si="20"/>
        <v>최현</v>
      </c>
      <c r="C98" s="111" t="str">
        <f t="shared" si="21"/>
        <v>D</v>
      </c>
      <c r="D98" s="112">
        <f t="shared" si="22"/>
        <v>0.81791688842948973</v>
      </c>
      <c r="E98" s="113">
        <f t="shared" si="23"/>
        <v>5011</v>
      </c>
      <c r="F98" s="316" t="str">
        <f t="shared" si="24"/>
        <v>65</v>
      </c>
      <c r="G98" s="114" t="str">
        <f t="shared" si="25"/>
        <v>71바5877</v>
      </c>
      <c r="H98" s="115">
        <f t="shared" si="26"/>
        <v>6</v>
      </c>
      <c r="I98" s="116">
        <f t="shared" si="27"/>
        <v>7337.1180000000004</v>
      </c>
      <c r="J98" s="117">
        <f t="shared" si="28"/>
        <v>2.6266379680763209E-2</v>
      </c>
      <c r="K98" s="117">
        <f t="shared" si="29"/>
        <v>0.35230900243589158</v>
      </c>
      <c r="L98" s="117">
        <f t="shared" si="30"/>
        <v>0.19530829407404923</v>
      </c>
      <c r="M98" s="118">
        <f t="shared" si="31"/>
        <v>15.028</v>
      </c>
      <c r="N98" s="119">
        <f t="shared" si="32"/>
        <v>1.8535888341989319</v>
      </c>
      <c r="O98" s="119">
        <f t="shared" si="33"/>
        <v>25.773062393163091</v>
      </c>
      <c r="P98" s="228">
        <f t="shared" si="34"/>
        <v>17</v>
      </c>
      <c r="Q98" s="229">
        <f t="shared" si="35"/>
        <v>136</v>
      </c>
      <c r="R98" s="229">
        <f t="shared" si="36"/>
        <v>1891</v>
      </c>
      <c r="T98">
        <v>506</v>
      </c>
      <c r="U98">
        <v>5011</v>
      </c>
      <c r="V98" t="s">
        <v>494</v>
      </c>
      <c r="W98">
        <v>7337.1180000000004</v>
      </c>
      <c r="X98">
        <v>3629.9119999999998</v>
      </c>
      <c r="Y98">
        <v>2.0209999999999999</v>
      </c>
      <c r="Z98">
        <v>15.028</v>
      </c>
      <c r="AA98">
        <v>432.49789800000002</v>
      </c>
      <c r="AB98">
        <v>11.360154</v>
      </c>
      <c r="AC98">
        <v>152.37290300000001</v>
      </c>
      <c r="AD98" s="1">
        <v>1433</v>
      </c>
      <c r="AE98">
        <v>136</v>
      </c>
      <c r="AF98">
        <v>1891</v>
      </c>
      <c r="AG98">
        <v>76</v>
      </c>
      <c r="AH98">
        <v>16.964517000000001</v>
      </c>
      <c r="AI98">
        <v>4899.8</v>
      </c>
      <c r="AJ98">
        <v>0</v>
      </c>
      <c r="AK98">
        <v>17</v>
      </c>
      <c r="AL98">
        <v>4174</v>
      </c>
      <c r="AM98">
        <v>0.81791688842948973</v>
      </c>
      <c r="AN98" t="s">
        <v>67</v>
      </c>
      <c r="AO98">
        <v>4714.9870000000001</v>
      </c>
      <c r="AP98" t="s">
        <v>495</v>
      </c>
      <c r="AQ98" t="s">
        <v>117</v>
      </c>
      <c r="AR98" t="s">
        <v>121</v>
      </c>
      <c r="AS98" t="s">
        <v>117</v>
      </c>
      <c r="AT98" t="s">
        <v>121</v>
      </c>
      <c r="AU98" t="s">
        <v>206</v>
      </c>
      <c r="AV98" t="s">
        <v>494</v>
      </c>
      <c r="AW98" t="s">
        <v>67</v>
      </c>
      <c r="AX98">
        <v>5011</v>
      </c>
      <c r="AY98" t="s">
        <v>589</v>
      </c>
      <c r="AZ98">
        <v>3</v>
      </c>
      <c r="BA98" t="s">
        <v>619</v>
      </c>
      <c r="BB98">
        <v>6</v>
      </c>
      <c r="BC98">
        <v>1</v>
      </c>
      <c r="BE98" t="s">
        <v>392</v>
      </c>
      <c r="BF98" t="s">
        <v>393</v>
      </c>
      <c r="BG98" t="s">
        <v>392</v>
      </c>
      <c r="BI98" t="s">
        <v>117</v>
      </c>
      <c r="BJ98" t="s">
        <v>494</v>
      </c>
      <c r="BK98" t="s">
        <v>67</v>
      </c>
      <c r="BL98">
        <v>0.81791688842948973</v>
      </c>
      <c r="BM98">
        <v>5011</v>
      </c>
      <c r="BN98" t="s">
        <v>121</v>
      </c>
      <c r="BO98" t="s">
        <v>206</v>
      </c>
      <c r="BP98">
        <v>6</v>
      </c>
      <c r="BQ98">
        <v>7337.1180000000004</v>
      </c>
      <c r="BR98">
        <v>2.6266379680763209E-2</v>
      </c>
      <c r="BS98">
        <v>0.35230900243589158</v>
      </c>
      <c r="BT98">
        <v>0.19530829407404923</v>
      </c>
      <c r="BU98">
        <v>15.028</v>
      </c>
      <c r="BV98">
        <v>1.8535888341989319</v>
      </c>
      <c r="BW98">
        <v>25.773062393163091</v>
      </c>
      <c r="BX98">
        <v>17</v>
      </c>
      <c r="BY98">
        <v>136</v>
      </c>
      <c r="BZ98">
        <v>1891</v>
      </c>
    </row>
    <row r="99" spans="1:78" ht="16.5" x14ac:dyDescent="0.25">
      <c r="A99" s="125" t="str">
        <f t="shared" si="19"/>
        <v>도영운수</v>
      </c>
      <c r="B99" s="126" t="str">
        <f t="shared" si="20"/>
        <v>추경호</v>
      </c>
      <c r="C99" s="127" t="str">
        <f t="shared" si="21"/>
        <v>F</v>
      </c>
      <c r="D99" s="128">
        <f t="shared" si="22"/>
        <v>0.69739974323909315</v>
      </c>
      <c r="E99" s="129">
        <f t="shared" si="23"/>
        <v>8797</v>
      </c>
      <c r="F99" s="315" t="str">
        <f t="shared" si="24"/>
        <v>순환46</v>
      </c>
      <c r="G99" s="130" t="str">
        <f t="shared" si="25"/>
        <v>70바3903</v>
      </c>
      <c r="H99" s="131">
        <f t="shared" si="26"/>
        <v>4</v>
      </c>
      <c r="I99" s="132">
        <f t="shared" si="27"/>
        <v>2536.1560000000004</v>
      </c>
      <c r="J99" s="133">
        <f t="shared" si="28"/>
        <v>3.7662470124456983E-2</v>
      </c>
      <c r="K99" s="133">
        <f t="shared" si="29"/>
        <v>0.39271195767034356</v>
      </c>
      <c r="L99" s="133">
        <f t="shared" si="30"/>
        <v>0.23263553188368535</v>
      </c>
      <c r="M99" s="134">
        <f t="shared" si="31"/>
        <v>13.911</v>
      </c>
      <c r="N99" s="135">
        <f t="shared" si="32"/>
        <v>7.8859502333452666E-2</v>
      </c>
      <c r="O99" s="135">
        <f t="shared" si="33"/>
        <v>11.789495598851174</v>
      </c>
      <c r="P99" s="226">
        <f t="shared" si="34"/>
        <v>7</v>
      </c>
      <c r="Q99" s="227">
        <f t="shared" si="35"/>
        <v>2</v>
      </c>
      <c r="R99" s="227">
        <f t="shared" si="36"/>
        <v>299</v>
      </c>
      <c r="T99">
        <v>506</v>
      </c>
      <c r="U99">
        <v>8797</v>
      </c>
      <c r="V99" t="s">
        <v>330</v>
      </c>
      <c r="W99">
        <v>2536.1559999999999</v>
      </c>
      <c r="X99">
        <v>1300.723</v>
      </c>
      <c r="Y99">
        <v>1.95</v>
      </c>
      <c r="Z99">
        <v>13.911</v>
      </c>
      <c r="AA99">
        <v>199.82189099999999</v>
      </c>
      <c r="AB99">
        <v>7.5257860000000001</v>
      </c>
      <c r="AC99">
        <v>78.472446000000005</v>
      </c>
      <c r="AD99" s="1">
        <v>590</v>
      </c>
      <c r="AE99">
        <v>2</v>
      </c>
      <c r="AF99">
        <v>299</v>
      </c>
      <c r="AG99">
        <v>77</v>
      </c>
      <c r="AH99">
        <v>12.692081999999999</v>
      </c>
      <c r="AI99">
        <v>908.5</v>
      </c>
      <c r="AJ99">
        <v>0</v>
      </c>
      <c r="AK99">
        <v>7</v>
      </c>
      <c r="AL99">
        <v>5648</v>
      </c>
      <c r="AM99">
        <v>0.69739974323909315</v>
      </c>
      <c r="AN99" t="s">
        <v>70</v>
      </c>
      <c r="AO99">
        <v>1948.8040000000001</v>
      </c>
      <c r="AP99" t="s">
        <v>496</v>
      </c>
      <c r="AQ99" t="s">
        <v>117</v>
      </c>
      <c r="AR99" t="s">
        <v>123</v>
      </c>
      <c r="AS99" t="s">
        <v>117</v>
      </c>
      <c r="AT99" t="s">
        <v>123</v>
      </c>
      <c r="AU99" t="s">
        <v>222</v>
      </c>
      <c r="AV99" t="s">
        <v>330</v>
      </c>
      <c r="AW99" t="s">
        <v>70</v>
      </c>
      <c r="AX99">
        <v>8797</v>
      </c>
      <c r="AY99" t="s">
        <v>570</v>
      </c>
      <c r="AZ99">
        <v>7</v>
      </c>
      <c r="BA99" t="s">
        <v>620</v>
      </c>
      <c r="BB99">
        <v>4</v>
      </c>
      <c r="BC99">
        <v>1</v>
      </c>
      <c r="BE99" t="s">
        <v>70</v>
      </c>
      <c r="BF99">
        <v>0</v>
      </c>
      <c r="BG99" t="s">
        <v>346</v>
      </c>
      <c r="BI99" t="s">
        <v>117</v>
      </c>
      <c r="BJ99" t="s">
        <v>330</v>
      </c>
      <c r="BK99" t="s">
        <v>70</v>
      </c>
      <c r="BL99">
        <v>0.69739974323909315</v>
      </c>
      <c r="BM99">
        <v>8797</v>
      </c>
      <c r="BN99" t="s">
        <v>123</v>
      </c>
      <c r="BO99" t="s">
        <v>222</v>
      </c>
      <c r="BP99">
        <v>4</v>
      </c>
      <c r="BQ99">
        <v>2536.1560000000004</v>
      </c>
      <c r="BR99">
        <v>3.7662470124456983E-2</v>
      </c>
      <c r="BS99">
        <v>0.39271195767034356</v>
      </c>
      <c r="BT99">
        <v>0.23263553188368538</v>
      </c>
      <c r="BU99">
        <v>13.911</v>
      </c>
      <c r="BV99">
        <v>7.8859502333452666E-2</v>
      </c>
      <c r="BW99">
        <v>11.789495598851174</v>
      </c>
      <c r="BX99">
        <v>7</v>
      </c>
      <c r="BY99">
        <v>2</v>
      </c>
      <c r="BZ99">
        <v>299</v>
      </c>
    </row>
    <row r="100" spans="1:78" ht="16.5" x14ac:dyDescent="0.25">
      <c r="A100" s="109" t="str">
        <f t="shared" si="19"/>
        <v>도영운수</v>
      </c>
      <c r="B100" s="110" t="str">
        <f t="shared" si="20"/>
        <v>하덕용</v>
      </c>
      <c r="C100" s="111" t="str">
        <f t="shared" si="21"/>
        <v>B</v>
      </c>
      <c r="D100" s="112">
        <f t="shared" si="22"/>
        <v>0.91665096269506308</v>
      </c>
      <c r="E100" s="113">
        <f t="shared" si="23"/>
        <v>5173</v>
      </c>
      <c r="F100" s="316" t="str">
        <f t="shared" si="24"/>
        <v>35</v>
      </c>
      <c r="G100" s="114" t="str">
        <f t="shared" si="25"/>
        <v>71바5853</v>
      </c>
      <c r="H100" s="115">
        <f t="shared" si="26"/>
        <v>3</v>
      </c>
      <c r="I100" s="116">
        <f t="shared" si="27"/>
        <v>544.53300000000002</v>
      </c>
      <c r="J100" s="117">
        <f t="shared" si="28"/>
        <v>3.0823506327548416E-2</v>
      </c>
      <c r="K100" s="117">
        <f t="shared" si="29"/>
        <v>0.34620747661820611</v>
      </c>
      <c r="L100" s="117">
        <f t="shared" si="30"/>
        <v>0.25893747486378238</v>
      </c>
      <c r="M100" s="118">
        <f t="shared" si="31"/>
        <v>15.592000000000001</v>
      </c>
      <c r="N100" s="119">
        <f t="shared" si="32"/>
        <v>1.9541173252042052</v>
      </c>
      <c r="O100" s="119">
        <f t="shared" si="33"/>
        <v>80.900457263454101</v>
      </c>
      <c r="P100" s="228">
        <f t="shared" si="34"/>
        <v>6</v>
      </c>
      <c r="Q100" s="229">
        <f t="shared" si="35"/>
        <v>5</v>
      </c>
      <c r="R100" s="229">
        <f t="shared" si="36"/>
        <v>537</v>
      </c>
      <c r="T100">
        <v>506</v>
      </c>
      <c r="U100">
        <v>5173</v>
      </c>
      <c r="V100" t="s">
        <v>305</v>
      </c>
      <c r="W100">
        <v>557.33000000000004</v>
      </c>
      <c r="X100">
        <v>241.35599999999999</v>
      </c>
      <c r="Y100">
        <v>2.3090000000000002</v>
      </c>
      <c r="Z100">
        <v>15.592000000000001</v>
      </c>
      <c r="AA100">
        <v>26.674707000000001</v>
      </c>
      <c r="AB100">
        <v>0.82220800000000005</v>
      </c>
      <c r="AC100">
        <v>9.2349829999999997</v>
      </c>
      <c r="AD100" s="1">
        <v>141</v>
      </c>
      <c r="AE100">
        <v>5</v>
      </c>
      <c r="AF100">
        <v>537</v>
      </c>
      <c r="AG100">
        <v>75</v>
      </c>
      <c r="AH100">
        <v>20.893574999999998</v>
      </c>
      <c r="AI100">
        <v>457.6</v>
      </c>
      <c r="AJ100">
        <v>0</v>
      </c>
      <c r="AK100">
        <v>6</v>
      </c>
      <c r="AL100">
        <v>1763</v>
      </c>
      <c r="AM100">
        <v>0.91665096269506308</v>
      </c>
      <c r="AN100" t="s">
        <v>68</v>
      </c>
      <c r="AO100">
        <v>255.87</v>
      </c>
      <c r="AP100" t="s">
        <v>497</v>
      </c>
      <c r="AQ100" t="s">
        <v>117</v>
      </c>
      <c r="AR100" t="s">
        <v>118</v>
      </c>
      <c r="AS100" t="s">
        <v>117</v>
      </c>
      <c r="AT100" t="s">
        <v>118</v>
      </c>
      <c r="AU100" t="s">
        <v>176</v>
      </c>
      <c r="AV100" t="s">
        <v>305</v>
      </c>
      <c r="AW100" t="s">
        <v>68</v>
      </c>
      <c r="AX100">
        <v>5173</v>
      </c>
      <c r="AY100" t="s">
        <v>546</v>
      </c>
      <c r="AZ100">
        <v>4</v>
      </c>
      <c r="BA100" t="s">
        <v>621</v>
      </c>
      <c r="BB100">
        <v>3</v>
      </c>
      <c r="BC100">
        <v>1</v>
      </c>
      <c r="BE100" t="s">
        <v>69</v>
      </c>
      <c r="BF100">
        <v>1</v>
      </c>
      <c r="BG100" t="s">
        <v>344</v>
      </c>
      <c r="BI100" t="s">
        <v>117</v>
      </c>
      <c r="BJ100" t="s">
        <v>305</v>
      </c>
      <c r="BK100" t="s">
        <v>68</v>
      </c>
      <c r="BL100">
        <v>0.91665096269506308</v>
      </c>
      <c r="BM100">
        <v>5173</v>
      </c>
      <c r="BN100" t="s">
        <v>118</v>
      </c>
      <c r="BO100" t="s">
        <v>176</v>
      </c>
      <c r="BP100">
        <v>3</v>
      </c>
      <c r="BQ100">
        <v>544.53300000000002</v>
      </c>
      <c r="BR100">
        <v>3.0823506327548416E-2</v>
      </c>
      <c r="BS100">
        <v>0.34620747661820611</v>
      </c>
      <c r="BT100">
        <v>0.25299194373172085</v>
      </c>
      <c r="BU100">
        <v>15.592000000000001</v>
      </c>
      <c r="BV100">
        <v>1.9541173252042052</v>
      </c>
      <c r="BW100">
        <v>80.900457263454101</v>
      </c>
      <c r="BX100">
        <v>6</v>
      </c>
      <c r="BY100">
        <v>5</v>
      </c>
      <c r="BZ100">
        <v>537</v>
      </c>
    </row>
    <row r="101" spans="1:78" ht="16.5" x14ac:dyDescent="0.25">
      <c r="A101" s="125" t="str">
        <f t="shared" si="19"/>
        <v>도영운수</v>
      </c>
      <c r="B101" s="126" t="str">
        <f t="shared" si="20"/>
        <v>한재성</v>
      </c>
      <c r="C101" s="127" t="str">
        <f t="shared" si="21"/>
        <v>D</v>
      </c>
      <c r="D101" s="128">
        <f t="shared" si="22"/>
        <v>0.82826086956521749</v>
      </c>
      <c r="E101" s="129">
        <f t="shared" si="23"/>
        <v>6191</v>
      </c>
      <c r="F101" s="315" t="str">
        <f t="shared" si="24"/>
        <v>65-1</v>
      </c>
      <c r="G101" s="130" t="str">
        <f t="shared" si="25"/>
        <v>71바5893</v>
      </c>
      <c r="H101" s="131">
        <f t="shared" si="26"/>
        <v>1</v>
      </c>
      <c r="I101" s="132">
        <f t="shared" si="27"/>
        <v>1855.1659999999999</v>
      </c>
      <c r="J101" s="133">
        <f t="shared" si="28"/>
        <v>3.6525322414613709E-3</v>
      </c>
      <c r="K101" s="133">
        <f t="shared" si="29"/>
        <v>0.35801708954851785</v>
      </c>
      <c r="L101" s="133">
        <f t="shared" si="30"/>
        <v>0.16494480817350038</v>
      </c>
      <c r="M101" s="134">
        <f t="shared" si="31"/>
        <v>14.75</v>
      </c>
      <c r="N101" s="135">
        <f t="shared" si="32"/>
        <v>2.8568872003906929</v>
      </c>
      <c r="O101" s="135">
        <f t="shared" si="33"/>
        <v>52.87936497326924</v>
      </c>
      <c r="P101" s="226">
        <f t="shared" si="34"/>
        <v>0</v>
      </c>
      <c r="Q101" s="227">
        <f t="shared" si="35"/>
        <v>53</v>
      </c>
      <c r="R101" s="227">
        <f t="shared" si="36"/>
        <v>981</v>
      </c>
      <c r="T101">
        <v>506</v>
      </c>
      <c r="U101">
        <v>6191</v>
      </c>
      <c r="V101" t="s">
        <v>289</v>
      </c>
      <c r="W101">
        <v>1855.1659999999999</v>
      </c>
      <c r="X101">
        <v>973.78800000000001</v>
      </c>
      <c r="Y101">
        <v>1.905</v>
      </c>
      <c r="Z101">
        <v>14.75</v>
      </c>
      <c r="AA101">
        <v>115.740799</v>
      </c>
      <c r="AB101">
        <v>0.42274699999999998</v>
      </c>
      <c r="AC101">
        <v>41.437184000000002</v>
      </c>
      <c r="AD101" s="1">
        <v>306</v>
      </c>
      <c r="AE101">
        <v>53</v>
      </c>
      <c r="AF101">
        <v>981</v>
      </c>
      <c r="AG101">
        <v>71</v>
      </c>
      <c r="AH101">
        <v>16.028625999999999</v>
      </c>
      <c r="AI101">
        <v>1478.6</v>
      </c>
      <c r="AJ101">
        <v>0</v>
      </c>
      <c r="AK101">
        <v>0</v>
      </c>
      <c r="AL101">
        <v>0</v>
      </c>
      <c r="AM101">
        <v>0.82826086956521749</v>
      </c>
      <c r="AN101" t="s">
        <v>67</v>
      </c>
      <c r="AO101">
        <v>1855.1659999999999</v>
      </c>
      <c r="AP101" t="s">
        <v>498</v>
      </c>
      <c r="AQ101" t="s">
        <v>117</v>
      </c>
      <c r="AR101" t="s">
        <v>122</v>
      </c>
      <c r="AS101" t="s">
        <v>117</v>
      </c>
      <c r="AT101" t="s">
        <v>122</v>
      </c>
      <c r="AU101" t="s">
        <v>220</v>
      </c>
      <c r="AV101" t="s">
        <v>289</v>
      </c>
      <c r="AW101" t="s">
        <v>67</v>
      </c>
      <c r="AX101">
        <v>6191</v>
      </c>
      <c r="AY101" t="s">
        <v>607</v>
      </c>
      <c r="AZ101">
        <v>2</v>
      </c>
      <c r="BA101" t="s">
        <v>322</v>
      </c>
      <c r="BB101">
        <v>1</v>
      </c>
      <c r="BC101">
        <v>1</v>
      </c>
      <c r="BE101" t="s">
        <v>67</v>
      </c>
      <c r="BF101">
        <v>0</v>
      </c>
      <c r="BG101" t="s">
        <v>346</v>
      </c>
      <c r="BI101" t="s">
        <v>117</v>
      </c>
      <c r="BJ101" t="s">
        <v>289</v>
      </c>
      <c r="BK101" t="s">
        <v>67</v>
      </c>
      <c r="BL101">
        <v>0.82826086956521749</v>
      </c>
      <c r="BM101">
        <v>6191</v>
      </c>
      <c r="BN101" t="s">
        <v>122</v>
      </c>
      <c r="BO101" t="s">
        <v>220</v>
      </c>
      <c r="BP101">
        <v>1</v>
      </c>
      <c r="BQ101">
        <v>1855.1659999999999</v>
      </c>
      <c r="BR101">
        <v>3.6525322414613709E-3</v>
      </c>
      <c r="BS101">
        <v>0.35801708954851785</v>
      </c>
      <c r="BT101">
        <v>0.16494480817350038</v>
      </c>
      <c r="BU101">
        <v>14.75</v>
      </c>
      <c r="BV101">
        <v>2.8568872003906929</v>
      </c>
      <c r="BW101">
        <v>52.87936497326924</v>
      </c>
      <c r="BX101">
        <v>0</v>
      </c>
      <c r="BY101">
        <v>53</v>
      </c>
      <c r="BZ101">
        <v>981</v>
      </c>
    </row>
    <row r="102" spans="1:78" ht="16.5" x14ac:dyDescent="0.25">
      <c r="A102" s="109" t="str">
        <f t="shared" si="19"/>
        <v>도영운수</v>
      </c>
      <c r="B102" s="110" t="str">
        <f t="shared" si="20"/>
        <v>홍승철</v>
      </c>
      <c r="C102" s="111" t="str">
        <f t="shared" si="21"/>
        <v>D</v>
      </c>
      <c r="D102" s="112">
        <f t="shared" si="22"/>
        <v>0.81927842275761298</v>
      </c>
      <c r="E102" s="113">
        <f t="shared" si="23"/>
        <v>3602</v>
      </c>
      <c r="F102" s="316" t="str">
        <f t="shared" si="24"/>
        <v>55</v>
      </c>
      <c r="G102" s="114" t="str">
        <f t="shared" si="25"/>
        <v>71바5900</v>
      </c>
      <c r="H102" s="115">
        <f t="shared" si="26"/>
        <v>2</v>
      </c>
      <c r="I102" s="116">
        <f t="shared" si="27"/>
        <v>1470.894</v>
      </c>
      <c r="J102" s="117">
        <f t="shared" si="28"/>
        <v>3.1331217533632418E-2</v>
      </c>
      <c r="K102" s="117">
        <f t="shared" si="29"/>
        <v>0.40533080378501346</v>
      </c>
      <c r="L102" s="117">
        <f t="shared" si="30"/>
        <v>0.16588550908495106</v>
      </c>
      <c r="M102" s="118">
        <f t="shared" si="31"/>
        <v>17.155999999999999</v>
      </c>
      <c r="N102" s="119">
        <f t="shared" si="32"/>
        <v>0.6118727794117047</v>
      </c>
      <c r="O102" s="119">
        <f t="shared" si="33"/>
        <v>58.603815094765494</v>
      </c>
      <c r="P102" s="228">
        <f t="shared" si="34"/>
        <v>5</v>
      </c>
      <c r="Q102" s="229">
        <f t="shared" si="35"/>
        <v>9</v>
      </c>
      <c r="R102" s="229">
        <f t="shared" si="36"/>
        <v>862</v>
      </c>
      <c r="T102">
        <v>506</v>
      </c>
      <c r="U102">
        <v>3602</v>
      </c>
      <c r="V102" t="s">
        <v>302</v>
      </c>
      <c r="W102">
        <v>1470.894</v>
      </c>
      <c r="X102">
        <v>816.29</v>
      </c>
      <c r="Y102">
        <v>1.802</v>
      </c>
      <c r="Z102">
        <v>17.155999999999999</v>
      </c>
      <c r="AA102">
        <v>93.844421999999994</v>
      </c>
      <c r="AB102">
        <v>2.9402599999999999</v>
      </c>
      <c r="AC102">
        <v>38.038035000000001</v>
      </c>
      <c r="AD102" s="1">
        <v>244</v>
      </c>
      <c r="AE102">
        <v>9</v>
      </c>
      <c r="AF102">
        <v>862</v>
      </c>
      <c r="AG102">
        <v>77</v>
      </c>
      <c r="AH102">
        <v>15.673749000000001</v>
      </c>
      <c r="AI102">
        <v>1208.5</v>
      </c>
      <c r="AJ102">
        <v>0</v>
      </c>
      <c r="AK102">
        <v>5</v>
      </c>
      <c r="AL102">
        <v>3460</v>
      </c>
      <c r="AM102">
        <v>0.81927842275761298</v>
      </c>
      <c r="AN102" t="s">
        <v>67</v>
      </c>
      <c r="AO102">
        <v>1266.9580000000001</v>
      </c>
      <c r="AP102" t="s">
        <v>499</v>
      </c>
      <c r="AQ102" t="s">
        <v>117</v>
      </c>
      <c r="AR102" t="s">
        <v>120</v>
      </c>
      <c r="AS102" t="s">
        <v>117</v>
      </c>
      <c r="AT102" t="s">
        <v>120</v>
      </c>
      <c r="AU102" t="s">
        <v>205</v>
      </c>
      <c r="AV102" t="s">
        <v>302</v>
      </c>
      <c r="AW102" t="s">
        <v>67</v>
      </c>
      <c r="AX102">
        <v>3602</v>
      </c>
      <c r="AY102" t="s">
        <v>594</v>
      </c>
      <c r="AZ102">
        <v>1</v>
      </c>
      <c r="BA102" t="s">
        <v>622</v>
      </c>
      <c r="BB102">
        <v>2</v>
      </c>
      <c r="BC102">
        <v>1</v>
      </c>
      <c r="BE102" t="s">
        <v>70</v>
      </c>
      <c r="BF102">
        <v>1</v>
      </c>
      <c r="BG102" t="s">
        <v>344</v>
      </c>
      <c r="BI102" t="s">
        <v>117</v>
      </c>
      <c r="BJ102" t="s">
        <v>302</v>
      </c>
      <c r="BK102" t="s">
        <v>67</v>
      </c>
      <c r="BL102">
        <v>0.81927842275761298</v>
      </c>
      <c r="BM102">
        <v>3602</v>
      </c>
      <c r="BN102" t="s">
        <v>120</v>
      </c>
      <c r="BO102" t="s">
        <v>205</v>
      </c>
      <c r="BP102">
        <v>2</v>
      </c>
      <c r="BQ102">
        <v>1470.894</v>
      </c>
      <c r="BR102">
        <v>3.1331217533632418E-2</v>
      </c>
      <c r="BS102">
        <v>0.40533080378501346</v>
      </c>
      <c r="BT102">
        <v>0.16588550908495106</v>
      </c>
      <c r="BU102">
        <v>17.155999999999999</v>
      </c>
      <c r="BV102">
        <v>0.6118727794117047</v>
      </c>
      <c r="BW102">
        <v>58.603815094765494</v>
      </c>
      <c r="BX102">
        <v>5</v>
      </c>
      <c r="BY102">
        <v>9</v>
      </c>
      <c r="BZ102">
        <v>862</v>
      </c>
    </row>
    <row r="103" spans="1:78" ht="16.5" x14ac:dyDescent="0.25">
      <c r="A103" s="125" t="str">
        <f t="shared" si="19"/>
        <v>도영운수</v>
      </c>
      <c r="B103" s="126" t="str">
        <f t="shared" si="20"/>
        <v>홍형표</v>
      </c>
      <c r="C103" s="127" t="str">
        <f t="shared" si="21"/>
        <v>F</v>
      </c>
      <c r="D103" s="128">
        <f t="shared" si="22"/>
        <v>0.72572190674551673</v>
      </c>
      <c r="E103" s="129">
        <f t="shared" si="23"/>
        <v>9880</v>
      </c>
      <c r="F103" s="315" t="str">
        <f t="shared" si="24"/>
        <v>35</v>
      </c>
      <c r="G103" s="130" t="str">
        <f t="shared" si="25"/>
        <v>71바5886</v>
      </c>
      <c r="H103" s="131">
        <f t="shared" si="26"/>
        <v>2</v>
      </c>
      <c r="I103" s="132">
        <f t="shared" si="27"/>
        <v>2011.2420000000002</v>
      </c>
      <c r="J103" s="133">
        <f t="shared" si="28"/>
        <v>3.3398940461563845E-2</v>
      </c>
      <c r="K103" s="133">
        <f t="shared" si="29"/>
        <v>0.40274025408710995</v>
      </c>
      <c r="L103" s="133">
        <f t="shared" si="30"/>
        <v>0.10441309399863367</v>
      </c>
      <c r="M103" s="134">
        <f t="shared" si="31"/>
        <v>17.681000000000001</v>
      </c>
      <c r="N103" s="135">
        <f t="shared" si="32"/>
        <v>0.69608729332422448</v>
      </c>
      <c r="O103" s="135">
        <f t="shared" si="33"/>
        <v>56.830555447827756</v>
      </c>
      <c r="P103" s="226">
        <f t="shared" si="34"/>
        <v>34</v>
      </c>
      <c r="Q103" s="227">
        <f t="shared" si="35"/>
        <v>14</v>
      </c>
      <c r="R103" s="227">
        <f t="shared" si="36"/>
        <v>1143</v>
      </c>
      <c r="T103">
        <v>506</v>
      </c>
      <c r="U103">
        <v>9880</v>
      </c>
      <c r="V103" t="s">
        <v>290</v>
      </c>
      <c r="W103">
        <v>2011.242</v>
      </c>
      <c r="X103">
        <v>1142.855</v>
      </c>
      <c r="Y103">
        <v>1.76</v>
      </c>
      <c r="Z103">
        <v>17.681000000000001</v>
      </c>
      <c r="AA103">
        <v>122.267202</v>
      </c>
      <c r="AB103">
        <v>4.0835949999999999</v>
      </c>
      <c r="AC103">
        <v>49.241923999999997</v>
      </c>
      <c r="AD103" s="1">
        <v>210</v>
      </c>
      <c r="AE103">
        <v>14</v>
      </c>
      <c r="AF103">
        <v>1143</v>
      </c>
      <c r="AG103">
        <v>79</v>
      </c>
      <c r="AH103">
        <v>16.449562</v>
      </c>
      <c r="AI103">
        <v>3857.9</v>
      </c>
      <c r="AJ103">
        <v>0</v>
      </c>
      <c r="AK103">
        <v>34</v>
      </c>
      <c r="AL103">
        <v>11444</v>
      </c>
      <c r="AM103">
        <v>0.72572190674551673</v>
      </c>
      <c r="AN103" t="s">
        <v>70</v>
      </c>
      <c r="AO103">
        <v>1742.3150000000001</v>
      </c>
      <c r="AP103" t="s">
        <v>500</v>
      </c>
      <c r="AQ103" t="s">
        <v>117</v>
      </c>
      <c r="AR103" t="s">
        <v>118</v>
      </c>
      <c r="AS103" t="s">
        <v>117</v>
      </c>
      <c r="AT103" t="s">
        <v>118</v>
      </c>
      <c r="AU103" t="s">
        <v>183</v>
      </c>
      <c r="AV103" t="s">
        <v>290</v>
      </c>
      <c r="AW103" t="s">
        <v>70</v>
      </c>
      <c r="AX103">
        <v>9880</v>
      </c>
      <c r="AY103" t="s">
        <v>562</v>
      </c>
      <c r="AZ103">
        <v>4</v>
      </c>
      <c r="BA103" t="s">
        <v>623</v>
      </c>
      <c r="BB103">
        <v>2</v>
      </c>
      <c r="BC103">
        <v>1</v>
      </c>
      <c r="BE103" t="s">
        <v>70</v>
      </c>
      <c r="BF103">
        <v>0</v>
      </c>
      <c r="BG103" t="s">
        <v>346</v>
      </c>
      <c r="BI103" t="s">
        <v>117</v>
      </c>
      <c r="BJ103" t="s">
        <v>290</v>
      </c>
      <c r="BK103" t="s">
        <v>70</v>
      </c>
      <c r="BL103">
        <v>0.72572190674551673</v>
      </c>
      <c r="BM103">
        <v>9880</v>
      </c>
      <c r="BN103" t="s">
        <v>118</v>
      </c>
      <c r="BO103" t="s">
        <v>183</v>
      </c>
      <c r="BP103">
        <v>2</v>
      </c>
      <c r="BQ103">
        <v>2011.2420000000002</v>
      </c>
      <c r="BR103">
        <v>3.3398940461563845E-2</v>
      </c>
      <c r="BS103">
        <v>0.40274025408710995</v>
      </c>
      <c r="BT103">
        <v>0.10441309399863369</v>
      </c>
      <c r="BU103">
        <v>17.681000000000001</v>
      </c>
      <c r="BV103">
        <v>0.69608729332422448</v>
      </c>
      <c r="BW103">
        <v>56.830555447827756</v>
      </c>
      <c r="BX103">
        <v>34</v>
      </c>
      <c r="BY103">
        <v>14</v>
      </c>
      <c r="BZ103">
        <v>1143</v>
      </c>
    </row>
    <row r="104" spans="1:78" ht="16.5" x14ac:dyDescent="0.25">
      <c r="A104" s="109" t="str">
        <f t="shared" si="19"/>
        <v>도영운수</v>
      </c>
      <c r="B104" s="110" t="str">
        <f t="shared" si="20"/>
        <v>황교민</v>
      </c>
      <c r="C104" s="111" t="str">
        <f t="shared" si="21"/>
        <v>A</v>
      </c>
      <c r="D104" s="112">
        <f t="shared" si="22"/>
        <v>0.96400000000000008</v>
      </c>
      <c r="E104" s="113">
        <f t="shared" si="23"/>
        <v>1945</v>
      </c>
      <c r="F104" s="316" t="str">
        <f t="shared" si="24"/>
        <v>35</v>
      </c>
      <c r="G104" s="114" t="str">
        <f t="shared" si="25"/>
        <v>71바5854</v>
      </c>
      <c r="H104" s="115">
        <f t="shared" si="26"/>
        <v>1</v>
      </c>
      <c r="I104" s="116">
        <f t="shared" si="27"/>
        <v>1575.316</v>
      </c>
      <c r="J104" s="117">
        <f t="shared" si="28"/>
        <v>8.683359270407481E-3</v>
      </c>
      <c r="K104" s="117">
        <f t="shared" si="29"/>
        <v>0.38440034332323358</v>
      </c>
      <c r="L104" s="117">
        <f t="shared" si="30"/>
        <v>0.13584576046964544</v>
      </c>
      <c r="M104" s="118">
        <f t="shared" si="31"/>
        <v>11.069000000000001</v>
      </c>
      <c r="N104" s="119">
        <f t="shared" si="32"/>
        <v>0.31739663661132117</v>
      </c>
      <c r="O104" s="119">
        <f t="shared" si="33"/>
        <v>25.137813619616637</v>
      </c>
      <c r="P104" s="228">
        <f t="shared" si="34"/>
        <v>7</v>
      </c>
      <c r="Q104" s="229">
        <f t="shared" si="35"/>
        <v>5</v>
      </c>
      <c r="R104" s="229">
        <f t="shared" si="36"/>
        <v>396</v>
      </c>
      <c r="T104">
        <v>506</v>
      </c>
      <c r="U104">
        <v>1945</v>
      </c>
      <c r="V104" t="s">
        <v>291</v>
      </c>
      <c r="W104">
        <v>1575.316</v>
      </c>
      <c r="X104">
        <v>653.61500000000001</v>
      </c>
      <c r="Y104">
        <v>2.41</v>
      </c>
      <c r="Z104">
        <v>11.069000000000001</v>
      </c>
      <c r="AA104">
        <v>92.991084999999998</v>
      </c>
      <c r="AB104">
        <v>0.80747500000000005</v>
      </c>
      <c r="AC104">
        <v>35.745804999999997</v>
      </c>
      <c r="AD104" s="1">
        <v>214</v>
      </c>
      <c r="AE104">
        <v>5</v>
      </c>
      <c r="AF104">
        <v>396</v>
      </c>
      <c r="AG104">
        <v>78</v>
      </c>
      <c r="AH104">
        <v>16.940505000000002</v>
      </c>
      <c r="AI104">
        <v>989.1</v>
      </c>
      <c r="AJ104">
        <v>0</v>
      </c>
      <c r="AK104">
        <v>7</v>
      </c>
      <c r="AL104">
        <v>1347</v>
      </c>
      <c r="AM104">
        <v>0.96400000000000008</v>
      </c>
      <c r="AN104" t="s">
        <v>66</v>
      </c>
      <c r="AO104">
        <v>1575.316</v>
      </c>
      <c r="AP104" t="s">
        <v>501</v>
      </c>
      <c r="AQ104" t="s">
        <v>117</v>
      </c>
      <c r="AR104" t="s">
        <v>118</v>
      </c>
      <c r="AS104" t="s">
        <v>117</v>
      </c>
      <c r="AT104" t="s">
        <v>118</v>
      </c>
      <c r="AU104" t="s">
        <v>177</v>
      </c>
      <c r="AV104" t="s">
        <v>291</v>
      </c>
      <c r="AW104" t="s">
        <v>66</v>
      </c>
      <c r="AX104">
        <v>1945</v>
      </c>
      <c r="AY104" t="s">
        <v>571</v>
      </c>
      <c r="AZ104">
        <v>4</v>
      </c>
      <c r="BA104" t="s">
        <v>624</v>
      </c>
      <c r="BB104">
        <v>1</v>
      </c>
      <c r="BC104">
        <v>1</v>
      </c>
      <c r="BE104" t="s">
        <v>66</v>
      </c>
      <c r="BF104">
        <v>0</v>
      </c>
      <c r="BG104" t="s">
        <v>346</v>
      </c>
      <c r="BI104" t="s">
        <v>117</v>
      </c>
      <c r="BJ104" t="s">
        <v>291</v>
      </c>
      <c r="BK104" t="s">
        <v>66</v>
      </c>
      <c r="BL104">
        <v>0.96400000000000008</v>
      </c>
      <c r="BM104">
        <v>1945</v>
      </c>
      <c r="BN104" t="s">
        <v>118</v>
      </c>
      <c r="BO104" t="s">
        <v>177</v>
      </c>
      <c r="BP104">
        <v>1</v>
      </c>
      <c r="BQ104">
        <v>1575.316</v>
      </c>
      <c r="BR104">
        <v>8.683359270407481E-3</v>
      </c>
      <c r="BS104">
        <v>0.38440034332323358</v>
      </c>
      <c r="BT104">
        <v>0.13584576046964544</v>
      </c>
      <c r="BU104">
        <v>11.069000000000001</v>
      </c>
      <c r="BV104">
        <v>0.31739663661132117</v>
      </c>
      <c r="BW104">
        <v>25.137813619616637</v>
      </c>
      <c r="BX104">
        <v>7</v>
      </c>
      <c r="BY104">
        <v>5</v>
      </c>
      <c r="BZ104">
        <v>396</v>
      </c>
    </row>
    <row r="105" spans="1:78" ht="16.5" x14ac:dyDescent="0.25">
      <c r="A105" s="125" t="str">
        <f t="shared" si="19"/>
        <v>도영운수</v>
      </c>
      <c r="B105" s="126" t="str">
        <f t="shared" si="20"/>
        <v>황성민</v>
      </c>
      <c r="C105" s="127" t="str">
        <f t="shared" si="21"/>
        <v>C</v>
      </c>
      <c r="D105" s="128">
        <f t="shared" si="22"/>
        <v>0.85821428571428582</v>
      </c>
      <c r="E105" s="129">
        <f t="shared" si="23"/>
        <v>7014</v>
      </c>
      <c r="F105" s="315" t="str">
        <f t="shared" si="24"/>
        <v>순환46</v>
      </c>
      <c r="G105" s="130" t="str">
        <f t="shared" si="25"/>
        <v>70바3904</v>
      </c>
      <c r="H105" s="131">
        <f t="shared" si="26"/>
        <v>1</v>
      </c>
      <c r="I105" s="132">
        <f t="shared" si="27"/>
        <v>1144.319</v>
      </c>
      <c r="J105" s="133">
        <f t="shared" si="28"/>
        <v>1.8354481904121398E-3</v>
      </c>
      <c r="K105" s="133">
        <f t="shared" si="29"/>
        <v>0.3735071578704891</v>
      </c>
      <c r="L105" s="133">
        <f t="shared" si="30"/>
        <v>0.11797409638396286</v>
      </c>
      <c r="M105" s="134">
        <f t="shared" si="31"/>
        <v>9.61</v>
      </c>
      <c r="N105" s="135">
        <f t="shared" si="32"/>
        <v>8.7388219543676204E-2</v>
      </c>
      <c r="O105" s="135">
        <f t="shared" si="33"/>
        <v>0.52432931726205723</v>
      </c>
      <c r="P105" s="226">
        <f t="shared" si="34"/>
        <v>0</v>
      </c>
      <c r="Q105" s="227">
        <f t="shared" si="35"/>
        <v>1</v>
      </c>
      <c r="R105" s="227">
        <f t="shared" si="36"/>
        <v>6</v>
      </c>
      <c r="T105">
        <v>506</v>
      </c>
      <c r="U105">
        <v>7014</v>
      </c>
      <c r="V105" t="s">
        <v>341</v>
      </c>
      <c r="W105">
        <v>1144.319</v>
      </c>
      <c r="X105">
        <v>476.2</v>
      </c>
      <c r="Y105">
        <v>2.403</v>
      </c>
      <c r="Z105">
        <v>9.61</v>
      </c>
      <c r="AA105">
        <v>83.983846999999997</v>
      </c>
      <c r="AB105">
        <v>0.15414800000000001</v>
      </c>
      <c r="AC105">
        <v>31.368568</v>
      </c>
      <c r="AD105" s="1">
        <v>135</v>
      </c>
      <c r="AE105">
        <v>1</v>
      </c>
      <c r="AF105">
        <v>6</v>
      </c>
      <c r="AG105">
        <v>67</v>
      </c>
      <c r="AH105">
        <v>13.625465</v>
      </c>
      <c r="AI105">
        <v>15.9</v>
      </c>
      <c r="AJ105">
        <v>0</v>
      </c>
      <c r="AK105">
        <v>0</v>
      </c>
      <c r="AL105">
        <v>0</v>
      </c>
      <c r="AM105">
        <v>0.85821428571428582</v>
      </c>
      <c r="AN105" t="s">
        <v>69</v>
      </c>
      <c r="AO105">
        <v>1144.319</v>
      </c>
      <c r="AP105" t="s">
        <v>502</v>
      </c>
      <c r="AQ105" t="s">
        <v>117</v>
      </c>
      <c r="AR105" t="s">
        <v>123</v>
      </c>
      <c r="AS105" t="s">
        <v>117</v>
      </c>
      <c r="AT105" t="s">
        <v>123</v>
      </c>
      <c r="AU105" t="s">
        <v>334</v>
      </c>
      <c r="AV105" t="s">
        <v>341</v>
      </c>
      <c r="AW105" t="s">
        <v>69</v>
      </c>
      <c r="AX105">
        <v>7014</v>
      </c>
      <c r="AY105" t="s">
        <v>602</v>
      </c>
      <c r="AZ105">
        <v>2</v>
      </c>
      <c r="BA105" t="s">
        <v>625</v>
      </c>
      <c r="BB105">
        <v>1</v>
      </c>
      <c r="BC105">
        <v>1</v>
      </c>
      <c r="BE105" t="s">
        <v>67</v>
      </c>
      <c r="BF105">
        <v>1</v>
      </c>
      <c r="BG105" t="s">
        <v>344</v>
      </c>
      <c r="BI105" t="s">
        <v>117</v>
      </c>
      <c r="BJ105" t="s">
        <v>341</v>
      </c>
      <c r="BK105" t="s">
        <v>69</v>
      </c>
      <c r="BL105">
        <v>0.85821428571428582</v>
      </c>
      <c r="BM105">
        <v>7014</v>
      </c>
      <c r="BN105" t="s">
        <v>123</v>
      </c>
      <c r="BO105" t="s">
        <v>334</v>
      </c>
      <c r="BP105">
        <v>1</v>
      </c>
      <c r="BQ105">
        <v>1144.319</v>
      </c>
      <c r="BR105">
        <v>1.8354481904121398E-3</v>
      </c>
      <c r="BS105">
        <v>0.3735071578704891</v>
      </c>
      <c r="BT105">
        <v>0.11797409638396286</v>
      </c>
      <c r="BU105">
        <v>9.61</v>
      </c>
      <c r="BV105">
        <v>8.7388219543676204E-2</v>
      </c>
      <c r="BW105">
        <v>0.52432931726205723</v>
      </c>
      <c r="BX105">
        <v>0</v>
      </c>
      <c r="BY105">
        <v>1</v>
      </c>
      <c r="BZ105">
        <v>6</v>
      </c>
    </row>
  </sheetData>
  <sortState xmlns:xlrd2="http://schemas.microsoft.com/office/spreadsheetml/2017/richdata2" ref="T4:AN85">
    <sortCondition ref="AB4:AB85"/>
    <sortCondition descending="1" ref="AD4:AD85"/>
  </sortState>
  <phoneticPr fontId="2" type="noConversion"/>
  <conditionalFormatting sqref="C5:D105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7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74" t="s">
        <v>503</v>
      </c>
      <c r="B2" s="275"/>
      <c r="C2" s="276"/>
      <c r="D2" s="277"/>
      <c r="E2" s="274"/>
      <c r="F2" s="278"/>
      <c r="G2" s="274"/>
      <c r="H2" s="274"/>
      <c r="I2" s="274"/>
      <c r="J2" s="274"/>
      <c r="K2" s="246"/>
      <c r="L2" s="246"/>
      <c r="M2" s="246"/>
      <c r="N2" s="246"/>
      <c r="O2" s="246"/>
      <c r="P2" s="246"/>
      <c r="Q2" s="246"/>
      <c r="R2" s="246"/>
    </row>
    <row r="3" spans="1:18" x14ac:dyDescent="0.25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 x14ac:dyDescent="0.25">
      <c r="A4" s="279" t="s">
        <v>504</v>
      </c>
      <c r="B4" s="280"/>
      <c r="C4" s="281"/>
      <c r="D4" s="282"/>
      <c r="E4" s="283"/>
      <c r="F4" s="284"/>
      <c r="G4" s="246"/>
      <c r="H4" s="283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 x14ac:dyDescent="0.25">
      <c r="A5" s="249" t="s">
        <v>505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 x14ac:dyDescent="0.25">
      <c r="A6" s="250" t="s">
        <v>506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 x14ac:dyDescent="0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 x14ac:dyDescent="0.25">
      <c r="A8" s="247" t="s">
        <v>171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 x14ac:dyDescent="0.25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 x14ac:dyDescent="0.25">
      <c r="A10" s="248" t="s">
        <v>507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 x14ac:dyDescent="0.25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 x14ac:dyDescent="0.25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 x14ac:dyDescent="0.25">
      <c r="A13" s="285" t="s">
        <v>0</v>
      </c>
      <c r="B13" s="286" t="s">
        <v>74</v>
      </c>
      <c r="C13" s="287" t="s">
        <v>65</v>
      </c>
      <c r="D13" s="287" t="s">
        <v>158</v>
      </c>
      <c r="E13" s="288" t="s">
        <v>144</v>
      </c>
      <c r="F13" s="286" t="s">
        <v>149</v>
      </c>
      <c r="G13" s="288" t="s">
        <v>147</v>
      </c>
      <c r="H13" s="288" t="s">
        <v>151</v>
      </c>
      <c r="I13" s="254" t="s">
        <v>153</v>
      </c>
      <c r="J13" s="288" t="s">
        <v>11</v>
      </c>
      <c r="K13" s="288" t="s">
        <v>12</v>
      </c>
      <c r="L13" s="288" t="s">
        <v>13</v>
      </c>
      <c r="M13" s="288" t="s">
        <v>105</v>
      </c>
      <c r="N13" s="288" t="s">
        <v>6</v>
      </c>
      <c r="O13" s="288" t="s">
        <v>7</v>
      </c>
      <c r="P13" s="288" t="s">
        <v>162</v>
      </c>
      <c r="Q13" s="289" t="s">
        <v>164</v>
      </c>
      <c r="R13" s="289" t="s">
        <v>165</v>
      </c>
    </row>
    <row r="14" spans="1:18" ht="16.5" x14ac:dyDescent="0.25">
      <c r="A14" s="290" t="s">
        <v>117</v>
      </c>
      <c r="B14" s="291" t="s">
        <v>395</v>
      </c>
      <c r="C14" s="292" t="s">
        <v>70</v>
      </c>
      <c r="D14" s="293">
        <v>0.79595503431888326</v>
      </c>
      <c r="E14" s="294">
        <v>546</v>
      </c>
      <c r="F14" s="257" t="s">
        <v>119</v>
      </c>
      <c r="G14" s="295" t="s">
        <v>186</v>
      </c>
      <c r="H14" s="296">
        <v>8</v>
      </c>
      <c r="I14" s="258">
        <v>2018.6760000000002</v>
      </c>
      <c r="J14" s="297">
        <v>1.6026079653885281E-2</v>
      </c>
      <c r="K14" s="297">
        <v>0.37299091841556387</v>
      </c>
      <c r="L14" s="297">
        <v>0.2570992075994365</v>
      </c>
      <c r="M14" s="298">
        <v>14.738</v>
      </c>
      <c r="N14" s="299">
        <v>1.3870477481279808</v>
      </c>
      <c r="O14" s="299">
        <v>45.376276331615372</v>
      </c>
      <c r="P14" s="300">
        <v>2</v>
      </c>
      <c r="Q14" s="301">
        <v>28</v>
      </c>
      <c r="R14" s="301">
        <v>916</v>
      </c>
    </row>
    <row r="15" spans="1:18" ht="16.5" x14ac:dyDescent="0.25">
      <c r="A15" s="290" t="s">
        <v>117</v>
      </c>
      <c r="B15" s="291" t="s">
        <v>365</v>
      </c>
      <c r="C15" s="292" t="s">
        <v>70</v>
      </c>
      <c r="D15" s="293">
        <v>0.73839908607027305</v>
      </c>
      <c r="E15" s="294">
        <v>7751</v>
      </c>
      <c r="F15" s="257" t="s">
        <v>119</v>
      </c>
      <c r="G15" s="295" t="s">
        <v>333</v>
      </c>
      <c r="H15" s="296">
        <v>5</v>
      </c>
      <c r="I15" s="258">
        <v>2972.3720000000003</v>
      </c>
      <c r="J15" s="297">
        <v>2.5942565413300027E-2</v>
      </c>
      <c r="K15" s="297">
        <v>0.35456530430308159</v>
      </c>
      <c r="L15" s="297">
        <v>0.23449285621046087</v>
      </c>
      <c r="M15" s="298">
        <v>16.664000000000001</v>
      </c>
      <c r="N15" s="299">
        <v>0</v>
      </c>
      <c r="O15" s="299">
        <v>0</v>
      </c>
      <c r="P15" s="300">
        <v>8</v>
      </c>
      <c r="Q15" s="301">
        <v>110</v>
      </c>
      <c r="R15" s="301">
        <v>3585</v>
      </c>
    </row>
    <row r="16" spans="1:18" ht="16.5" x14ac:dyDescent="0.25">
      <c r="A16" s="290" t="s">
        <v>117</v>
      </c>
      <c r="B16" s="291" t="s">
        <v>233</v>
      </c>
      <c r="C16" s="292" t="s">
        <v>67</v>
      </c>
      <c r="D16" s="293">
        <v>0.83519885272525729</v>
      </c>
      <c r="E16" s="294">
        <v>6269</v>
      </c>
      <c r="F16" s="257" t="s">
        <v>118</v>
      </c>
      <c r="G16" s="295" t="s">
        <v>180</v>
      </c>
      <c r="H16" s="296">
        <v>2</v>
      </c>
      <c r="I16" s="258">
        <v>2028.191</v>
      </c>
      <c r="J16" s="297">
        <v>2.0805819975605114E-2</v>
      </c>
      <c r="K16" s="297">
        <v>0.37142405523179994</v>
      </c>
      <c r="L16" s="297">
        <v>0.24405985432338473</v>
      </c>
      <c r="M16" s="298">
        <v>12.750999999999999</v>
      </c>
      <c r="N16" s="299">
        <v>0.29583012645258755</v>
      </c>
      <c r="O16" s="299">
        <v>20.560193788454836</v>
      </c>
      <c r="P16" s="300">
        <v>8</v>
      </c>
      <c r="Q16" s="301">
        <v>6</v>
      </c>
      <c r="R16" s="301">
        <v>417</v>
      </c>
    </row>
    <row r="17" spans="1:18" ht="16.5" x14ac:dyDescent="0.25">
      <c r="A17" s="290" t="s">
        <v>117</v>
      </c>
      <c r="B17" s="291" t="s">
        <v>329</v>
      </c>
      <c r="C17" s="292" t="s">
        <v>67</v>
      </c>
      <c r="D17" s="293">
        <v>0.80826086956521748</v>
      </c>
      <c r="E17" s="294">
        <v>9926</v>
      </c>
      <c r="F17" s="257" t="s">
        <v>119</v>
      </c>
      <c r="G17" s="295" t="s">
        <v>192</v>
      </c>
      <c r="H17" s="296">
        <v>1</v>
      </c>
      <c r="I17" s="258">
        <v>2081.2910000000002</v>
      </c>
      <c r="J17" s="297">
        <v>2.8712943002560241E-2</v>
      </c>
      <c r="K17" s="297">
        <v>0.34293040095523997</v>
      </c>
      <c r="L17" s="297">
        <v>0.22774326127389199</v>
      </c>
      <c r="M17" s="298">
        <v>13.574999999999999</v>
      </c>
      <c r="N17" s="299">
        <v>1.1050833352952565</v>
      </c>
      <c r="O17" s="299">
        <v>58.905746481390629</v>
      </c>
      <c r="P17" s="300">
        <v>7</v>
      </c>
      <c r="Q17" s="301">
        <v>23</v>
      </c>
      <c r="R17" s="301">
        <v>1226</v>
      </c>
    </row>
    <row r="18" spans="1:18" ht="16.5" x14ac:dyDescent="0.25">
      <c r="A18" s="290" t="s">
        <v>117</v>
      </c>
      <c r="B18" s="291" t="s">
        <v>236</v>
      </c>
      <c r="C18" s="292" t="s">
        <v>70</v>
      </c>
      <c r="D18" s="293">
        <v>0.73968564999685238</v>
      </c>
      <c r="E18" s="294">
        <v>1711</v>
      </c>
      <c r="F18" s="257" t="s">
        <v>118</v>
      </c>
      <c r="G18" s="295" t="s">
        <v>181</v>
      </c>
      <c r="H18" s="296">
        <v>11</v>
      </c>
      <c r="I18" s="258">
        <v>7535.32</v>
      </c>
      <c r="J18" s="297">
        <v>2.5661908730400966E-2</v>
      </c>
      <c r="K18" s="297">
        <v>0.39971099821953548</v>
      </c>
      <c r="L18" s="297">
        <v>0.22159115413404426</v>
      </c>
      <c r="M18" s="298">
        <v>16.978999999999999</v>
      </c>
      <c r="N18" s="299">
        <v>2.4639627120309582</v>
      </c>
      <c r="O18" s="299">
        <v>55.820488583272777</v>
      </c>
      <c r="P18" s="300">
        <v>88</v>
      </c>
      <c r="Q18" s="301">
        <v>189</v>
      </c>
      <c r="R18" s="301">
        <v>4526</v>
      </c>
    </row>
    <row r="19" spans="1:18" ht="16.5" x14ac:dyDescent="0.25">
      <c r="A19" s="290" t="s">
        <v>117</v>
      </c>
      <c r="B19" s="291" t="s">
        <v>238</v>
      </c>
      <c r="C19" s="292" t="s">
        <v>67</v>
      </c>
      <c r="D19" s="293">
        <v>0.80214285714285716</v>
      </c>
      <c r="E19" s="294">
        <v>825</v>
      </c>
      <c r="F19" s="257" t="s">
        <v>123</v>
      </c>
      <c r="G19" s="295" t="s">
        <v>224</v>
      </c>
      <c r="H19" s="296">
        <v>1</v>
      </c>
      <c r="I19" s="258">
        <v>1458.0239999999999</v>
      </c>
      <c r="J19" s="297">
        <v>6.9879656004365673E-3</v>
      </c>
      <c r="K19" s="297">
        <v>0.36766908958549865</v>
      </c>
      <c r="L19" s="297">
        <v>0.18861143575140055</v>
      </c>
      <c r="M19" s="298">
        <v>9.468</v>
      </c>
      <c r="N19" s="299">
        <v>6.8585976636872922E-2</v>
      </c>
      <c r="O19" s="299">
        <v>6.8585976636872922E-2</v>
      </c>
      <c r="P19" s="300">
        <v>2</v>
      </c>
      <c r="Q19" s="301">
        <v>1</v>
      </c>
      <c r="R19" s="301">
        <v>1</v>
      </c>
    </row>
    <row r="20" spans="1:18" ht="16.5" x14ac:dyDescent="0.25">
      <c r="A20" s="290" t="s">
        <v>117</v>
      </c>
      <c r="B20" s="291" t="s">
        <v>335</v>
      </c>
      <c r="C20" s="292" t="s">
        <v>70</v>
      </c>
      <c r="D20" s="293">
        <v>0.69208333333333338</v>
      </c>
      <c r="E20" s="294">
        <v>7475</v>
      </c>
      <c r="F20" s="257" t="s">
        <v>118</v>
      </c>
      <c r="G20" s="295" t="s">
        <v>173</v>
      </c>
      <c r="H20" s="296">
        <v>1</v>
      </c>
      <c r="I20" s="258">
        <v>1427.8530000000001</v>
      </c>
      <c r="J20" s="297">
        <v>3.0394397098465968E-2</v>
      </c>
      <c r="K20" s="297">
        <v>0.41028614543256586</v>
      </c>
      <c r="L20" s="297">
        <v>0.21010566213748894</v>
      </c>
      <c r="M20" s="298">
        <v>19.747</v>
      </c>
      <c r="N20" s="299">
        <v>0</v>
      </c>
      <c r="O20" s="299">
        <v>7.3536981748121129</v>
      </c>
      <c r="P20" s="300">
        <v>524</v>
      </c>
      <c r="Q20" s="301">
        <v>0</v>
      </c>
      <c r="R20" s="301">
        <v>105</v>
      </c>
    </row>
    <row r="21" spans="1:18" ht="16.5" x14ac:dyDescent="0.25">
      <c r="A21" s="290" t="s">
        <v>117</v>
      </c>
      <c r="B21" s="291" t="s">
        <v>117</v>
      </c>
      <c r="C21" s="292" t="s">
        <v>70</v>
      </c>
      <c r="D21" s="293">
        <v>0.76556088387226384</v>
      </c>
      <c r="E21" s="294">
        <v>9999</v>
      </c>
      <c r="F21" s="257" t="s">
        <v>123</v>
      </c>
      <c r="G21" s="295" t="s">
        <v>227</v>
      </c>
      <c r="H21" s="296">
        <v>7</v>
      </c>
      <c r="I21" s="258">
        <v>9562.510000000002</v>
      </c>
      <c r="J21" s="297">
        <v>3.6620226635279661E-2</v>
      </c>
      <c r="K21" s="297">
        <v>0.36798575094405106</v>
      </c>
      <c r="L21" s="297">
        <v>0.19507315870696396</v>
      </c>
      <c r="M21" s="298">
        <v>14.244</v>
      </c>
      <c r="N21" s="299">
        <v>1.3458000120868077</v>
      </c>
      <c r="O21" s="299">
        <v>16.797107698026853</v>
      </c>
      <c r="P21" s="300">
        <v>50</v>
      </c>
      <c r="Q21" s="301">
        <v>202</v>
      </c>
      <c r="R21" s="301">
        <v>3007</v>
      </c>
    </row>
    <row r="22" spans="1:18" ht="16.5" x14ac:dyDescent="0.25">
      <c r="A22" s="290" t="s">
        <v>117</v>
      </c>
      <c r="B22" s="291" t="s">
        <v>242</v>
      </c>
      <c r="C22" s="292" t="s">
        <v>70</v>
      </c>
      <c r="D22" s="293">
        <v>0.79396865053939847</v>
      </c>
      <c r="E22" s="294">
        <v>9247</v>
      </c>
      <c r="F22" s="257" t="s">
        <v>118</v>
      </c>
      <c r="G22" s="295" t="s">
        <v>176</v>
      </c>
      <c r="H22" s="296">
        <v>8</v>
      </c>
      <c r="I22" s="258">
        <v>1370.5819999999999</v>
      </c>
      <c r="J22" s="297">
        <v>2.2585233970567123E-2</v>
      </c>
      <c r="K22" s="297">
        <v>0.37886709558636317</v>
      </c>
      <c r="L22" s="297">
        <v>0.16197498580894831</v>
      </c>
      <c r="M22" s="298">
        <v>14.581</v>
      </c>
      <c r="N22" s="299">
        <v>0.36480852659673046</v>
      </c>
      <c r="O22" s="299">
        <v>41.588172032027273</v>
      </c>
      <c r="P22" s="300">
        <v>249</v>
      </c>
      <c r="Q22" s="301">
        <v>5</v>
      </c>
      <c r="R22" s="301">
        <v>570</v>
      </c>
    </row>
    <row r="23" spans="1:18" ht="16.5" x14ac:dyDescent="0.25">
      <c r="A23" s="290" t="s">
        <v>117</v>
      </c>
      <c r="B23" s="291" t="s">
        <v>418</v>
      </c>
      <c r="C23" s="292" t="s">
        <v>70</v>
      </c>
      <c r="D23" s="293">
        <v>0.77400000000000002</v>
      </c>
      <c r="E23" s="294">
        <v>5743</v>
      </c>
      <c r="F23" s="257" t="s">
        <v>121</v>
      </c>
      <c r="G23" s="295" t="s">
        <v>211</v>
      </c>
      <c r="H23" s="296">
        <v>1</v>
      </c>
      <c r="I23" s="258">
        <v>1286.0039999999999</v>
      </c>
      <c r="J23" s="297">
        <v>6.0029268285161294E-2</v>
      </c>
      <c r="K23" s="297">
        <v>0.35602779053613132</v>
      </c>
      <c r="L23" s="297">
        <v>0.2099526906603712</v>
      </c>
      <c r="M23" s="298">
        <v>17.552</v>
      </c>
      <c r="N23" s="299">
        <v>0</v>
      </c>
      <c r="O23" s="299">
        <v>0</v>
      </c>
      <c r="P23" s="300">
        <v>0</v>
      </c>
      <c r="Q23" s="301">
        <v>56</v>
      </c>
      <c r="R23" s="301">
        <v>1184</v>
      </c>
    </row>
    <row r="24" spans="1:18" ht="16.5" x14ac:dyDescent="0.25">
      <c r="A24" s="290" t="s">
        <v>117</v>
      </c>
      <c r="B24" s="291" t="s">
        <v>420</v>
      </c>
      <c r="C24" s="292" t="s">
        <v>70</v>
      </c>
      <c r="D24" s="293">
        <v>0.7883034391232896</v>
      </c>
      <c r="E24" s="294">
        <v>9715</v>
      </c>
      <c r="F24" s="257" t="s">
        <v>119</v>
      </c>
      <c r="G24" s="295" t="s">
        <v>197</v>
      </c>
      <c r="H24" s="296">
        <v>7</v>
      </c>
      <c r="I24" s="258">
        <v>6371.69</v>
      </c>
      <c r="J24" s="297">
        <v>1.5671174371550634E-2</v>
      </c>
      <c r="K24" s="297">
        <v>0.3595262040946311</v>
      </c>
      <c r="L24" s="297">
        <v>0.24342050539181914</v>
      </c>
      <c r="M24" s="298">
        <v>15.31</v>
      </c>
      <c r="N24" s="299">
        <v>3.4121660621498942</v>
      </c>
      <c r="O24" s="299">
        <v>70.140740688772823</v>
      </c>
      <c r="P24" s="300">
        <v>31</v>
      </c>
      <c r="Q24" s="301">
        <v>214</v>
      </c>
      <c r="R24" s="301">
        <v>4491</v>
      </c>
    </row>
    <row r="25" spans="1:18" ht="16.5" customHeight="1" x14ac:dyDescent="0.25">
      <c r="A25" s="290" t="s">
        <v>117</v>
      </c>
      <c r="B25" s="291" t="s">
        <v>245</v>
      </c>
      <c r="C25" s="292" t="s">
        <v>70</v>
      </c>
      <c r="D25" s="293">
        <v>0.71791666666666676</v>
      </c>
      <c r="E25" s="294">
        <v>7278</v>
      </c>
      <c r="F25" s="257" t="s">
        <v>122</v>
      </c>
      <c r="G25" s="295" t="s">
        <v>216</v>
      </c>
      <c r="H25" s="296">
        <v>1</v>
      </c>
      <c r="I25" s="258">
        <v>1906.2950000000001</v>
      </c>
      <c r="J25" s="297">
        <v>1.1551282060957279E-2</v>
      </c>
      <c r="K25" s="297">
        <v>0.40545241449017355</v>
      </c>
      <c r="L25" s="297">
        <v>0.16734031196640603</v>
      </c>
      <c r="M25" s="298">
        <v>16.716000000000001</v>
      </c>
      <c r="N25" s="299">
        <v>0.26228889022947655</v>
      </c>
      <c r="O25" s="299">
        <v>39.553164646605062</v>
      </c>
      <c r="P25" s="300">
        <v>16</v>
      </c>
      <c r="Q25" s="301">
        <v>5</v>
      </c>
      <c r="R25" s="301">
        <v>754</v>
      </c>
    </row>
    <row r="26" spans="1:18" ht="16.5" x14ac:dyDescent="0.25">
      <c r="A26" s="290" t="s">
        <v>117</v>
      </c>
      <c r="B26" s="291" t="s">
        <v>336</v>
      </c>
      <c r="C26" s="292" t="s">
        <v>70</v>
      </c>
      <c r="D26" s="293">
        <v>0.78714285714285726</v>
      </c>
      <c r="E26" s="294">
        <v>1570</v>
      </c>
      <c r="F26" s="257" t="s">
        <v>123</v>
      </c>
      <c r="G26" s="295" t="s">
        <v>334</v>
      </c>
      <c r="H26" s="296">
        <v>1</v>
      </c>
      <c r="I26" s="258">
        <v>1465.1289999999999</v>
      </c>
      <c r="J26" s="297">
        <v>1.7281183426255946E-2</v>
      </c>
      <c r="K26" s="297">
        <v>0.39639797748420408</v>
      </c>
      <c r="L26" s="297">
        <v>0.17268104037255425</v>
      </c>
      <c r="M26" s="298">
        <v>11.301</v>
      </c>
      <c r="N26" s="299">
        <v>0</v>
      </c>
      <c r="O26" s="299">
        <v>1.4333208884678414</v>
      </c>
      <c r="P26" s="300">
        <v>2</v>
      </c>
      <c r="Q26" s="301">
        <v>0</v>
      </c>
      <c r="R26" s="301">
        <v>21</v>
      </c>
    </row>
    <row r="27" spans="1:18" ht="16.5" x14ac:dyDescent="0.25">
      <c r="A27" s="290" t="s">
        <v>117</v>
      </c>
      <c r="B27" s="291" t="s">
        <v>368</v>
      </c>
      <c r="C27" s="292" t="s">
        <v>67</v>
      </c>
      <c r="D27" s="293">
        <v>0.81074793051893801</v>
      </c>
      <c r="E27" s="294">
        <v>4762</v>
      </c>
      <c r="F27" s="257" t="s">
        <v>119</v>
      </c>
      <c r="G27" s="295" t="s">
        <v>354</v>
      </c>
      <c r="H27" s="296">
        <v>2</v>
      </c>
      <c r="I27" s="258">
        <v>1726.105</v>
      </c>
      <c r="J27" s="297">
        <v>2.2454463085226747E-2</v>
      </c>
      <c r="K27" s="297">
        <v>0.36310228641718273</v>
      </c>
      <c r="L27" s="297">
        <v>0.11644714545175409</v>
      </c>
      <c r="M27" s="298">
        <v>15.279</v>
      </c>
      <c r="N27" s="299">
        <v>1.402268871033332</v>
      </c>
      <c r="O27" s="299">
        <v>70.113443551666592</v>
      </c>
      <c r="P27" s="300">
        <v>0</v>
      </c>
      <c r="Q27" s="301">
        <v>526</v>
      </c>
      <c r="R27" s="301">
        <v>1769</v>
      </c>
    </row>
    <row r="28" spans="1:18" ht="16.5" x14ac:dyDescent="0.25">
      <c r="A28" s="290" t="s">
        <v>117</v>
      </c>
      <c r="B28" s="291" t="s">
        <v>253</v>
      </c>
      <c r="C28" s="292" t="s">
        <v>67</v>
      </c>
      <c r="D28" s="293">
        <v>0.84356194837897547</v>
      </c>
      <c r="E28" s="294">
        <v>10</v>
      </c>
      <c r="F28" s="257" t="s">
        <v>121</v>
      </c>
      <c r="G28" s="295" t="s">
        <v>213</v>
      </c>
      <c r="H28" s="296">
        <v>2</v>
      </c>
      <c r="I28" s="258">
        <v>2063.8489999999997</v>
      </c>
      <c r="J28" s="297">
        <v>1.3015774421369123E-2</v>
      </c>
      <c r="K28" s="297">
        <v>0.39091434100241401</v>
      </c>
      <c r="L28" s="297">
        <v>0.12355555081791351</v>
      </c>
      <c r="M28" s="298">
        <v>14.526</v>
      </c>
      <c r="N28" s="299">
        <v>0.33917210028446854</v>
      </c>
      <c r="O28" s="299">
        <v>41.088277291604186</v>
      </c>
      <c r="P28" s="300">
        <v>4</v>
      </c>
      <c r="Q28" s="301">
        <v>7</v>
      </c>
      <c r="R28" s="301">
        <v>848</v>
      </c>
    </row>
    <row r="29" spans="1:18" ht="16.5" x14ac:dyDescent="0.25">
      <c r="A29" s="290" t="s">
        <v>117</v>
      </c>
      <c r="B29" s="291" t="s">
        <v>254</v>
      </c>
      <c r="C29" s="292" t="s">
        <v>67</v>
      </c>
      <c r="D29" s="293">
        <v>0.8142307692307692</v>
      </c>
      <c r="E29" s="294">
        <v>2612</v>
      </c>
      <c r="F29" s="257" t="s">
        <v>119</v>
      </c>
      <c r="G29" s="295" t="s">
        <v>198</v>
      </c>
      <c r="H29" s="296">
        <v>1</v>
      </c>
      <c r="I29" s="258">
        <v>1984.797</v>
      </c>
      <c r="J29" s="297">
        <v>8.0933569064092145E-3</v>
      </c>
      <c r="K29" s="297">
        <v>0.3436333314141084</v>
      </c>
      <c r="L29" s="297">
        <v>0.23982301464583028</v>
      </c>
      <c r="M29" s="298">
        <v>15.679</v>
      </c>
      <c r="N29" s="299">
        <v>1.0076597254026483</v>
      </c>
      <c r="O29" s="299">
        <v>80.2097141420508</v>
      </c>
      <c r="P29" s="300">
        <v>3</v>
      </c>
      <c r="Q29" s="301">
        <v>20</v>
      </c>
      <c r="R29" s="301">
        <v>1592</v>
      </c>
    </row>
    <row r="30" spans="1:18" ht="16.5" x14ac:dyDescent="0.25">
      <c r="A30" s="290" t="s">
        <v>117</v>
      </c>
      <c r="B30" s="291" t="s">
        <v>255</v>
      </c>
      <c r="C30" s="292" t="s">
        <v>70</v>
      </c>
      <c r="D30" s="293">
        <v>0.69210148586866937</v>
      </c>
      <c r="E30" s="294">
        <v>4283</v>
      </c>
      <c r="F30" s="257" t="s">
        <v>118</v>
      </c>
      <c r="G30" s="295" t="s">
        <v>176</v>
      </c>
      <c r="H30" s="296">
        <v>5</v>
      </c>
      <c r="I30" s="258">
        <v>420.471</v>
      </c>
      <c r="J30" s="297">
        <v>4.0654798878215714E-2</v>
      </c>
      <c r="K30" s="297">
        <v>0.3721242882516374</v>
      </c>
      <c r="L30" s="297">
        <v>0.26398966872864005</v>
      </c>
      <c r="M30" s="298">
        <v>19.946000000000002</v>
      </c>
      <c r="N30" s="299">
        <v>7.3726844419710273</v>
      </c>
      <c r="O30" s="299">
        <v>54.224904928044978</v>
      </c>
      <c r="P30" s="300">
        <v>0</v>
      </c>
      <c r="Q30" s="301">
        <v>31</v>
      </c>
      <c r="R30" s="301">
        <v>228</v>
      </c>
    </row>
    <row r="31" spans="1:18" ht="16.5" x14ac:dyDescent="0.25">
      <c r="A31" s="290" t="s">
        <v>117</v>
      </c>
      <c r="B31" s="291" t="s">
        <v>256</v>
      </c>
      <c r="C31" s="292" t="s">
        <v>70</v>
      </c>
      <c r="D31" s="293">
        <v>0.75381253160724815</v>
      </c>
      <c r="E31" s="294">
        <v>8328</v>
      </c>
      <c r="F31" s="257" t="s">
        <v>122</v>
      </c>
      <c r="G31" s="295" t="s">
        <v>221</v>
      </c>
      <c r="H31" s="296">
        <v>10</v>
      </c>
      <c r="I31" s="258">
        <v>6340.4889999999996</v>
      </c>
      <c r="J31" s="297">
        <v>3.1451578061083146E-2</v>
      </c>
      <c r="K31" s="297">
        <v>0.38449681044437473</v>
      </c>
      <c r="L31" s="297">
        <v>0.14478378560391794</v>
      </c>
      <c r="M31" s="298">
        <v>17.196999999999999</v>
      </c>
      <c r="N31" s="299">
        <v>3.2647324204805024</v>
      </c>
      <c r="O31" s="299">
        <v>47.031072839965503</v>
      </c>
      <c r="P31" s="300">
        <v>35</v>
      </c>
      <c r="Q31" s="301">
        <v>207</v>
      </c>
      <c r="R31" s="301">
        <v>2982</v>
      </c>
    </row>
    <row r="32" spans="1:18" ht="16.5" x14ac:dyDescent="0.25">
      <c r="A32" s="290" t="s">
        <v>117</v>
      </c>
      <c r="B32" s="291" t="s">
        <v>369</v>
      </c>
      <c r="C32" s="292" t="s">
        <v>70</v>
      </c>
      <c r="D32" s="293">
        <v>0.70956289810319273</v>
      </c>
      <c r="E32" s="294">
        <v>7478</v>
      </c>
      <c r="F32" s="257" t="s">
        <v>118</v>
      </c>
      <c r="G32" s="295" t="s">
        <v>350</v>
      </c>
      <c r="H32" s="296">
        <v>2</v>
      </c>
      <c r="I32" s="258">
        <v>1229.1869999999999</v>
      </c>
      <c r="J32" s="297">
        <v>4.3609112367871683E-2</v>
      </c>
      <c r="K32" s="297">
        <v>0.38810612188275168</v>
      </c>
      <c r="L32" s="297">
        <v>0.29124941933163956</v>
      </c>
      <c r="M32" s="298">
        <v>17.509</v>
      </c>
      <c r="N32" s="299">
        <v>3.5796018018413802</v>
      </c>
      <c r="O32" s="299">
        <v>55.809246274163335</v>
      </c>
      <c r="P32" s="300">
        <v>17</v>
      </c>
      <c r="Q32" s="301">
        <v>44</v>
      </c>
      <c r="R32" s="301">
        <v>686</v>
      </c>
    </row>
    <row r="33" spans="1:18" ht="16.5" x14ac:dyDescent="0.25">
      <c r="A33" s="290" t="s">
        <v>117</v>
      </c>
      <c r="B33" s="291" t="s">
        <v>257</v>
      </c>
      <c r="C33" s="292" t="s">
        <v>67</v>
      </c>
      <c r="D33" s="293">
        <v>0.82503787329314116</v>
      </c>
      <c r="E33" s="294">
        <v>1245</v>
      </c>
      <c r="F33" s="257" t="s">
        <v>121</v>
      </c>
      <c r="G33" s="295" t="s">
        <v>215</v>
      </c>
      <c r="H33" s="296">
        <v>8</v>
      </c>
      <c r="I33" s="258">
        <v>1249.4259999999999</v>
      </c>
      <c r="J33" s="297">
        <v>3.1698181097473917E-2</v>
      </c>
      <c r="K33" s="297">
        <v>0.38429735431968032</v>
      </c>
      <c r="L33" s="297">
        <v>0.29773672070214646</v>
      </c>
      <c r="M33" s="298">
        <v>15.516999999999999</v>
      </c>
      <c r="N33" s="299">
        <v>1.3606247989076585</v>
      </c>
      <c r="O33" s="299">
        <v>55.22535948507555</v>
      </c>
      <c r="P33" s="300">
        <v>10</v>
      </c>
      <c r="Q33" s="301">
        <v>17</v>
      </c>
      <c r="R33" s="301">
        <v>690</v>
      </c>
    </row>
    <row r="34" spans="1:18" ht="16.5" x14ac:dyDescent="0.25">
      <c r="A34" s="290" t="s">
        <v>117</v>
      </c>
      <c r="B34" s="291" t="s">
        <v>258</v>
      </c>
      <c r="C34" s="292" t="s">
        <v>67</v>
      </c>
      <c r="D34" s="293">
        <v>0.81181291531814026</v>
      </c>
      <c r="E34" s="294">
        <v>6334</v>
      </c>
      <c r="F34" s="257" t="s">
        <v>120</v>
      </c>
      <c r="G34" s="295" t="s">
        <v>201</v>
      </c>
      <c r="H34" s="296">
        <v>6</v>
      </c>
      <c r="I34" s="258">
        <v>6509.1530000000002</v>
      </c>
      <c r="J34" s="297">
        <v>2.7437030876701851E-2</v>
      </c>
      <c r="K34" s="297">
        <v>0.39585713174106762</v>
      </c>
      <c r="L34" s="297">
        <v>0.19403446193383378</v>
      </c>
      <c r="M34" s="298">
        <v>17.550999999999998</v>
      </c>
      <c r="N34" s="299">
        <v>4.2709089800162934</v>
      </c>
      <c r="O34" s="299">
        <v>55.87516532488943</v>
      </c>
      <c r="P34" s="300">
        <v>42</v>
      </c>
      <c r="Q34" s="301">
        <v>278</v>
      </c>
      <c r="R34" s="301">
        <v>3637</v>
      </c>
    </row>
    <row r="35" spans="1:18" ht="16.5" x14ac:dyDescent="0.25">
      <c r="A35" s="290" t="s">
        <v>117</v>
      </c>
      <c r="B35" s="291" t="s">
        <v>260</v>
      </c>
      <c r="C35" s="292" t="s">
        <v>70</v>
      </c>
      <c r="D35" s="293">
        <v>0.75596285207837366</v>
      </c>
      <c r="E35" s="294">
        <v>6907</v>
      </c>
      <c r="F35" s="257" t="s">
        <v>120</v>
      </c>
      <c r="G35" s="295" t="s">
        <v>303</v>
      </c>
      <c r="H35" s="296">
        <v>7</v>
      </c>
      <c r="I35" s="258">
        <v>1809.5580000000002</v>
      </c>
      <c r="J35" s="297">
        <v>1.9129071862994375E-2</v>
      </c>
      <c r="K35" s="297">
        <v>0.40467524934387733</v>
      </c>
      <c r="L35" s="297">
        <v>0.27299484183430428</v>
      </c>
      <c r="M35" s="298">
        <v>19.227</v>
      </c>
      <c r="N35" s="299">
        <v>1.1468942104780253</v>
      </c>
      <c r="O35" s="299">
        <v>67.208000734012288</v>
      </c>
      <c r="P35" s="300">
        <v>14</v>
      </c>
      <c r="Q35" s="301">
        <v>27</v>
      </c>
      <c r="R35" s="301">
        <v>1795</v>
      </c>
    </row>
    <row r="36" spans="1:18" ht="16.5" x14ac:dyDescent="0.25">
      <c r="A36" s="290" t="s">
        <v>117</v>
      </c>
      <c r="B36" s="291" t="s">
        <v>263</v>
      </c>
      <c r="C36" s="292" t="s">
        <v>70</v>
      </c>
      <c r="D36" s="293">
        <v>0.72519999999999996</v>
      </c>
      <c r="E36" s="294">
        <v>7063</v>
      </c>
      <c r="F36" s="257" t="s">
        <v>121</v>
      </c>
      <c r="G36" s="295" t="s">
        <v>211</v>
      </c>
      <c r="H36" s="296">
        <v>1</v>
      </c>
      <c r="I36" s="258">
        <v>1163.6400000000001</v>
      </c>
      <c r="J36" s="297">
        <v>5.0721720090279386E-2</v>
      </c>
      <c r="K36" s="297">
        <v>0.38438606333973724</v>
      </c>
      <c r="L36" s="297">
        <v>0.19851500464061048</v>
      </c>
      <c r="M36" s="298">
        <v>19.803999999999998</v>
      </c>
      <c r="N36" s="299">
        <v>0</v>
      </c>
      <c r="O36" s="299">
        <v>0</v>
      </c>
      <c r="P36" s="300">
        <v>8</v>
      </c>
      <c r="Q36" s="301">
        <v>63</v>
      </c>
      <c r="R36" s="301">
        <v>1291</v>
      </c>
    </row>
    <row r="37" spans="1:18" ht="16.5" x14ac:dyDescent="0.25">
      <c r="A37" s="290" t="s">
        <v>117</v>
      </c>
      <c r="B37" s="291" t="s">
        <v>264</v>
      </c>
      <c r="C37" s="292" t="s">
        <v>67</v>
      </c>
      <c r="D37" s="293">
        <v>0.82457023246176409</v>
      </c>
      <c r="E37" s="294">
        <v>508</v>
      </c>
      <c r="F37" s="257" t="s">
        <v>118</v>
      </c>
      <c r="G37" s="295" t="s">
        <v>173</v>
      </c>
      <c r="H37" s="296">
        <v>7</v>
      </c>
      <c r="I37" s="258">
        <v>1360.663</v>
      </c>
      <c r="J37" s="297">
        <v>3.0005432675446291E-2</v>
      </c>
      <c r="K37" s="297">
        <v>0.36472391669183596</v>
      </c>
      <c r="L37" s="297">
        <v>0.17858940825171257</v>
      </c>
      <c r="M37" s="298">
        <v>14.81</v>
      </c>
      <c r="N37" s="299">
        <v>0.29397433457072031</v>
      </c>
      <c r="O37" s="299">
        <v>29.911888542570789</v>
      </c>
      <c r="P37" s="300">
        <v>197</v>
      </c>
      <c r="Q37" s="301">
        <v>4</v>
      </c>
      <c r="R37" s="301">
        <v>407</v>
      </c>
    </row>
    <row r="38" spans="1:18" ht="16.5" x14ac:dyDescent="0.25">
      <c r="A38" s="290" t="s">
        <v>117</v>
      </c>
      <c r="B38" s="291" t="s">
        <v>267</v>
      </c>
      <c r="C38" s="292" t="s">
        <v>70</v>
      </c>
      <c r="D38" s="293">
        <v>0.79140122754294406</v>
      </c>
      <c r="E38" s="294">
        <v>9046</v>
      </c>
      <c r="F38" s="257" t="s">
        <v>123</v>
      </c>
      <c r="G38" s="295" t="s">
        <v>225</v>
      </c>
      <c r="H38" s="296">
        <v>6</v>
      </c>
      <c r="I38" s="258">
        <v>5778.7470000000003</v>
      </c>
      <c r="J38" s="297">
        <v>2.7367251698329032E-2</v>
      </c>
      <c r="K38" s="297">
        <v>0.40472977580034752</v>
      </c>
      <c r="L38" s="297">
        <v>0.21406024524001482</v>
      </c>
      <c r="M38" s="298">
        <v>11.686</v>
      </c>
      <c r="N38" s="299">
        <v>0.71643196742674298</v>
      </c>
      <c r="O38" s="299">
        <v>18.975765623735356</v>
      </c>
      <c r="P38" s="300">
        <v>21</v>
      </c>
      <c r="Q38" s="301">
        <v>47</v>
      </c>
      <c r="R38" s="301">
        <v>1609</v>
      </c>
    </row>
    <row r="39" spans="1:18" ht="16.5" x14ac:dyDescent="0.25">
      <c r="A39" s="290" t="s">
        <v>117</v>
      </c>
      <c r="B39" s="291" t="s">
        <v>306</v>
      </c>
      <c r="C39" s="292" t="s">
        <v>70</v>
      </c>
      <c r="D39" s="293">
        <v>0.71853426231882067</v>
      </c>
      <c r="E39" s="294">
        <v>2447</v>
      </c>
      <c r="F39" s="257" t="s">
        <v>119</v>
      </c>
      <c r="G39" s="295" t="s">
        <v>192</v>
      </c>
      <c r="H39" s="296">
        <v>6</v>
      </c>
      <c r="I39" s="258">
        <v>1430.558</v>
      </c>
      <c r="J39" s="297">
        <v>3.171337865318119E-2</v>
      </c>
      <c r="K39" s="297">
        <v>0.39790978049091397</v>
      </c>
      <c r="L39" s="297">
        <v>0.26842672579510934</v>
      </c>
      <c r="M39" s="298">
        <v>16.706</v>
      </c>
      <c r="N39" s="299">
        <v>5.204987028196391</v>
      </c>
      <c r="O39" s="299">
        <v>57.580168999422575</v>
      </c>
      <c r="P39" s="300">
        <v>12</v>
      </c>
      <c r="Q39" s="301">
        <v>68</v>
      </c>
      <c r="R39" s="301">
        <v>1026</v>
      </c>
    </row>
    <row r="40" spans="1:18" ht="16.5" x14ac:dyDescent="0.25">
      <c r="A40" s="290" t="s">
        <v>117</v>
      </c>
      <c r="B40" s="291" t="s">
        <v>271</v>
      </c>
      <c r="C40" s="292" t="s">
        <v>70</v>
      </c>
      <c r="D40" s="293">
        <v>0.75615384615384607</v>
      </c>
      <c r="E40" s="294">
        <v>5336</v>
      </c>
      <c r="F40" s="257" t="s">
        <v>118</v>
      </c>
      <c r="G40" s="295" t="s">
        <v>182</v>
      </c>
      <c r="H40" s="296">
        <v>1</v>
      </c>
      <c r="I40" s="258">
        <v>701.05399999999997</v>
      </c>
      <c r="J40" s="297">
        <v>1.0531567678943534E-2</v>
      </c>
      <c r="K40" s="297">
        <v>0.40034977256352455</v>
      </c>
      <c r="L40" s="297">
        <v>0.15833302427487755</v>
      </c>
      <c r="M40" s="298">
        <v>20.337</v>
      </c>
      <c r="N40" s="299">
        <v>0.57056945684640559</v>
      </c>
      <c r="O40" s="299">
        <v>84.01635252063322</v>
      </c>
      <c r="P40" s="300">
        <v>15</v>
      </c>
      <c r="Q40" s="301">
        <v>4</v>
      </c>
      <c r="R40" s="301">
        <v>589</v>
      </c>
    </row>
    <row r="41" spans="1:18" ht="16.5" x14ac:dyDescent="0.25">
      <c r="A41" s="290" t="s">
        <v>117</v>
      </c>
      <c r="B41" s="291" t="s">
        <v>272</v>
      </c>
      <c r="C41" s="292" t="s">
        <v>67</v>
      </c>
      <c r="D41" s="293">
        <v>0.84657165245886079</v>
      </c>
      <c r="E41" s="294">
        <v>2661</v>
      </c>
      <c r="F41" s="257" t="s">
        <v>119</v>
      </c>
      <c r="G41" s="295" t="s">
        <v>191</v>
      </c>
      <c r="H41" s="296">
        <v>2</v>
      </c>
      <c r="I41" s="258">
        <v>1812.69</v>
      </c>
      <c r="J41" s="297">
        <v>1.216766930545341E-2</v>
      </c>
      <c r="K41" s="297">
        <v>0.35043907437027105</v>
      </c>
      <c r="L41" s="297">
        <v>0.2267348526223458</v>
      </c>
      <c r="M41" s="298">
        <v>13.669</v>
      </c>
      <c r="N41" s="299">
        <v>0.58397468352951964</v>
      </c>
      <c r="O41" s="299">
        <v>69.25939746660103</v>
      </c>
      <c r="P41" s="300">
        <v>3</v>
      </c>
      <c r="Q41" s="301">
        <v>10</v>
      </c>
      <c r="R41" s="301">
        <v>1325</v>
      </c>
    </row>
    <row r="42" spans="1:18" ht="16.5" x14ac:dyDescent="0.25">
      <c r="A42" s="290" t="s">
        <v>117</v>
      </c>
      <c r="B42" s="291" t="s">
        <v>371</v>
      </c>
      <c r="C42" s="292" t="s">
        <v>67</v>
      </c>
      <c r="D42" s="293">
        <v>0.82653846153846156</v>
      </c>
      <c r="E42" s="294">
        <v>4075</v>
      </c>
      <c r="F42" s="257" t="s">
        <v>118</v>
      </c>
      <c r="G42" s="295" t="s">
        <v>348</v>
      </c>
      <c r="H42" s="296">
        <v>1</v>
      </c>
      <c r="I42" s="258">
        <v>1698.9090000000001</v>
      </c>
      <c r="J42" s="297">
        <v>6.5430189036653208E-3</v>
      </c>
      <c r="K42" s="297">
        <v>0.3562482119654497</v>
      </c>
      <c r="L42" s="297">
        <v>0.14185574389210959</v>
      </c>
      <c r="M42" s="298">
        <v>12.411</v>
      </c>
      <c r="N42" s="299">
        <v>0.11772260903909508</v>
      </c>
      <c r="O42" s="299">
        <v>4.8854882751224462</v>
      </c>
      <c r="P42" s="300">
        <v>0</v>
      </c>
      <c r="Q42" s="301">
        <v>2</v>
      </c>
      <c r="R42" s="301">
        <v>83</v>
      </c>
    </row>
    <row r="43" spans="1:18" ht="16.5" x14ac:dyDescent="0.25">
      <c r="A43" s="290" t="s">
        <v>117</v>
      </c>
      <c r="B43" s="291" t="s">
        <v>274</v>
      </c>
      <c r="C43" s="292" t="s">
        <v>70</v>
      </c>
      <c r="D43" s="293">
        <v>0.73399999999999999</v>
      </c>
      <c r="E43" s="294">
        <v>3598</v>
      </c>
      <c r="F43" s="257" t="s">
        <v>121</v>
      </c>
      <c r="G43" s="295" t="s">
        <v>213</v>
      </c>
      <c r="H43" s="296">
        <v>1</v>
      </c>
      <c r="I43" s="258">
        <v>1366.2950000000001</v>
      </c>
      <c r="J43" s="297">
        <v>3.4448156128945737E-2</v>
      </c>
      <c r="K43" s="297">
        <v>0.39179219284378514</v>
      </c>
      <c r="L43" s="297">
        <v>0.18078087089537764</v>
      </c>
      <c r="M43" s="298">
        <v>18.434000000000001</v>
      </c>
      <c r="N43" s="299">
        <v>0.73190635990031427</v>
      </c>
      <c r="O43" s="299">
        <v>48.744963569360934</v>
      </c>
      <c r="P43" s="300">
        <v>21</v>
      </c>
      <c r="Q43" s="301">
        <v>10</v>
      </c>
      <c r="R43" s="301">
        <v>666</v>
      </c>
    </row>
    <row r="44" spans="1:18" ht="16.5" x14ac:dyDescent="0.25">
      <c r="A44" s="290" t="s">
        <v>117</v>
      </c>
      <c r="B44" s="291" t="s">
        <v>275</v>
      </c>
      <c r="C44" s="292" t="s">
        <v>67</v>
      </c>
      <c r="D44" s="293">
        <v>0.81388032571991908</v>
      </c>
      <c r="E44" s="294">
        <v>3923</v>
      </c>
      <c r="F44" s="257" t="s">
        <v>118</v>
      </c>
      <c r="G44" s="295" t="s">
        <v>175</v>
      </c>
      <c r="H44" s="296">
        <v>2</v>
      </c>
      <c r="I44" s="258">
        <v>829.29200000000003</v>
      </c>
      <c r="J44" s="297">
        <v>3.5009855991749862E-2</v>
      </c>
      <c r="K44" s="297">
        <v>0.36488051782769582</v>
      </c>
      <c r="L44" s="297">
        <v>0.18811226926100819</v>
      </c>
      <c r="M44" s="298">
        <v>15.782999999999999</v>
      </c>
      <c r="N44" s="299">
        <v>0</v>
      </c>
      <c r="O44" s="299">
        <v>78.2989977728285</v>
      </c>
      <c r="P44" s="300">
        <v>8</v>
      </c>
      <c r="Q44" s="301">
        <v>7</v>
      </c>
      <c r="R44" s="301">
        <v>800</v>
      </c>
    </row>
    <row r="45" spans="1:18" ht="16.5" x14ac:dyDescent="0.25">
      <c r="A45" s="290" t="s">
        <v>117</v>
      </c>
      <c r="B45" s="291" t="s">
        <v>372</v>
      </c>
      <c r="C45" s="292" t="s">
        <v>70</v>
      </c>
      <c r="D45" s="293">
        <v>0.68840000000000001</v>
      </c>
      <c r="E45" s="294">
        <v>4700</v>
      </c>
      <c r="F45" s="257" t="s">
        <v>118</v>
      </c>
      <c r="G45" s="295" t="s">
        <v>350</v>
      </c>
      <c r="H45" s="296">
        <v>1</v>
      </c>
      <c r="I45" s="258">
        <v>903.83399999999995</v>
      </c>
      <c r="J45" s="297">
        <v>2.8721273566012295E-2</v>
      </c>
      <c r="K45" s="297">
        <v>0.40447677960376233</v>
      </c>
      <c r="L45" s="297">
        <v>0.20468360340505004</v>
      </c>
      <c r="M45" s="298">
        <v>18.713999999999999</v>
      </c>
      <c r="N45" s="299">
        <v>0.55319892812175686</v>
      </c>
      <c r="O45" s="299">
        <v>71.030742370833593</v>
      </c>
      <c r="P45" s="300">
        <v>13</v>
      </c>
      <c r="Q45" s="301">
        <v>5</v>
      </c>
      <c r="R45" s="301">
        <v>642</v>
      </c>
    </row>
    <row r="46" spans="1:18" ht="16.5" x14ac:dyDescent="0.25">
      <c r="A46" s="290" t="s">
        <v>117</v>
      </c>
      <c r="B46" s="291" t="s">
        <v>277</v>
      </c>
      <c r="C46" s="292" t="s">
        <v>67</v>
      </c>
      <c r="D46" s="293">
        <v>0.80405613318751024</v>
      </c>
      <c r="E46" s="294">
        <v>6338</v>
      </c>
      <c r="F46" s="257" t="s">
        <v>121</v>
      </c>
      <c r="G46" s="295" t="s">
        <v>213</v>
      </c>
      <c r="H46" s="296">
        <v>8</v>
      </c>
      <c r="I46" s="258">
        <v>1295.6089999999999</v>
      </c>
      <c r="J46" s="297">
        <v>2.0443077506027942E-2</v>
      </c>
      <c r="K46" s="297">
        <v>0.37241499810193113</v>
      </c>
      <c r="L46" s="297">
        <v>0.30641960653252642</v>
      </c>
      <c r="M46" s="298">
        <v>14.861000000000001</v>
      </c>
      <c r="N46" s="299">
        <v>1.6208593796430868</v>
      </c>
      <c r="O46" s="299">
        <v>43.300100570465318</v>
      </c>
      <c r="P46" s="300">
        <v>20</v>
      </c>
      <c r="Q46" s="301">
        <v>21</v>
      </c>
      <c r="R46" s="301">
        <v>561</v>
      </c>
    </row>
    <row r="47" spans="1:18" ht="16.5" x14ac:dyDescent="0.25">
      <c r="A47" s="290" t="s">
        <v>117</v>
      </c>
      <c r="B47" s="291" t="s">
        <v>373</v>
      </c>
      <c r="C47" s="292" t="s">
        <v>70</v>
      </c>
      <c r="D47" s="293">
        <v>0.71875000000000011</v>
      </c>
      <c r="E47" s="294">
        <v>1178</v>
      </c>
      <c r="F47" s="257" t="s">
        <v>122</v>
      </c>
      <c r="G47" s="295" t="s">
        <v>359</v>
      </c>
      <c r="H47" s="296">
        <v>1</v>
      </c>
      <c r="I47" s="258">
        <v>2113.4389999999999</v>
      </c>
      <c r="J47" s="297">
        <v>1.2241835797326501E-2</v>
      </c>
      <c r="K47" s="297">
        <v>0.34170505284642022</v>
      </c>
      <c r="L47" s="297">
        <v>0.2100841330173239</v>
      </c>
      <c r="M47" s="298">
        <v>17.036999999999999</v>
      </c>
      <c r="N47" s="299">
        <v>1.5614361237774075</v>
      </c>
      <c r="O47" s="299">
        <v>33.831116015177159</v>
      </c>
      <c r="P47" s="300">
        <v>1</v>
      </c>
      <c r="Q47" s="301">
        <v>33</v>
      </c>
      <c r="R47" s="301">
        <v>715</v>
      </c>
    </row>
    <row r="48" spans="1:18" ht="16.5" x14ac:dyDescent="0.25">
      <c r="A48" s="290" t="s">
        <v>117</v>
      </c>
      <c r="B48" s="291" t="s">
        <v>278</v>
      </c>
      <c r="C48" s="292" t="s">
        <v>67</v>
      </c>
      <c r="D48" s="293">
        <v>0.83333333333333337</v>
      </c>
      <c r="E48" s="294">
        <v>3218</v>
      </c>
      <c r="F48" s="257" t="s">
        <v>122</v>
      </c>
      <c r="G48" s="295" t="s">
        <v>219</v>
      </c>
      <c r="H48" s="296">
        <v>1</v>
      </c>
      <c r="I48" s="258">
        <v>1522.5840000000001</v>
      </c>
      <c r="J48" s="297">
        <v>1.5607970813560719E-2</v>
      </c>
      <c r="K48" s="297">
        <v>0.37907151161051134</v>
      </c>
      <c r="L48" s="297">
        <v>0.16879200096677752</v>
      </c>
      <c r="M48" s="298">
        <v>13.154</v>
      </c>
      <c r="N48" s="299">
        <v>0</v>
      </c>
      <c r="O48" s="299">
        <v>13.595309027285193</v>
      </c>
      <c r="P48" s="300">
        <v>7</v>
      </c>
      <c r="Q48" s="301">
        <v>0</v>
      </c>
      <c r="R48" s="301">
        <v>207</v>
      </c>
    </row>
    <row r="49" spans="1:18" ht="16.5" x14ac:dyDescent="0.25">
      <c r="A49" s="290" t="s">
        <v>117</v>
      </c>
      <c r="B49" s="291" t="s">
        <v>339</v>
      </c>
      <c r="C49" s="292" t="s">
        <v>70</v>
      </c>
      <c r="D49" s="293">
        <v>0.73750000000000004</v>
      </c>
      <c r="E49" s="294">
        <v>9974</v>
      </c>
      <c r="F49" s="257" t="s">
        <v>122</v>
      </c>
      <c r="G49" s="295" t="s">
        <v>218</v>
      </c>
      <c r="H49" s="296">
        <v>1</v>
      </c>
      <c r="I49" s="258">
        <v>1804.16</v>
      </c>
      <c r="J49" s="297">
        <v>6.4387967278715208E-2</v>
      </c>
      <c r="K49" s="297">
        <v>0.35870863908959155</v>
      </c>
      <c r="L49" s="297">
        <v>0.24831500532103581</v>
      </c>
      <c r="M49" s="298">
        <v>14.436</v>
      </c>
      <c r="N49" s="299">
        <v>2.0508158921603403</v>
      </c>
      <c r="O49" s="299">
        <v>25.940049663001062</v>
      </c>
      <c r="P49" s="300">
        <v>12</v>
      </c>
      <c r="Q49" s="301">
        <v>37</v>
      </c>
      <c r="R49" s="301">
        <v>468</v>
      </c>
    </row>
    <row r="50" spans="1:18" ht="16.5" x14ac:dyDescent="0.25">
      <c r="A50" s="290" t="s">
        <v>117</v>
      </c>
      <c r="B50" s="291" t="s">
        <v>472</v>
      </c>
      <c r="C50" s="292" t="s">
        <v>70</v>
      </c>
      <c r="D50" s="293">
        <v>0.71389243303096772</v>
      </c>
      <c r="E50" s="294">
        <v>8312</v>
      </c>
      <c r="F50" s="257" t="s">
        <v>123</v>
      </c>
      <c r="G50" s="295" t="s">
        <v>222</v>
      </c>
      <c r="H50" s="296">
        <v>2</v>
      </c>
      <c r="I50" s="258">
        <v>608.35300000000007</v>
      </c>
      <c r="J50" s="297">
        <v>2.5645182453109715E-2</v>
      </c>
      <c r="K50" s="297">
        <v>0.39239292600629699</v>
      </c>
      <c r="L50" s="297">
        <v>0.26300519599640343</v>
      </c>
      <c r="M50" s="298">
        <v>14.489000000000001</v>
      </c>
      <c r="N50" s="299">
        <v>0.16437824749775212</v>
      </c>
      <c r="O50" s="299">
        <v>12.821503304824665</v>
      </c>
      <c r="P50" s="300">
        <v>1</v>
      </c>
      <c r="Q50" s="301">
        <v>1</v>
      </c>
      <c r="R50" s="301">
        <v>78</v>
      </c>
    </row>
    <row r="51" spans="1:18" ht="16.5" x14ac:dyDescent="0.25">
      <c r="A51" s="290" t="s">
        <v>117</v>
      </c>
      <c r="B51" s="291" t="s">
        <v>279</v>
      </c>
      <c r="C51" s="292" t="s">
        <v>67</v>
      </c>
      <c r="D51" s="293">
        <v>0.80606799003570662</v>
      </c>
      <c r="E51" s="294">
        <v>864</v>
      </c>
      <c r="F51" s="257" t="s">
        <v>119</v>
      </c>
      <c r="G51" s="295" t="s">
        <v>191</v>
      </c>
      <c r="H51" s="296">
        <v>3</v>
      </c>
      <c r="I51" s="258">
        <v>2187.3739999999998</v>
      </c>
      <c r="J51" s="297">
        <v>9.9988567667764414E-3</v>
      </c>
      <c r="K51" s="297">
        <v>0.35093638976204083</v>
      </c>
      <c r="L51" s="297">
        <v>0.33647652390491983</v>
      </c>
      <c r="M51" s="298">
        <v>14.22</v>
      </c>
      <c r="N51" s="299">
        <v>3.2735464709681068</v>
      </c>
      <c r="O51" s="299">
        <v>77.374734768337078</v>
      </c>
      <c r="P51" s="300">
        <v>6</v>
      </c>
      <c r="Q51" s="301">
        <v>31</v>
      </c>
      <c r="R51" s="301">
        <v>2066</v>
      </c>
    </row>
    <row r="52" spans="1:18" ht="16.5" x14ac:dyDescent="0.25">
      <c r="A52" s="290" t="s">
        <v>117</v>
      </c>
      <c r="B52" s="291" t="s">
        <v>309</v>
      </c>
      <c r="C52" s="292" t="s">
        <v>70</v>
      </c>
      <c r="D52" s="293">
        <v>0.78625129151231699</v>
      </c>
      <c r="E52" s="294">
        <v>3787</v>
      </c>
      <c r="F52" s="257" t="s">
        <v>123</v>
      </c>
      <c r="G52" s="295" t="s">
        <v>226</v>
      </c>
      <c r="H52" s="296">
        <v>9</v>
      </c>
      <c r="I52" s="258">
        <v>5891.8209999999999</v>
      </c>
      <c r="J52" s="297">
        <v>2.24944570966682E-2</v>
      </c>
      <c r="K52" s="297">
        <v>0.37759549914330764</v>
      </c>
      <c r="L52" s="297">
        <v>0.21738136133727343</v>
      </c>
      <c r="M52" s="298">
        <v>14.34</v>
      </c>
      <c r="N52" s="299">
        <v>1.1708479192265158</v>
      </c>
      <c r="O52" s="299">
        <v>27.989892710565954</v>
      </c>
      <c r="P52" s="300">
        <v>20</v>
      </c>
      <c r="Q52" s="301">
        <v>152</v>
      </c>
      <c r="R52" s="301">
        <v>2677</v>
      </c>
    </row>
    <row r="53" spans="1:18" ht="16.5" x14ac:dyDescent="0.25">
      <c r="A53" s="290" t="s">
        <v>117</v>
      </c>
      <c r="B53" s="291" t="s">
        <v>280</v>
      </c>
      <c r="C53" s="292" t="s">
        <v>67</v>
      </c>
      <c r="D53" s="293">
        <v>0.81115384615384611</v>
      </c>
      <c r="E53" s="294">
        <v>6998</v>
      </c>
      <c r="F53" s="257" t="s">
        <v>118</v>
      </c>
      <c r="G53" s="295" t="s">
        <v>175</v>
      </c>
      <c r="H53" s="296">
        <v>1</v>
      </c>
      <c r="I53" s="258">
        <v>2744.1770000000001</v>
      </c>
      <c r="J53" s="297">
        <v>3.8573785332405026E-2</v>
      </c>
      <c r="K53" s="297">
        <v>0.37666698130546322</v>
      </c>
      <c r="L53" s="297">
        <v>0.18329721442895264</v>
      </c>
      <c r="M53" s="298">
        <v>13.808</v>
      </c>
      <c r="N53" s="299">
        <v>0.18220399048603642</v>
      </c>
      <c r="O53" s="299">
        <v>31.594171950278717</v>
      </c>
      <c r="P53" s="300">
        <v>38</v>
      </c>
      <c r="Q53" s="301">
        <v>5</v>
      </c>
      <c r="R53" s="301">
        <v>867</v>
      </c>
    </row>
    <row r="54" spans="1:18" ht="16.5" x14ac:dyDescent="0.25">
      <c r="A54" s="290" t="s">
        <v>117</v>
      </c>
      <c r="B54" s="291" t="s">
        <v>301</v>
      </c>
      <c r="C54" s="292" t="s">
        <v>70</v>
      </c>
      <c r="D54" s="293">
        <v>0.72730336134865503</v>
      </c>
      <c r="E54" s="294">
        <v>469</v>
      </c>
      <c r="F54" s="257" t="s">
        <v>123</v>
      </c>
      <c r="G54" s="295" t="s">
        <v>224</v>
      </c>
      <c r="H54" s="296">
        <v>4</v>
      </c>
      <c r="I54" s="258">
        <v>1522.9160000000002</v>
      </c>
      <c r="J54" s="297">
        <v>2.0284438098906486E-2</v>
      </c>
      <c r="K54" s="297">
        <v>0.41912536037149845</v>
      </c>
      <c r="L54" s="297">
        <v>0.32963078725287542</v>
      </c>
      <c r="M54" s="298">
        <v>15.547000000000001</v>
      </c>
      <c r="N54" s="299">
        <v>0.28937173778579978</v>
      </c>
      <c r="O54" s="299">
        <v>18.230419480505386</v>
      </c>
      <c r="P54" s="300">
        <v>11</v>
      </c>
      <c r="Q54" s="301">
        <v>9</v>
      </c>
      <c r="R54" s="301">
        <v>440</v>
      </c>
    </row>
    <row r="55" spans="1:18" ht="16.5" x14ac:dyDescent="0.25">
      <c r="A55" s="290" t="s">
        <v>117</v>
      </c>
      <c r="B55" s="291" t="s">
        <v>480</v>
      </c>
      <c r="C55" s="292" t="s">
        <v>70</v>
      </c>
      <c r="D55" s="293">
        <v>0.72560000000000002</v>
      </c>
      <c r="E55" s="294">
        <v>8282</v>
      </c>
      <c r="F55" s="257" t="s">
        <v>121</v>
      </c>
      <c r="G55" s="295" t="s">
        <v>212</v>
      </c>
      <c r="H55" s="296">
        <v>1</v>
      </c>
      <c r="I55" s="258">
        <v>957.25099999999998</v>
      </c>
      <c r="J55" s="297">
        <v>4.0524008246354208E-2</v>
      </c>
      <c r="K55" s="297">
        <v>0.36357414947715644</v>
      </c>
      <c r="L55" s="297">
        <v>0.22564614714427042</v>
      </c>
      <c r="M55" s="298">
        <v>20.716999999999999</v>
      </c>
      <c r="N55" s="299">
        <v>2.5071794127141156</v>
      </c>
      <c r="O55" s="299">
        <v>44.920297811127909</v>
      </c>
      <c r="P55" s="300">
        <v>2</v>
      </c>
      <c r="Q55" s="301">
        <v>24</v>
      </c>
      <c r="R55" s="301">
        <v>430</v>
      </c>
    </row>
    <row r="56" spans="1:18" ht="16.5" x14ac:dyDescent="0.25">
      <c r="A56" s="290" t="s">
        <v>117</v>
      </c>
      <c r="B56" s="291" t="s">
        <v>484</v>
      </c>
      <c r="C56" s="292" t="s">
        <v>70</v>
      </c>
      <c r="D56" s="293">
        <v>0.79043478260869571</v>
      </c>
      <c r="E56" s="294">
        <v>7045</v>
      </c>
      <c r="F56" s="257" t="s">
        <v>119</v>
      </c>
      <c r="G56" s="295" t="s">
        <v>333</v>
      </c>
      <c r="H56" s="296">
        <v>1</v>
      </c>
      <c r="I56" s="258">
        <v>550.67899999999997</v>
      </c>
      <c r="J56" s="297">
        <v>5.123871582541175E-2</v>
      </c>
      <c r="K56" s="297">
        <v>0.33351350147812486</v>
      </c>
      <c r="L56" s="297">
        <v>0.19975339535373604</v>
      </c>
      <c r="M56" s="298">
        <v>14.034000000000001</v>
      </c>
      <c r="N56" s="299">
        <v>1.6343459619851131</v>
      </c>
      <c r="O56" s="299">
        <v>80.264546133046665</v>
      </c>
      <c r="P56" s="300">
        <v>2</v>
      </c>
      <c r="Q56" s="301">
        <v>9</v>
      </c>
      <c r="R56" s="301">
        <v>442</v>
      </c>
    </row>
    <row r="57" spans="1:18" ht="16.5" x14ac:dyDescent="0.25">
      <c r="A57" s="290" t="s">
        <v>117</v>
      </c>
      <c r="B57" s="291" t="s">
        <v>340</v>
      </c>
      <c r="C57" s="292" t="s">
        <v>70</v>
      </c>
      <c r="D57" s="293">
        <v>0.79889155645121057</v>
      </c>
      <c r="E57" s="294">
        <v>4994</v>
      </c>
      <c r="F57" s="257" t="s">
        <v>122</v>
      </c>
      <c r="G57" s="295" t="s">
        <v>218</v>
      </c>
      <c r="H57" s="296">
        <v>2</v>
      </c>
      <c r="I57" s="258">
        <v>3019.1489999999999</v>
      </c>
      <c r="J57" s="297">
        <v>1.4382325662672559E-2</v>
      </c>
      <c r="K57" s="297">
        <v>0.36877257720817547</v>
      </c>
      <c r="L57" s="297">
        <v>0.27656799979066948</v>
      </c>
      <c r="M57" s="298">
        <v>14.000999999999999</v>
      </c>
      <c r="N57" s="299">
        <v>0.92741365199266423</v>
      </c>
      <c r="O57" s="299">
        <v>15.799154000017886</v>
      </c>
      <c r="P57" s="300">
        <v>8</v>
      </c>
      <c r="Q57" s="301">
        <v>28</v>
      </c>
      <c r="R57" s="301">
        <v>477</v>
      </c>
    </row>
    <row r="58" spans="1:18" ht="16.5" x14ac:dyDescent="0.25">
      <c r="A58" s="290" t="s">
        <v>117</v>
      </c>
      <c r="B58" s="291" t="s">
        <v>307</v>
      </c>
      <c r="C58" s="292" t="s">
        <v>67</v>
      </c>
      <c r="D58" s="293">
        <v>0.80396885437538279</v>
      </c>
      <c r="E58" s="294">
        <v>9993</v>
      </c>
      <c r="F58" s="257" t="s">
        <v>120</v>
      </c>
      <c r="G58" s="295" t="s">
        <v>199</v>
      </c>
      <c r="H58" s="296">
        <v>5</v>
      </c>
      <c r="I58" s="258">
        <v>1006.741</v>
      </c>
      <c r="J58" s="297">
        <v>8.4151159144076667E-3</v>
      </c>
      <c r="K58" s="297">
        <v>0.39295301966053459</v>
      </c>
      <c r="L58" s="297">
        <v>0.25627246729794456</v>
      </c>
      <c r="M58" s="298">
        <v>15.372999999999999</v>
      </c>
      <c r="N58" s="299">
        <v>0.89397372313236478</v>
      </c>
      <c r="O58" s="299">
        <v>21.952021423583624</v>
      </c>
      <c r="P58" s="300">
        <v>3</v>
      </c>
      <c r="Q58" s="301">
        <v>9</v>
      </c>
      <c r="R58" s="301">
        <v>221</v>
      </c>
    </row>
    <row r="59" spans="1:18" ht="16.5" x14ac:dyDescent="0.25">
      <c r="A59" s="290" t="s">
        <v>117</v>
      </c>
      <c r="B59" s="291" t="s">
        <v>284</v>
      </c>
      <c r="C59" s="292" t="s">
        <v>67</v>
      </c>
      <c r="D59" s="293">
        <v>0.80884615384615388</v>
      </c>
      <c r="E59" s="294">
        <v>4561</v>
      </c>
      <c r="F59" s="257" t="s">
        <v>118</v>
      </c>
      <c r="G59" s="295" t="s">
        <v>178</v>
      </c>
      <c r="H59" s="296">
        <v>1</v>
      </c>
      <c r="I59" s="258">
        <v>1690.65</v>
      </c>
      <c r="J59" s="297">
        <v>2.3756175951466105E-2</v>
      </c>
      <c r="K59" s="297">
        <v>0.32716262698032766</v>
      </c>
      <c r="L59" s="297">
        <v>0.20228906042054831</v>
      </c>
      <c r="M59" s="298">
        <v>13.494</v>
      </c>
      <c r="N59" s="299">
        <v>0.23659539230473486</v>
      </c>
      <c r="O59" s="299">
        <v>6.5063732883802086</v>
      </c>
      <c r="P59" s="300">
        <v>7</v>
      </c>
      <c r="Q59" s="301">
        <v>4</v>
      </c>
      <c r="R59" s="301">
        <v>110</v>
      </c>
    </row>
    <row r="60" spans="1:18" ht="16.5" x14ac:dyDescent="0.25">
      <c r="A60" s="290" t="s">
        <v>117</v>
      </c>
      <c r="B60" s="291" t="s">
        <v>374</v>
      </c>
      <c r="C60" s="292" t="s">
        <v>70</v>
      </c>
      <c r="D60" s="293">
        <v>0.73624999999999996</v>
      </c>
      <c r="E60" s="294">
        <v>3921</v>
      </c>
      <c r="F60" s="257" t="s">
        <v>122</v>
      </c>
      <c r="G60" s="295" t="s">
        <v>359</v>
      </c>
      <c r="H60" s="296">
        <v>1</v>
      </c>
      <c r="I60" s="258">
        <v>1869.5329999999999</v>
      </c>
      <c r="J60" s="297">
        <v>2.7043345270425324E-2</v>
      </c>
      <c r="K60" s="297">
        <v>0.37086541557815511</v>
      </c>
      <c r="L60" s="297">
        <v>0.17116574032124601</v>
      </c>
      <c r="M60" s="298">
        <v>15.763</v>
      </c>
      <c r="N60" s="299">
        <v>0.26744646925194687</v>
      </c>
      <c r="O60" s="299">
        <v>15.939809567416034</v>
      </c>
      <c r="P60" s="300">
        <v>9</v>
      </c>
      <c r="Q60" s="301">
        <v>5</v>
      </c>
      <c r="R60" s="301">
        <v>298</v>
      </c>
    </row>
    <row r="61" spans="1:18" ht="16.5" x14ac:dyDescent="0.25">
      <c r="A61" s="290" t="s">
        <v>117</v>
      </c>
      <c r="B61" s="291" t="s">
        <v>286</v>
      </c>
      <c r="C61" s="292" t="s">
        <v>70</v>
      </c>
      <c r="D61" s="293">
        <v>0.78173913043478271</v>
      </c>
      <c r="E61" s="294">
        <v>6924</v>
      </c>
      <c r="F61" s="257" t="s">
        <v>122</v>
      </c>
      <c r="G61" s="295" t="s">
        <v>220</v>
      </c>
      <c r="H61" s="296">
        <v>1</v>
      </c>
      <c r="I61" s="258">
        <v>1918.575</v>
      </c>
      <c r="J61" s="297">
        <v>5.0480915044336192E-3</v>
      </c>
      <c r="K61" s="297">
        <v>0.38600290045779617</v>
      </c>
      <c r="L61" s="297">
        <v>0.34765385768083079</v>
      </c>
      <c r="M61" s="298">
        <v>16.602</v>
      </c>
      <c r="N61" s="299">
        <v>2.032758688088816</v>
      </c>
      <c r="O61" s="299">
        <v>7.1407164171325066</v>
      </c>
      <c r="P61" s="300">
        <v>3</v>
      </c>
      <c r="Q61" s="301">
        <v>39</v>
      </c>
      <c r="R61" s="301">
        <v>137</v>
      </c>
    </row>
    <row r="62" spans="1:18" ht="16.5" x14ac:dyDescent="0.25">
      <c r="A62" s="290" t="s">
        <v>117</v>
      </c>
      <c r="B62" s="291" t="s">
        <v>288</v>
      </c>
      <c r="C62" s="292" t="s">
        <v>67</v>
      </c>
      <c r="D62" s="293">
        <v>0.80659712949706608</v>
      </c>
      <c r="E62" s="294">
        <v>992</v>
      </c>
      <c r="F62" s="257" t="s">
        <v>119</v>
      </c>
      <c r="G62" s="295" t="s">
        <v>186</v>
      </c>
      <c r="H62" s="296">
        <v>7</v>
      </c>
      <c r="I62" s="258">
        <v>1105.4750000000001</v>
      </c>
      <c r="J62" s="297">
        <v>8.8412637515135929E-3</v>
      </c>
      <c r="K62" s="297">
        <v>0.36288551142050468</v>
      </c>
      <c r="L62" s="297">
        <v>0.175490173907144</v>
      </c>
      <c r="M62" s="298">
        <v>14.18</v>
      </c>
      <c r="N62" s="299">
        <v>0.81412967276510084</v>
      </c>
      <c r="O62" s="299">
        <v>36.907211832017907</v>
      </c>
      <c r="P62" s="300">
        <v>1</v>
      </c>
      <c r="Q62" s="301">
        <v>9</v>
      </c>
      <c r="R62" s="301">
        <v>408</v>
      </c>
    </row>
    <row r="63" spans="1:18" ht="16.5" x14ac:dyDescent="0.25">
      <c r="A63" s="290" t="s">
        <v>117</v>
      </c>
      <c r="B63" s="291" t="s">
        <v>494</v>
      </c>
      <c r="C63" s="292" t="s">
        <v>67</v>
      </c>
      <c r="D63" s="293">
        <v>0.81791688842948973</v>
      </c>
      <c r="E63" s="294">
        <v>5011</v>
      </c>
      <c r="F63" s="257" t="s">
        <v>121</v>
      </c>
      <c r="G63" s="295" t="s">
        <v>206</v>
      </c>
      <c r="H63" s="296">
        <v>6</v>
      </c>
      <c r="I63" s="258">
        <v>7337.1180000000004</v>
      </c>
      <c r="J63" s="297">
        <v>2.6266379680763209E-2</v>
      </c>
      <c r="K63" s="297">
        <v>0.35230900243589158</v>
      </c>
      <c r="L63" s="297">
        <v>0.19530829407404923</v>
      </c>
      <c r="M63" s="298">
        <v>15.028</v>
      </c>
      <c r="N63" s="299">
        <v>1.8535888341989319</v>
      </c>
      <c r="O63" s="299">
        <v>25.773062393163091</v>
      </c>
      <c r="P63" s="300">
        <v>17</v>
      </c>
      <c r="Q63" s="301">
        <v>136</v>
      </c>
      <c r="R63" s="301">
        <v>1891</v>
      </c>
    </row>
    <row r="64" spans="1:18" ht="16.5" x14ac:dyDescent="0.25">
      <c r="A64" s="290" t="s">
        <v>117</v>
      </c>
      <c r="B64" s="291" t="s">
        <v>330</v>
      </c>
      <c r="C64" s="292" t="s">
        <v>70</v>
      </c>
      <c r="D64" s="293">
        <v>0.69739974323909315</v>
      </c>
      <c r="E64" s="294">
        <v>8797</v>
      </c>
      <c r="F64" s="257" t="s">
        <v>123</v>
      </c>
      <c r="G64" s="295" t="s">
        <v>222</v>
      </c>
      <c r="H64" s="296">
        <v>4</v>
      </c>
      <c r="I64" s="258">
        <v>2536.1560000000004</v>
      </c>
      <c r="J64" s="297">
        <v>3.7662470124456983E-2</v>
      </c>
      <c r="K64" s="297">
        <v>0.39271195767034356</v>
      </c>
      <c r="L64" s="297">
        <v>0.23263553188368538</v>
      </c>
      <c r="M64" s="298">
        <v>13.911</v>
      </c>
      <c r="N64" s="299">
        <v>7.8859502333452666E-2</v>
      </c>
      <c r="O64" s="299">
        <v>11.789495598851174</v>
      </c>
      <c r="P64" s="300">
        <v>7</v>
      </c>
      <c r="Q64" s="301">
        <v>2</v>
      </c>
      <c r="R64" s="301">
        <v>299</v>
      </c>
    </row>
    <row r="65" spans="1:18" ht="16.5" x14ac:dyDescent="0.25">
      <c r="A65" s="290" t="s">
        <v>117</v>
      </c>
      <c r="B65" s="291" t="s">
        <v>289</v>
      </c>
      <c r="C65" s="292" t="s">
        <v>67</v>
      </c>
      <c r="D65" s="293">
        <v>0.82826086956521749</v>
      </c>
      <c r="E65" s="294">
        <v>6191</v>
      </c>
      <c r="F65" s="257" t="s">
        <v>122</v>
      </c>
      <c r="G65" s="295" t="s">
        <v>220</v>
      </c>
      <c r="H65" s="296">
        <v>1</v>
      </c>
      <c r="I65" s="258">
        <v>1855.1659999999999</v>
      </c>
      <c r="J65" s="297">
        <v>3.6525322414613709E-3</v>
      </c>
      <c r="K65" s="297">
        <v>0.35801708954851785</v>
      </c>
      <c r="L65" s="297">
        <v>0.16494480817350038</v>
      </c>
      <c r="M65" s="298">
        <v>14.75</v>
      </c>
      <c r="N65" s="299">
        <v>2.8568872003906929</v>
      </c>
      <c r="O65" s="299">
        <v>52.87936497326924</v>
      </c>
      <c r="P65" s="300">
        <v>0</v>
      </c>
      <c r="Q65" s="301">
        <v>53</v>
      </c>
      <c r="R65" s="301">
        <v>981</v>
      </c>
    </row>
    <row r="66" spans="1:18" ht="16.5" x14ac:dyDescent="0.25">
      <c r="A66" s="290" t="s">
        <v>117</v>
      </c>
      <c r="B66" s="291" t="s">
        <v>302</v>
      </c>
      <c r="C66" s="292" t="s">
        <v>67</v>
      </c>
      <c r="D66" s="293">
        <v>0.81927842275761298</v>
      </c>
      <c r="E66" s="294">
        <v>3602</v>
      </c>
      <c r="F66" s="257" t="s">
        <v>120</v>
      </c>
      <c r="G66" s="295" t="s">
        <v>205</v>
      </c>
      <c r="H66" s="296">
        <v>2</v>
      </c>
      <c r="I66" s="258">
        <v>1470.894</v>
      </c>
      <c r="J66" s="297">
        <v>3.1331217533632418E-2</v>
      </c>
      <c r="K66" s="297">
        <v>0.40533080378501346</v>
      </c>
      <c r="L66" s="297">
        <v>0.16588550908495106</v>
      </c>
      <c r="M66" s="298">
        <v>17.155999999999999</v>
      </c>
      <c r="N66" s="299">
        <v>0.6118727794117047</v>
      </c>
      <c r="O66" s="299">
        <v>58.603815094765494</v>
      </c>
      <c r="P66" s="300">
        <v>5</v>
      </c>
      <c r="Q66" s="301">
        <v>9</v>
      </c>
      <c r="R66" s="301">
        <v>862</v>
      </c>
    </row>
    <row r="67" spans="1:18" ht="16.5" x14ac:dyDescent="0.25">
      <c r="A67" s="290" t="s">
        <v>117</v>
      </c>
      <c r="B67" s="291" t="s">
        <v>290</v>
      </c>
      <c r="C67" s="292" t="s">
        <v>70</v>
      </c>
      <c r="D67" s="293">
        <v>0.72572190674551673</v>
      </c>
      <c r="E67" s="294">
        <v>9880</v>
      </c>
      <c r="F67" s="257" t="s">
        <v>118</v>
      </c>
      <c r="G67" s="295" t="s">
        <v>183</v>
      </c>
      <c r="H67" s="296">
        <v>2</v>
      </c>
      <c r="I67" s="258">
        <v>2011.2420000000002</v>
      </c>
      <c r="J67" s="297">
        <v>3.3398940461563845E-2</v>
      </c>
      <c r="K67" s="297">
        <v>0.40274025408710995</v>
      </c>
      <c r="L67" s="297">
        <v>0.10441309399863369</v>
      </c>
      <c r="M67" s="298">
        <v>17.681000000000001</v>
      </c>
      <c r="N67" s="299">
        <v>0.69608729332422448</v>
      </c>
      <c r="O67" s="299">
        <v>56.830555447827756</v>
      </c>
      <c r="P67" s="300">
        <v>34</v>
      </c>
      <c r="Q67" s="301">
        <v>14</v>
      </c>
      <c r="R67" s="301">
        <v>1143</v>
      </c>
    </row>
  </sheetData>
  <phoneticPr fontId="2" type="noConversion"/>
  <conditionalFormatting sqref="C14:D6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3"/>
  <sheetViews>
    <sheetView showGridLines="0" zoomScaleNormal="100" zoomScaleSheetLayoutView="85" workbookViewId="0"/>
  </sheetViews>
  <sheetFormatPr defaultRowHeight="13.5" x14ac:dyDescent="0.2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 x14ac:dyDescent="0.25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 x14ac:dyDescent="0.25">
      <c r="A2" s="314" t="s">
        <v>508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</row>
    <row r="4" spans="1:11" ht="17.25" x14ac:dyDescent="0.25">
      <c r="A4" s="247" t="s">
        <v>292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 x14ac:dyDescent="0.25">
      <c r="A6" s="249"/>
    </row>
    <row r="7" spans="1:11" ht="130.5" customHeight="1" x14ac:dyDescent="0.25">
      <c r="A7" s="249"/>
    </row>
    <row r="8" spans="1:11" ht="26.25" x14ac:dyDescent="0.25">
      <c r="A8" s="249"/>
    </row>
    <row r="9" spans="1:11" ht="26.25" x14ac:dyDescent="0.25">
      <c r="A9" s="249"/>
    </row>
    <row r="10" spans="1:11" ht="40.5" customHeight="1" x14ac:dyDescent="0.25">
      <c r="A10" s="249" t="s">
        <v>293</v>
      </c>
    </row>
    <row r="11" spans="1:11" ht="19.5" customHeight="1" x14ac:dyDescent="0.25">
      <c r="A11" s="249"/>
    </row>
    <row r="12" spans="1:11" ht="17.25" x14ac:dyDescent="0.25">
      <c r="A12" s="250" t="s">
        <v>294</v>
      </c>
    </row>
    <row r="13" spans="1:11" ht="40.5" x14ac:dyDescent="0.25">
      <c r="A13" s="259" t="s">
        <v>0</v>
      </c>
      <c r="B13" s="260" t="s">
        <v>74</v>
      </c>
      <c r="C13" s="253" t="s">
        <v>65</v>
      </c>
      <c r="D13" s="253" t="s">
        <v>158</v>
      </c>
      <c r="E13" s="261" t="s">
        <v>144</v>
      </c>
      <c r="F13" s="260" t="s">
        <v>149</v>
      </c>
      <c r="G13" s="261" t="s">
        <v>147</v>
      </c>
      <c r="H13" s="261" t="s">
        <v>151</v>
      </c>
      <c r="I13" s="254" t="s">
        <v>153</v>
      </c>
      <c r="J13" s="261" t="s">
        <v>6</v>
      </c>
      <c r="K13" s="268" t="s">
        <v>7</v>
      </c>
    </row>
    <row r="14" spans="1:11" ht="16.5" x14ac:dyDescent="0.25">
      <c r="A14" s="262" t="s">
        <v>117</v>
      </c>
      <c r="B14" s="263" t="s">
        <v>395</v>
      </c>
      <c r="C14" s="255" t="s">
        <v>70</v>
      </c>
      <c r="D14" s="256">
        <v>0.79595503431888326</v>
      </c>
      <c r="E14" s="264">
        <v>546</v>
      </c>
      <c r="F14" s="257" t="s">
        <v>119</v>
      </c>
      <c r="G14" s="265" t="s">
        <v>186</v>
      </c>
      <c r="H14" s="266">
        <v>8</v>
      </c>
      <c r="I14" s="258">
        <v>2018.6760000000002</v>
      </c>
      <c r="J14" s="267">
        <v>1.3870477481279808</v>
      </c>
      <c r="K14" s="269">
        <v>45.376276331615372</v>
      </c>
    </row>
    <row r="15" spans="1:11" ht="16.5" x14ac:dyDescent="0.25">
      <c r="A15" s="262" t="s">
        <v>117</v>
      </c>
      <c r="B15" s="263" t="s">
        <v>233</v>
      </c>
      <c r="C15" s="255" t="s">
        <v>67</v>
      </c>
      <c r="D15" s="256">
        <v>0.83519885272525729</v>
      </c>
      <c r="E15" s="264">
        <v>6269</v>
      </c>
      <c r="F15" s="257" t="s">
        <v>118</v>
      </c>
      <c r="G15" s="265" t="s">
        <v>180</v>
      </c>
      <c r="H15" s="266">
        <v>2</v>
      </c>
      <c r="I15" s="258">
        <v>2028.191</v>
      </c>
      <c r="J15" s="267">
        <v>0.29583012645258755</v>
      </c>
      <c r="K15" s="269">
        <v>20.560193788454836</v>
      </c>
    </row>
    <row r="16" spans="1:11" ht="16.5" x14ac:dyDescent="0.25">
      <c r="A16" s="262" t="s">
        <v>117</v>
      </c>
      <c r="B16" s="263" t="s">
        <v>329</v>
      </c>
      <c r="C16" s="255" t="s">
        <v>67</v>
      </c>
      <c r="D16" s="256">
        <v>0.80826086956521748</v>
      </c>
      <c r="E16" s="264">
        <v>9926</v>
      </c>
      <c r="F16" s="257" t="s">
        <v>119</v>
      </c>
      <c r="G16" s="265" t="s">
        <v>192</v>
      </c>
      <c r="H16" s="266">
        <v>1</v>
      </c>
      <c r="I16" s="258">
        <v>2081.2910000000002</v>
      </c>
      <c r="J16" s="267">
        <v>1.1050833352952565</v>
      </c>
      <c r="K16" s="269">
        <v>58.905746481390629</v>
      </c>
    </row>
    <row r="17" spans="1:11" ht="16.5" x14ac:dyDescent="0.25">
      <c r="A17" s="262" t="s">
        <v>117</v>
      </c>
      <c r="B17" s="263" t="s">
        <v>236</v>
      </c>
      <c r="C17" s="255" t="s">
        <v>70</v>
      </c>
      <c r="D17" s="256">
        <v>0.73968564999685238</v>
      </c>
      <c r="E17" s="264">
        <v>1711</v>
      </c>
      <c r="F17" s="257" t="s">
        <v>118</v>
      </c>
      <c r="G17" s="265" t="s">
        <v>181</v>
      </c>
      <c r="H17" s="266">
        <v>11</v>
      </c>
      <c r="I17" s="258">
        <v>7535.32</v>
      </c>
      <c r="J17" s="267">
        <v>2.4639627120309582</v>
      </c>
      <c r="K17" s="269">
        <v>55.820488583272777</v>
      </c>
    </row>
    <row r="18" spans="1:11" ht="16.5" x14ac:dyDescent="0.25">
      <c r="A18" s="262" t="s">
        <v>117</v>
      </c>
      <c r="B18" s="263" t="s">
        <v>241</v>
      </c>
      <c r="C18" s="255" t="s">
        <v>69</v>
      </c>
      <c r="D18" s="256">
        <v>0.85754500809799794</v>
      </c>
      <c r="E18" s="264">
        <v>651</v>
      </c>
      <c r="F18" s="257" t="s">
        <v>119</v>
      </c>
      <c r="G18" s="265" t="s">
        <v>186</v>
      </c>
      <c r="H18" s="266">
        <v>7</v>
      </c>
      <c r="I18" s="258">
        <v>1116.5609999999999</v>
      </c>
      <c r="J18" s="267">
        <v>0.11865675803632558</v>
      </c>
      <c r="K18" s="269">
        <v>43.309716683258841</v>
      </c>
    </row>
    <row r="19" spans="1:11" ht="16.5" x14ac:dyDescent="0.25">
      <c r="A19" s="262" t="s">
        <v>117</v>
      </c>
      <c r="B19" s="263" t="s">
        <v>242</v>
      </c>
      <c r="C19" s="255" t="s">
        <v>70</v>
      </c>
      <c r="D19" s="256">
        <v>0.79396865053939847</v>
      </c>
      <c r="E19" s="264">
        <v>9247</v>
      </c>
      <c r="F19" s="257" t="s">
        <v>118</v>
      </c>
      <c r="G19" s="265" t="s">
        <v>176</v>
      </c>
      <c r="H19" s="266">
        <v>8</v>
      </c>
      <c r="I19" s="258">
        <v>1370.5819999999999</v>
      </c>
      <c r="J19" s="267">
        <v>0.36480852659673046</v>
      </c>
      <c r="K19" s="269">
        <v>41.588172032027273</v>
      </c>
    </row>
    <row r="20" spans="1:11" ht="16.5" x14ac:dyDescent="0.25">
      <c r="A20" s="262" t="s">
        <v>117</v>
      </c>
      <c r="B20" s="263" t="s">
        <v>420</v>
      </c>
      <c r="C20" s="255" t="s">
        <v>70</v>
      </c>
      <c r="D20" s="256">
        <v>0.7883034391232896</v>
      </c>
      <c r="E20" s="264">
        <v>9715</v>
      </c>
      <c r="F20" s="257" t="s">
        <v>119</v>
      </c>
      <c r="G20" s="265" t="s">
        <v>197</v>
      </c>
      <c r="H20" s="266">
        <v>7</v>
      </c>
      <c r="I20" s="258">
        <v>6371.69</v>
      </c>
      <c r="J20" s="267">
        <v>3.4121660621498942</v>
      </c>
      <c r="K20" s="269">
        <v>70.140740688772823</v>
      </c>
    </row>
    <row r="21" spans="1:11" ht="16.5" x14ac:dyDescent="0.25">
      <c r="A21" s="262" t="s">
        <v>117</v>
      </c>
      <c r="B21" s="263" t="s">
        <v>245</v>
      </c>
      <c r="C21" s="255" t="s">
        <v>70</v>
      </c>
      <c r="D21" s="256">
        <v>0.71791666666666676</v>
      </c>
      <c r="E21" s="264">
        <v>7278</v>
      </c>
      <c r="F21" s="257" t="s">
        <v>122</v>
      </c>
      <c r="G21" s="265" t="s">
        <v>216</v>
      </c>
      <c r="H21" s="266">
        <v>1</v>
      </c>
      <c r="I21" s="258">
        <v>1906.2950000000001</v>
      </c>
      <c r="J21" s="267">
        <v>0.26228889022947655</v>
      </c>
      <c r="K21" s="269">
        <v>39.553164646605062</v>
      </c>
    </row>
    <row r="22" spans="1:11" ht="16.5" x14ac:dyDescent="0.25">
      <c r="A22" s="262" t="s">
        <v>117</v>
      </c>
      <c r="B22" s="263" t="s">
        <v>246</v>
      </c>
      <c r="C22" s="255" t="s">
        <v>69</v>
      </c>
      <c r="D22" s="256">
        <v>0.85427379596864172</v>
      </c>
      <c r="E22" s="264">
        <v>1679</v>
      </c>
      <c r="F22" s="257" t="s">
        <v>118</v>
      </c>
      <c r="G22" s="265" t="s">
        <v>185</v>
      </c>
      <c r="H22" s="266">
        <v>7</v>
      </c>
      <c r="I22" s="258">
        <v>1375.2239999999999</v>
      </c>
      <c r="J22" s="267">
        <v>0.65443884050889167</v>
      </c>
      <c r="K22" s="269">
        <v>36.721290495221147</v>
      </c>
    </row>
    <row r="23" spans="1:11" ht="16.5" x14ac:dyDescent="0.25">
      <c r="A23" s="262" t="s">
        <v>117</v>
      </c>
      <c r="B23" s="263" t="s">
        <v>253</v>
      </c>
      <c r="C23" s="255" t="s">
        <v>67</v>
      </c>
      <c r="D23" s="256">
        <v>0.84356194837897547</v>
      </c>
      <c r="E23" s="264">
        <v>10</v>
      </c>
      <c r="F23" s="257" t="s">
        <v>121</v>
      </c>
      <c r="G23" s="265" t="s">
        <v>213</v>
      </c>
      <c r="H23" s="266">
        <v>2</v>
      </c>
      <c r="I23" s="258">
        <v>2063.8489999999997</v>
      </c>
      <c r="J23" s="267">
        <v>0.33917210028446854</v>
      </c>
      <c r="K23" s="269">
        <v>41.088277291604186</v>
      </c>
    </row>
    <row r="24" spans="1:11" ht="16.5" x14ac:dyDescent="0.25">
      <c r="A24" s="262" t="s">
        <v>117</v>
      </c>
      <c r="B24" s="263" t="s">
        <v>254</v>
      </c>
      <c r="C24" s="255" t="s">
        <v>67</v>
      </c>
      <c r="D24" s="256">
        <v>0.8142307692307692</v>
      </c>
      <c r="E24" s="264">
        <v>2612</v>
      </c>
      <c r="F24" s="257" t="s">
        <v>119</v>
      </c>
      <c r="G24" s="265" t="s">
        <v>198</v>
      </c>
      <c r="H24" s="266">
        <v>1</v>
      </c>
      <c r="I24" s="258">
        <v>1984.797</v>
      </c>
      <c r="J24" s="267">
        <v>1.0076597254026483</v>
      </c>
      <c r="K24" s="269">
        <v>80.2097141420508</v>
      </c>
    </row>
    <row r="25" spans="1:11" ht="16.5" x14ac:dyDescent="0.25">
      <c r="A25" s="262" t="s">
        <v>117</v>
      </c>
      <c r="B25" s="263" t="s">
        <v>255</v>
      </c>
      <c r="C25" s="255" t="s">
        <v>70</v>
      </c>
      <c r="D25" s="256">
        <v>0.69210148586866937</v>
      </c>
      <c r="E25" s="264">
        <v>4283</v>
      </c>
      <c r="F25" s="257" t="s">
        <v>118</v>
      </c>
      <c r="G25" s="265" t="s">
        <v>176</v>
      </c>
      <c r="H25" s="266">
        <v>5</v>
      </c>
      <c r="I25" s="258">
        <v>420.471</v>
      </c>
      <c r="J25" s="267">
        <v>7.3726844419710273</v>
      </c>
      <c r="K25" s="269">
        <v>54.224904928044978</v>
      </c>
    </row>
    <row r="26" spans="1:11" ht="16.5" x14ac:dyDescent="0.25">
      <c r="A26" s="262" t="s">
        <v>117</v>
      </c>
      <c r="B26" s="263" t="s">
        <v>256</v>
      </c>
      <c r="C26" s="255" t="s">
        <v>70</v>
      </c>
      <c r="D26" s="256">
        <v>0.75381253160724815</v>
      </c>
      <c r="E26" s="264">
        <v>8328</v>
      </c>
      <c r="F26" s="257" t="s">
        <v>122</v>
      </c>
      <c r="G26" s="265" t="s">
        <v>221</v>
      </c>
      <c r="H26" s="266">
        <v>10</v>
      </c>
      <c r="I26" s="258">
        <v>6340.4889999999996</v>
      </c>
      <c r="J26" s="267">
        <v>3.2647324204805024</v>
      </c>
      <c r="K26" s="269">
        <v>47.031072839965503</v>
      </c>
    </row>
    <row r="27" spans="1:11" ht="16.5" x14ac:dyDescent="0.25">
      <c r="A27" s="262" t="s">
        <v>117</v>
      </c>
      <c r="B27" s="263" t="s">
        <v>369</v>
      </c>
      <c r="C27" s="255" t="s">
        <v>70</v>
      </c>
      <c r="D27" s="256">
        <v>0.70956289810319273</v>
      </c>
      <c r="E27" s="264">
        <v>7478</v>
      </c>
      <c r="F27" s="257" t="s">
        <v>118</v>
      </c>
      <c r="G27" s="265" t="s">
        <v>350</v>
      </c>
      <c r="H27" s="266">
        <v>2</v>
      </c>
      <c r="I27" s="258">
        <v>1229.1869999999999</v>
      </c>
      <c r="J27" s="267">
        <v>3.5796018018413802</v>
      </c>
      <c r="K27" s="269">
        <v>55.809246274163335</v>
      </c>
    </row>
    <row r="28" spans="1:11" ht="16.5" x14ac:dyDescent="0.25">
      <c r="A28" s="262" t="s">
        <v>117</v>
      </c>
      <c r="B28" s="263" t="s">
        <v>257</v>
      </c>
      <c r="C28" s="255" t="s">
        <v>67</v>
      </c>
      <c r="D28" s="256">
        <v>0.82503787329314116</v>
      </c>
      <c r="E28" s="264">
        <v>1245</v>
      </c>
      <c r="F28" s="257" t="s">
        <v>121</v>
      </c>
      <c r="G28" s="265" t="s">
        <v>215</v>
      </c>
      <c r="H28" s="266">
        <v>8</v>
      </c>
      <c r="I28" s="258">
        <v>1249.4259999999999</v>
      </c>
      <c r="J28" s="267">
        <v>1.3606247989076585</v>
      </c>
      <c r="K28" s="269">
        <v>55.22535948507555</v>
      </c>
    </row>
    <row r="29" spans="1:11" ht="16.5" x14ac:dyDescent="0.25">
      <c r="A29" s="262" t="s">
        <v>117</v>
      </c>
      <c r="B29" s="263" t="s">
        <v>258</v>
      </c>
      <c r="C29" s="255" t="s">
        <v>67</v>
      </c>
      <c r="D29" s="256">
        <v>0.81181291531814026</v>
      </c>
      <c r="E29" s="264">
        <v>6334</v>
      </c>
      <c r="F29" s="257" t="s">
        <v>120</v>
      </c>
      <c r="G29" s="265" t="s">
        <v>201</v>
      </c>
      <c r="H29" s="266">
        <v>6</v>
      </c>
      <c r="I29" s="258">
        <v>6509.1530000000002</v>
      </c>
      <c r="J29" s="267">
        <v>4.2709089800162934</v>
      </c>
      <c r="K29" s="269">
        <v>55.87516532488943</v>
      </c>
    </row>
    <row r="30" spans="1:11" ht="16.5" x14ac:dyDescent="0.25">
      <c r="A30" s="262" t="s">
        <v>117</v>
      </c>
      <c r="B30" s="263" t="s">
        <v>262</v>
      </c>
      <c r="C30" s="255" t="s">
        <v>69</v>
      </c>
      <c r="D30" s="256">
        <v>0.8689211814354223</v>
      </c>
      <c r="E30" s="264">
        <v>1167</v>
      </c>
      <c r="F30" s="257" t="s">
        <v>120</v>
      </c>
      <c r="G30" s="265" t="s">
        <v>201</v>
      </c>
      <c r="H30" s="266">
        <v>10</v>
      </c>
      <c r="I30" s="258">
        <v>3385.6889999999999</v>
      </c>
      <c r="J30" s="267">
        <v>3.1282833009109114</v>
      </c>
      <c r="K30" s="269">
        <v>32.221317999382386</v>
      </c>
    </row>
    <row r="31" spans="1:11" ht="16.5" x14ac:dyDescent="0.25">
      <c r="A31" s="262" t="s">
        <v>117</v>
      </c>
      <c r="B31" s="263" t="s">
        <v>264</v>
      </c>
      <c r="C31" s="255" t="s">
        <v>67</v>
      </c>
      <c r="D31" s="256">
        <v>0.82457023246176409</v>
      </c>
      <c r="E31" s="264">
        <v>508</v>
      </c>
      <c r="F31" s="257" t="s">
        <v>118</v>
      </c>
      <c r="G31" s="265" t="s">
        <v>173</v>
      </c>
      <c r="H31" s="266">
        <v>7</v>
      </c>
      <c r="I31" s="258">
        <v>1360.663</v>
      </c>
      <c r="J31" s="267">
        <v>0.29397433457072031</v>
      </c>
      <c r="K31" s="269">
        <v>29.911888542570789</v>
      </c>
    </row>
    <row r="32" spans="1:11" ht="16.5" x14ac:dyDescent="0.25">
      <c r="A32" s="262" t="s">
        <v>117</v>
      </c>
      <c r="B32" s="263" t="s">
        <v>370</v>
      </c>
      <c r="C32" s="255" t="s">
        <v>69</v>
      </c>
      <c r="D32" s="256">
        <v>0.87527252422523749</v>
      </c>
      <c r="E32" s="264">
        <v>5533</v>
      </c>
      <c r="F32" s="257" t="s">
        <v>118</v>
      </c>
      <c r="G32" s="265" t="s">
        <v>348</v>
      </c>
      <c r="H32" s="266">
        <v>9</v>
      </c>
      <c r="I32" s="258">
        <v>1368.7820000000002</v>
      </c>
      <c r="J32" s="267">
        <v>0.14611530543212869</v>
      </c>
      <c r="K32" s="269">
        <v>35.432961567291208</v>
      </c>
    </row>
    <row r="33" spans="1:11" ht="16.5" x14ac:dyDescent="0.25">
      <c r="A33" s="262" t="s">
        <v>117</v>
      </c>
      <c r="B33" s="263" t="s">
        <v>269</v>
      </c>
      <c r="C33" s="255" t="s">
        <v>69</v>
      </c>
      <c r="D33" s="256">
        <v>0.89076923076923065</v>
      </c>
      <c r="E33" s="264">
        <v>6773</v>
      </c>
      <c r="F33" s="257" t="s">
        <v>118</v>
      </c>
      <c r="G33" s="265" t="s">
        <v>182</v>
      </c>
      <c r="H33" s="266">
        <v>1</v>
      </c>
      <c r="I33" s="258">
        <v>547.45799999999997</v>
      </c>
      <c r="J33" s="267">
        <v>0.3653248285713242</v>
      </c>
      <c r="K33" s="269">
        <v>27.947349385706303</v>
      </c>
    </row>
    <row r="34" spans="1:11" ht="16.5" x14ac:dyDescent="0.25">
      <c r="A34" s="262" t="s">
        <v>117</v>
      </c>
      <c r="B34" s="263" t="s">
        <v>306</v>
      </c>
      <c r="C34" s="255" t="s">
        <v>70</v>
      </c>
      <c r="D34" s="256">
        <v>0.71853426231882067</v>
      </c>
      <c r="E34" s="264">
        <v>2447</v>
      </c>
      <c r="F34" s="257" t="s">
        <v>119</v>
      </c>
      <c r="G34" s="265" t="s">
        <v>192</v>
      </c>
      <c r="H34" s="266">
        <v>6</v>
      </c>
      <c r="I34" s="258">
        <v>1430.558</v>
      </c>
      <c r="J34" s="267">
        <v>5.204987028196391</v>
      </c>
      <c r="K34" s="269">
        <v>57.580168999422575</v>
      </c>
    </row>
    <row r="35" spans="1:11" ht="16.5" x14ac:dyDescent="0.25">
      <c r="A35" s="262" t="s">
        <v>117</v>
      </c>
      <c r="B35" s="263" t="s">
        <v>270</v>
      </c>
      <c r="C35" s="255" t="s">
        <v>69</v>
      </c>
      <c r="D35" s="256">
        <v>0.86671779289241035</v>
      </c>
      <c r="E35" s="264">
        <v>1406</v>
      </c>
      <c r="F35" s="257" t="s">
        <v>118</v>
      </c>
      <c r="G35" s="265" t="s">
        <v>183</v>
      </c>
      <c r="H35" s="266">
        <v>2</v>
      </c>
      <c r="I35" s="258">
        <v>2412.3789999999999</v>
      </c>
      <c r="J35" s="267">
        <v>0.16581142515334449</v>
      </c>
      <c r="K35" s="269">
        <v>54.427600306585326</v>
      </c>
    </row>
    <row r="36" spans="1:11" ht="16.5" x14ac:dyDescent="0.25">
      <c r="A36" s="262" t="s">
        <v>117</v>
      </c>
      <c r="B36" s="263" t="s">
        <v>271</v>
      </c>
      <c r="C36" s="255" t="s">
        <v>70</v>
      </c>
      <c r="D36" s="256">
        <v>0.75615384615384607</v>
      </c>
      <c r="E36" s="264">
        <v>5336</v>
      </c>
      <c r="F36" s="257" t="s">
        <v>118</v>
      </c>
      <c r="G36" s="265" t="s">
        <v>182</v>
      </c>
      <c r="H36" s="266">
        <v>1</v>
      </c>
      <c r="I36" s="258">
        <v>701.05399999999997</v>
      </c>
      <c r="J36" s="267">
        <v>0.57056945684640559</v>
      </c>
      <c r="K36" s="269">
        <v>84.01635252063322</v>
      </c>
    </row>
    <row r="37" spans="1:11" ht="16.5" x14ac:dyDescent="0.25">
      <c r="A37" s="262" t="s">
        <v>117</v>
      </c>
      <c r="B37" s="263" t="s">
        <v>272</v>
      </c>
      <c r="C37" s="255" t="s">
        <v>67</v>
      </c>
      <c r="D37" s="256">
        <v>0.84657165245886079</v>
      </c>
      <c r="E37" s="264">
        <v>2661</v>
      </c>
      <c r="F37" s="257" t="s">
        <v>119</v>
      </c>
      <c r="G37" s="265" t="s">
        <v>191</v>
      </c>
      <c r="H37" s="266">
        <v>2</v>
      </c>
      <c r="I37" s="258">
        <v>1812.69</v>
      </c>
      <c r="J37" s="267">
        <v>0.58397468352951964</v>
      </c>
      <c r="K37" s="269">
        <v>69.25939746660103</v>
      </c>
    </row>
    <row r="38" spans="1:11" ht="16.5" x14ac:dyDescent="0.25">
      <c r="A38" s="262" t="s">
        <v>117</v>
      </c>
      <c r="B38" s="263" t="s">
        <v>460</v>
      </c>
      <c r="C38" s="255" t="s">
        <v>69</v>
      </c>
      <c r="D38" s="256">
        <v>0.85393404699932318</v>
      </c>
      <c r="E38" s="264">
        <v>35</v>
      </c>
      <c r="F38" s="257" t="s">
        <v>118</v>
      </c>
      <c r="G38" s="265" t="s">
        <v>349</v>
      </c>
      <c r="H38" s="266">
        <v>6</v>
      </c>
      <c r="I38" s="258">
        <v>5784.8579999999993</v>
      </c>
      <c r="J38" s="267">
        <v>1.0890500682989972</v>
      </c>
      <c r="K38" s="269">
        <v>30.925564637887398</v>
      </c>
    </row>
    <row r="39" spans="1:11" ht="16.5" x14ac:dyDescent="0.25">
      <c r="A39" s="262" t="s">
        <v>117</v>
      </c>
      <c r="B39" s="263" t="s">
        <v>274</v>
      </c>
      <c r="C39" s="255" t="s">
        <v>70</v>
      </c>
      <c r="D39" s="256">
        <v>0.73399999999999999</v>
      </c>
      <c r="E39" s="264">
        <v>3598</v>
      </c>
      <c r="F39" s="257" t="s">
        <v>121</v>
      </c>
      <c r="G39" s="265" t="s">
        <v>213</v>
      </c>
      <c r="H39" s="266">
        <v>1</v>
      </c>
      <c r="I39" s="258">
        <v>1366.2950000000001</v>
      </c>
      <c r="J39" s="267">
        <v>0.73190635990031427</v>
      </c>
      <c r="K39" s="269">
        <v>48.744963569360934</v>
      </c>
    </row>
    <row r="40" spans="1:11" ht="16.5" x14ac:dyDescent="0.25">
      <c r="A40" s="262" t="s">
        <v>117</v>
      </c>
      <c r="B40" s="263" t="s">
        <v>372</v>
      </c>
      <c r="C40" s="255" t="s">
        <v>70</v>
      </c>
      <c r="D40" s="256">
        <v>0.68840000000000001</v>
      </c>
      <c r="E40" s="264">
        <v>4700</v>
      </c>
      <c r="F40" s="257" t="s">
        <v>118</v>
      </c>
      <c r="G40" s="265" t="s">
        <v>350</v>
      </c>
      <c r="H40" s="266">
        <v>1</v>
      </c>
      <c r="I40" s="258">
        <v>903.83399999999995</v>
      </c>
      <c r="J40" s="267">
        <v>0.55319892812175686</v>
      </c>
      <c r="K40" s="269">
        <v>71.030742370833593</v>
      </c>
    </row>
    <row r="41" spans="1:11" ht="16.5" x14ac:dyDescent="0.25">
      <c r="A41" s="262" t="s">
        <v>117</v>
      </c>
      <c r="B41" s="263" t="s">
        <v>277</v>
      </c>
      <c r="C41" s="255" t="s">
        <v>67</v>
      </c>
      <c r="D41" s="256">
        <v>0.80405613318751024</v>
      </c>
      <c r="E41" s="264">
        <v>6338</v>
      </c>
      <c r="F41" s="257" t="s">
        <v>121</v>
      </c>
      <c r="G41" s="265" t="s">
        <v>213</v>
      </c>
      <c r="H41" s="266">
        <v>8</v>
      </c>
      <c r="I41" s="258">
        <v>1295.6089999999999</v>
      </c>
      <c r="J41" s="267">
        <v>1.6208593796430868</v>
      </c>
      <c r="K41" s="269">
        <v>43.300100570465318</v>
      </c>
    </row>
    <row r="42" spans="1:11" ht="16.5" x14ac:dyDescent="0.25">
      <c r="A42" s="262" t="s">
        <v>117</v>
      </c>
      <c r="B42" s="263" t="s">
        <v>373</v>
      </c>
      <c r="C42" s="255" t="s">
        <v>70</v>
      </c>
      <c r="D42" s="256">
        <v>0.71875000000000011</v>
      </c>
      <c r="E42" s="264">
        <v>1178</v>
      </c>
      <c r="F42" s="257" t="s">
        <v>122</v>
      </c>
      <c r="G42" s="265" t="s">
        <v>359</v>
      </c>
      <c r="H42" s="266">
        <v>1</v>
      </c>
      <c r="I42" s="258">
        <v>2113.4389999999999</v>
      </c>
      <c r="J42" s="267">
        <v>1.5614361237774075</v>
      </c>
      <c r="K42" s="269">
        <v>33.831116015177159</v>
      </c>
    </row>
    <row r="43" spans="1:11" ht="16.5" x14ac:dyDescent="0.25">
      <c r="A43" s="262" t="s">
        <v>117</v>
      </c>
      <c r="B43" s="263" t="s">
        <v>339</v>
      </c>
      <c r="C43" s="255" t="s">
        <v>70</v>
      </c>
      <c r="D43" s="256">
        <v>0.73750000000000004</v>
      </c>
      <c r="E43" s="264">
        <v>9974</v>
      </c>
      <c r="F43" s="257" t="s">
        <v>122</v>
      </c>
      <c r="G43" s="265" t="s">
        <v>218</v>
      </c>
      <c r="H43" s="266">
        <v>1</v>
      </c>
      <c r="I43" s="258">
        <v>1804.16</v>
      </c>
      <c r="J43" s="267">
        <v>2.0508158921603403</v>
      </c>
      <c r="K43" s="269">
        <v>25.940049663001062</v>
      </c>
    </row>
    <row r="44" spans="1:11" ht="16.5" x14ac:dyDescent="0.25">
      <c r="A44" s="262" t="s">
        <v>117</v>
      </c>
      <c r="B44" s="263" t="s">
        <v>309</v>
      </c>
      <c r="C44" s="255" t="s">
        <v>70</v>
      </c>
      <c r="D44" s="256">
        <v>0.78625129151231699</v>
      </c>
      <c r="E44" s="264">
        <v>3787</v>
      </c>
      <c r="F44" s="257" t="s">
        <v>123</v>
      </c>
      <c r="G44" s="265" t="s">
        <v>226</v>
      </c>
      <c r="H44" s="266">
        <v>9</v>
      </c>
      <c r="I44" s="258">
        <v>5891.8209999999999</v>
      </c>
      <c r="J44" s="267">
        <v>1.1708479192265158</v>
      </c>
      <c r="K44" s="269">
        <v>27.989892710565954</v>
      </c>
    </row>
    <row r="45" spans="1:11" ht="16.5" x14ac:dyDescent="0.25">
      <c r="A45" s="262" t="s">
        <v>117</v>
      </c>
      <c r="B45" s="263" t="s">
        <v>280</v>
      </c>
      <c r="C45" s="255" t="s">
        <v>67</v>
      </c>
      <c r="D45" s="256">
        <v>0.81115384615384611</v>
      </c>
      <c r="E45" s="264">
        <v>6998</v>
      </c>
      <c r="F45" s="257" t="s">
        <v>118</v>
      </c>
      <c r="G45" s="265" t="s">
        <v>175</v>
      </c>
      <c r="H45" s="266">
        <v>1</v>
      </c>
      <c r="I45" s="258">
        <v>2744.1770000000001</v>
      </c>
      <c r="J45" s="267">
        <v>0.18220399048603642</v>
      </c>
      <c r="K45" s="269">
        <v>31.594171950278717</v>
      </c>
    </row>
    <row r="46" spans="1:11" ht="16.5" x14ac:dyDescent="0.25">
      <c r="A46" s="262" t="s">
        <v>117</v>
      </c>
      <c r="B46" s="263" t="s">
        <v>480</v>
      </c>
      <c r="C46" s="255" t="s">
        <v>70</v>
      </c>
      <c r="D46" s="256">
        <v>0.72560000000000002</v>
      </c>
      <c r="E46" s="264">
        <v>8282</v>
      </c>
      <c r="F46" s="257" t="s">
        <v>121</v>
      </c>
      <c r="G46" s="265" t="s">
        <v>212</v>
      </c>
      <c r="H46" s="266">
        <v>1</v>
      </c>
      <c r="I46" s="258">
        <v>957.25099999999998</v>
      </c>
      <c r="J46" s="267">
        <v>2.5071794127141156</v>
      </c>
      <c r="K46" s="269">
        <v>44.920297811127909</v>
      </c>
    </row>
    <row r="47" spans="1:11" ht="16.5" x14ac:dyDescent="0.25">
      <c r="A47" s="262" t="s">
        <v>117</v>
      </c>
      <c r="B47" s="263" t="s">
        <v>484</v>
      </c>
      <c r="C47" s="255" t="s">
        <v>70</v>
      </c>
      <c r="D47" s="256">
        <v>0.79043478260869571</v>
      </c>
      <c r="E47" s="264">
        <v>7045</v>
      </c>
      <c r="F47" s="257" t="s">
        <v>119</v>
      </c>
      <c r="G47" s="265" t="s">
        <v>333</v>
      </c>
      <c r="H47" s="266">
        <v>1</v>
      </c>
      <c r="I47" s="258">
        <v>550.67899999999997</v>
      </c>
      <c r="J47" s="267">
        <v>1.6343459619851131</v>
      </c>
      <c r="K47" s="269">
        <v>80.264546133046665</v>
      </c>
    </row>
    <row r="48" spans="1:11" ht="16.5" x14ac:dyDescent="0.25">
      <c r="A48" s="262" t="s">
        <v>117</v>
      </c>
      <c r="B48" s="263" t="s">
        <v>307</v>
      </c>
      <c r="C48" s="255" t="s">
        <v>67</v>
      </c>
      <c r="D48" s="256">
        <v>0.80396885437538279</v>
      </c>
      <c r="E48" s="264">
        <v>9993</v>
      </c>
      <c r="F48" s="257" t="s">
        <v>120</v>
      </c>
      <c r="G48" s="265" t="s">
        <v>199</v>
      </c>
      <c r="H48" s="266">
        <v>5</v>
      </c>
      <c r="I48" s="258">
        <v>1006.741</v>
      </c>
      <c r="J48" s="267">
        <v>0.89397372313236478</v>
      </c>
      <c r="K48" s="269">
        <v>21.952021423583624</v>
      </c>
    </row>
    <row r="49" spans="1:11" ht="16.5" x14ac:dyDescent="0.25">
      <c r="A49" s="262" t="s">
        <v>117</v>
      </c>
      <c r="B49" s="263" t="s">
        <v>288</v>
      </c>
      <c r="C49" s="255" t="s">
        <v>67</v>
      </c>
      <c r="D49" s="256">
        <v>0.80659712949706608</v>
      </c>
      <c r="E49" s="264">
        <v>992</v>
      </c>
      <c r="F49" s="257" t="s">
        <v>119</v>
      </c>
      <c r="G49" s="265" t="s">
        <v>186</v>
      </c>
      <c r="H49" s="266">
        <v>7</v>
      </c>
      <c r="I49" s="258">
        <v>1105.4750000000001</v>
      </c>
      <c r="J49" s="267">
        <v>0.81412967276510084</v>
      </c>
      <c r="K49" s="269">
        <v>36.907211832017907</v>
      </c>
    </row>
    <row r="50" spans="1:11" ht="16.5" x14ac:dyDescent="0.25">
      <c r="A50" s="262" t="s">
        <v>117</v>
      </c>
      <c r="B50" s="263" t="s">
        <v>494</v>
      </c>
      <c r="C50" s="255" t="s">
        <v>67</v>
      </c>
      <c r="D50" s="256">
        <v>0.81791688842948973</v>
      </c>
      <c r="E50" s="264">
        <v>5011</v>
      </c>
      <c r="F50" s="257" t="s">
        <v>121</v>
      </c>
      <c r="G50" s="265" t="s">
        <v>206</v>
      </c>
      <c r="H50" s="266">
        <v>6</v>
      </c>
      <c r="I50" s="258">
        <v>7337.1180000000004</v>
      </c>
      <c r="J50" s="267">
        <v>1.8535888341989319</v>
      </c>
      <c r="K50" s="269">
        <v>25.773062393163091</v>
      </c>
    </row>
    <row r="51" spans="1:11" ht="16.5" x14ac:dyDescent="0.25">
      <c r="A51" s="262" t="s">
        <v>117</v>
      </c>
      <c r="B51" s="263" t="s">
        <v>289</v>
      </c>
      <c r="C51" s="255" t="s">
        <v>67</v>
      </c>
      <c r="D51" s="256">
        <v>0.82826086956521749</v>
      </c>
      <c r="E51" s="264">
        <v>6191</v>
      </c>
      <c r="F51" s="257" t="s">
        <v>122</v>
      </c>
      <c r="G51" s="265" t="s">
        <v>220</v>
      </c>
      <c r="H51" s="266">
        <v>1</v>
      </c>
      <c r="I51" s="258">
        <v>1855.1659999999999</v>
      </c>
      <c r="J51" s="267">
        <v>2.8568872003906929</v>
      </c>
      <c r="K51" s="269">
        <v>52.87936497326924</v>
      </c>
    </row>
    <row r="52" spans="1:11" ht="16.5" x14ac:dyDescent="0.25">
      <c r="A52" s="262" t="s">
        <v>117</v>
      </c>
      <c r="B52" s="263" t="s">
        <v>302</v>
      </c>
      <c r="C52" s="255" t="s">
        <v>67</v>
      </c>
      <c r="D52" s="256">
        <v>0.81927842275761298</v>
      </c>
      <c r="E52" s="264">
        <v>3602</v>
      </c>
      <c r="F52" s="257" t="s">
        <v>120</v>
      </c>
      <c r="G52" s="265" t="s">
        <v>205</v>
      </c>
      <c r="H52" s="266">
        <v>2</v>
      </c>
      <c r="I52" s="258">
        <v>1470.894</v>
      </c>
      <c r="J52" s="267">
        <v>0.6118727794117047</v>
      </c>
      <c r="K52" s="269">
        <v>58.603815094765494</v>
      </c>
    </row>
    <row r="53" spans="1:11" ht="16.5" x14ac:dyDescent="0.25">
      <c r="A53" s="262" t="s">
        <v>117</v>
      </c>
      <c r="B53" s="263" t="s">
        <v>290</v>
      </c>
      <c r="C53" s="255" t="s">
        <v>70</v>
      </c>
      <c r="D53" s="256">
        <v>0.72572190674551673</v>
      </c>
      <c r="E53" s="264">
        <v>9880</v>
      </c>
      <c r="F53" s="257" t="s">
        <v>118</v>
      </c>
      <c r="G53" s="265" t="s">
        <v>183</v>
      </c>
      <c r="H53" s="266">
        <v>2</v>
      </c>
      <c r="I53" s="258">
        <v>2011.2420000000002</v>
      </c>
      <c r="J53" s="267">
        <v>0.69608729332422448</v>
      </c>
      <c r="K53" s="269">
        <v>56.830555447827756</v>
      </c>
    </row>
  </sheetData>
  <mergeCells count="1">
    <mergeCell ref="A2:K2"/>
  </mergeCells>
  <phoneticPr fontId="2" type="noConversion"/>
  <conditionalFormatting sqref="C14:D53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2024-12-03T06:43:09Z</dcterms:modified>
</cp:coreProperties>
</file>