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27C4E56A-5337-44ED-9DB6-757520FDEDA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state="hidden" r:id="rId8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운전자별!$A$1:$R$109</definedName>
    <definedName name="_xlnm.Print_Area" localSheetId="1">종합!$A$1:$L$135</definedName>
    <definedName name="_xlnm.Print_Area" localSheetId="3">차량별!$A$1:$T$48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6" i="60" l="1"/>
  <c r="F48" i="60"/>
  <c r="F47" i="60"/>
  <c r="F45" i="60"/>
  <c r="F43" i="60"/>
  <c r="F44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16" i="60" l="1"/>
  <c r="F42" i="60"/>
  <c r="F34" i="60"/>
  <c r="F26" i="60"/>
  <c r="F18" i="60"/>
  <c r="F32" i="60"/>
  <c r="F35" i="60"/>
  <c r="F11" i="60"/>
  <c r="F40" i="60"/>
  <c r="F24" i="60"/>
  <c r="F27" i="60"/>
  <c r="F19" i="60"/>
  <c r="F39" i="60"/>
  <c r="F15" i="60"/>
  <c r="F12" i="60"/>
  <c r="F41" i="60"/>
  <c r="F33" i="60"/>
  <c r="F25" i="60"/>
  <c r="F17" i="60"/>
  <c r="F31" i="60"/>
  <c r="F20" i="60"/>
  <c r="F38" i="60"/>
  <c r="F30" i="60"/>
  <c r="F22" i="60"/>
  <c r="F14" i="60"/>
  <c r="F28" i="60"/>
  <c r="F23" i="60"/>
  <c r="F36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9" i="60" l="1"/>
  <c r="F7" i="60"/>
  <c r="F8" i="60"/>
  <c r="F10" i="60"/>
  <c r="J55" i="12" a="1"/>
  <c r="J55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4" i="12" l="1"/>
  <c r="E124" i="12" s="1"/>
  <c r="B125" i="12" l="1"/>
  <c r="B126" i="12"/>
  <c r="G126" i="12" s="1"/>
  <c r="B127" i="12"/>
  <c r="H126" i="12" l="1"/>
  <c r="I126" i="12"/>
  <c r="J10" i="12"/>
  <c r="J33" i="12" s="1"/>
  <c r="K29" i="12"/>
  <c r="D29" i="12" l="1"/>
  <c r="F55" i="12" a="1"/>
  <c r="I55" i="12" a="1"/>
  <c r="E55" i="12" a="1"/>
  <c r="N55" i="12" a="1"/>
  <c r="G55" i="12" a="1"/>
  <c r="H55" i="12" a="1"/>
  <c r="D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27" i="12" l="1"/>
  <c r="E125" i="12"/>
  <c r="J125" i="12"/>
  <c r="G125" i="12"/>
  <c r="I127" i="12"/>
  <c r="J126" i="12"/>
  <c r="F125" i="12"/>
  <c r="E127" i="12"/>
  <c r="E126" i="12"/>
  <c r="D125" i="12"/>
  <c r="F124" i="12"/>
  <c r="I124" i="12"/>
  <c r="G124" i="12"/>
  <c r="G127" i="12"/>
  <c r="D127" i="12"/>
  <c r="D124" i="12"/>
  <c r="F126" i="12"/>
  <c r="I125" i="12"/>
  <c r="H127" i="12"/>
  <c r="D126" i="12"/>
  <c r="H125" i="12"/>
  <c r="J127" i="12"/>
  <c r="J12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<sst xmlns="http://schemas.openxmlformats.org/spreadsheetml/2006/main" count="3352" uniqueCount="605">
  <si>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</si>
  <si>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</si>
  <si>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</si>
  <si>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</si>
  <si>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</si>
  <si>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</si>
  <si>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</si>
  <si>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</si>
  <si>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</si>
  <si>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</si>
  <si>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</si>
  <si>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</si>
  <si>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</si>
  <si>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</si>
  <si>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</si>
  <si>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</si>
  <si>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</si>
  <si>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</si>
  <si>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</si>
  <si>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</si>
  <si>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</si>
  <si>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</si>
  <si>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</si>
  <si>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</si>
  <si>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</si>
  <si>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</si>
  <si>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</si>
  <si>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</si>
  <si>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</si>
  <si>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</si>
  <si>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</si>
  <si>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</si>
  <si>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</si>
  <si>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</si>
  <si>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</si>
  <si>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</si>
  <si>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</si>
  <si>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</si>
  <si>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</si>
  <si>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</si>
  <si>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</si>
  <si>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</si>
  <si>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</si>
  <si>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</si>
  <si>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</si>
  <si>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</si>
  <si>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</si>
  <si>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</si>
  <si>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</si>
  <si>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</si>
  <si>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</si>
  <si>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</si>
  <si>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</si>
  <si>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</si>
  <si>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</si>
  <si>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</si>
  <si>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</si>
  <si>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</si>
  <si>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</si>
  <si>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</si>
  <si>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</si>
  <si>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</si>
  <si>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</si>
  <si>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</si>
  <si>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</si>
  <si>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</si>
  <si>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</si>
  <si>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</si>
  <si>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</si>
  <si>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</si>
  <si>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</si>
  <si>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</si>
  <si>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</si>
  <si>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</si>
  <si>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</si>
  <si>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</si>
  <si>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</si>
  <si>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</si>
  <si>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</si>
  <si>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</si>
  <si>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</si>
  <si>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</si>
  <si>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</si>
  <si>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</si>
  <si>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</si>
  <si>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</si>
  <si>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</si>
  <si>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</si>
  <si>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</si>
  <si>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</si>
  <si>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</si>
  <si>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304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</si>
  <si>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</si>
  <si>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</si>
  <si>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</si>
  <si>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</si>
  <si>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</si>
  <si>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</si>
  <si>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</si>
  <si>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</si>
  <si>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</si>
  <si>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</si>
  <si>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</si>
  <si>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</si>
  <si>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</si>
  <si>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</si>
  <si>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</si>
  <si>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</si>
  <si>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</si>
  <si>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</si>
  <si>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</si>
  <si>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</si>
  <si>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</si>
  <si>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</si>
  <si>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</si>
  <si>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</si>
  <si>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</si>
  <si>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</si>
  <si>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</si>
  <si>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미래교통</t>
  </si>
  <si>
    <t>111</t>
  </si>
  <si>
    <t>111-2</t>
  </si>
  <si>
    <t>117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</si>
  <si>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</si>
  <si>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</si>
  <si>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</si>
  <si>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</si>
  <si>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</si>
  <si>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</si>
  <si>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</si>
  <si>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</si>
  <si>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</si>
  <si>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</si>
  <si>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</si>
  <si>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</si>
  <si>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</si>
  <si>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</si>
  <si>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</si>
  <si>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</si>
  <si>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</si>
  <si>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</si>
  <si>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</si>
  <si>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</si>
  <si>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</si>
  <si>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</si>
  <si>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</si>
  <si>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</si>
  <si>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</si>
  <si>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</si>
  <si>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</si>
  <si>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</si>
  <si>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</si>
  <si>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</si>
  <si>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</si>
  <si>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</si>
  <si>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</si>
  <si>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</si>
  <si>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</si>
  <si>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</si>
  <si>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</si>
  <si>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</si>
  <si>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</si>
  <si>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</si>
  <si>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</si>
  <si>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</si>
  <si>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</si>
  <si>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</si>
  <si>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</si>
  <si>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</si>
  <si>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</si>
  <si>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미래교통</t>
    <phoneticPr fontId="2" type="noConversion"/>
  </si>
  <si>
    <t>70바5075</t>
  </si>
  <si>
    <t>111111</t>
  </si>
  <si>
    <t>미래교통111D1</t>
  </si>
  <si>
    <t>70바5078</t>
  </si>
  <si>
    <t>70바5080</t>
  </si>
  <si>
    <t>70바5905</t>
  </si>
  <si>
    <t>미래교통111C2</t>
  </si>
  <si>
    <t>70바5924</t>
  </si>
  <si>
    <t>70바5931</t>
  </si>
  <si>
    <t>70바5994</t>
  </si>
  <si>
    <t>70바6001</t>
  </si>
  <si>
    <t>70바6067</t>
  </si>
  <si>
    <t>70바6092</t>
  </si>
  <si>
    <t>70바6093</t>
  </si>
  <si>
    <t>70바6094</t>
  </si>
  <si>
    <t>미래교통111C1</t>
  </si>
  <si>
    <t>72바1605</t>
  </si>
  <si>
    <t>72바1606</t>
  </si>
  <si>
    <t>미래교통111D3</t>
  </si>
  <si>
    <t>미래교통111D2</t>
  </si>
  <si>
    <t>70바5027</t>
  </si>
  <si>
    <t>111-2111-2</t>
  </si>
  <si>
    <t>70바5028</t>
  </si>
  <si>
    <t>미래교통111-2C2</t>
  </si>
  <si>
    <t>70바5029</t>
  </si>
  <si>
    <t>미래교통111-2D1</t>
  </si>
  <si>
    <t>70바5072</t>
  </si>
  <si>
    <t>70바5092</t>
  </si>
  <si>
    <t>70바5100</t>
  </si>
  <si>
    <t>70바6029</t>
  </si>
  <si>
    <t>70바6045</t>
  </si>
  <si>
    <t>70바6046</t>
  </si>
  <si>
    <t>70바6053</t>
  </si>
  <si>
    <t>70바6055</t>
  </si>
  <si>
    <t>미래교통111-2C3</t>
  </si>
  <si>
    <t>72바1546</t>
  </si>
  <si>
    <t>미래교통111-2B1</t>
  </si>
  <si>
    <t>72바1548</t>
  </si>
  <si>
    <t>미래교통111-2C1</t>
  </si>
  <si>
    <t>75아1243</t>
  </si>
  <si>
    <t>117117</t>
  </si>
  <si>
    <t>75아1244</t>
  </si>
  <si>
    <t>70바5915</t>
  </si>
  <si>
    <t>304304</t>
  </si>
  <si>
    <t>70바5930</t>
  </si>
  <si>
    <t>70바5998</t>
  </si>
  <si>
    <t>70바6003</t>
  </si>
  <si>
    <t>예비예비</t>
  </si>
  <si>
    <t>70바6043</t>
  </si>
  <si>
    <t>72바1333</t>
  </si>
  <si>
    <t>강민채</t>
  </si>
  <si>
    <t>고유희</t>
  </si>
  <si>
    <t>공영모</t>
  </si>
  <si>
    <t>김근태</t>
  </si>
  <si>
    <t>김기덕</t>
  </si>
  <si>
    <t>김기평</t>
  </si>
  <si>
    <t>김길수</t>
  </si>
  <si>
    <t>김동수</t>
  </si>
  <si>
    <t>김문중</t>
  </si>
  <si>
    <t>김성수</t>
  </si>
  <si>
    <t>김성철</t>
  </si>
  <si>
    <t>김영수</t>
  </si>
  <si>
    <t>김영승</t>
  </si>
  <si>
    <t>김영천</t>
  </si>
  <si>
    <t>김영철</t>
  </si>
  <si>
    <t>김용주</t>
  </si>
  <si>
    <t>김재동</t>
  </si>
  <si>
    <t>김진호</t>
  </si>
  <si>
    <t>김학구</t>
  </si>
  <si>
    <t>김현호</t>
  </si>
  <si>
    <t>김홍국</t>
  </si>
  <si>
    <t>나정식</t>
  </si>
  <si>
    <t>남송우</t>
  </si>
  <si>
    <t>문기연</t>
  </si>
  <si>
    <t>민경환</t>
  </si>
  <si>
    <t>박명산</t>
  </si>
  <si>
    <t>박용춘</t>
  </si>
  <si>
    <t>박종구</t>
  </si>
  <si>
    <t>박준욱</t>
  </si>
  <si>
    <t>백명기</t>
  </si>
  <si>
    <t>변창희</t>
  </si>
  <si>
    <t>서영호</t>
  </si>
  <si>
    <t>송원태</t>
  </si>
  <si>
    <t>신동호</t>
  </si>
  <si>
    <t>심동규</t>
  </si>
  <si>
    <t>안치구</t>
  </si>
  <si>
    <t>오쌍석</t>
  </si>
  <si>
    <t>오한호</t>
  </si>
  <si>
    <t>유재해</t>
  </si>
  <si>
    <t>이동현</t>
  </si>
  <si>
    <t>이병덕</t>
  </si>
  <si>
    <t>이상택</t>
  </si>
  <si>
    <t>이석찬</t>
  </si>
  <si>
    <t>이은성</t>
  </si>
  <si>
    <t>이정철</t>
  </si>
  <si>
    <t>이제용</t>
  </si>
  <si>
    <t>이지만</t>
  </si>
  <si>
    <t>이창신</t>
  </si>
  <si>
    <t>이태경</t>
  </si>
  <si>
    <t>임대성</t>
  </si>
  <si>
    <t>장동운</t>
  </si>
  <si>
    <t>장진우</t>
  </si>
  <si>
    <t>전우홍</t>
  </si>
  <si>
    <t>전은식</t>
  </si>
  <si>
    <t>정계수</t>
  </si>
  <si>
    <t>정해권</t>
  </si>
  <si>
    <t>채익현</t>
  </si>
  <si>
    <t>천병태</t>
  </si>
  <si>
    <t>천영석</t>
  </si>
  <si>
    <t>최봉근</t>
  </si>
  <si>
    <t>최익환</t>
  </si>
  <si>
    <t>최재근</t>
  </si>
  <si>
    <t>최재찬</t>
  </si>
  <si>
    <t>편무길</t>
  </si>
  <si>
    <t>허재선</t>
  </si>
  <si>
    <t>홍인기</t>
  </si>
  <si>
    <t>홍재영</t>
  </si>
  <si>
    <t>홍재웅</t>
  </si>
  <si>
    <t>황재훈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</si>
  <si>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</si>
  <si>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</si>
  <si>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</si>
  <si>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70바5076</t>
  </si>
  <si>
    <t>70바6004</t>
  </si>
  <si>
    <t>미래교통111-2B2</t>
  </si>
  <si>
    <t>미래교통111-2C5</t>
  </si>
  <si>
    <t>70바6084</t>
  </si>
  <si>
    <t>미래교통111-2C4</t>
  </si>
  <si>
    <t>김성균</t>
  </si>
  <si>
    <t>김성채</t>
  </si>
  <si>
    <t>노석현</t>
  </si>
  <si>
    <t>류남열</t>
  </si>
  <si>
    <t>박호연</t>
  </si>
  <si>
    <t>양종국</t>
  </si>
  <si>
    <t>오영욱</t>
  </si>
  <si>
    <t>이동석</t>
  </si>
  <si>
    <t>이신행</t>
  </si>
  <si>
    <t>이용남</t>
  </si>
  <si>
    <t>전용춘</t>
  </si>
  <si>
    <t>전윤호</t>
  </si>
  <si>
    <t>지생규</t>
  </si>
  <si>
    <t>최원진</t>
  </si>
  <si>
    <t>0%(0명)</t>
  </si>
  <si>
    <t>개선율(유카전)</t>
  </si>
  <si>
    <t>순위</t>
  </si>
  <si>
    <t>인천전체</t>
  </si>
  <si>
    <t>미래교통111-2D4</t>
  </si>
  <si>
    <t>미래교통111-2D2</t>
  </si>
  <si>
    <t>미래교통111-2C6</t>
  </si>
  <si>
    <t>미래교통111-2D3</t>
  </si>
  <si>
    <t>미래교통117A1</t>
  </si>
  <si>
    <t>미래교통304C1</t>
  </si>
  <si>
    <t>-</t>
    <phoneticPr fontId="2" type="noConversion"/>
  </si>
  <si>
    <t>72바1607</t>
  </si>
  <si>
    <t>신현봉</t>
  </si>
  <si>
    <t>유상우</t>
  </si>
  <si>
    <t>한성철</t>
  </si>
  <si>
    <t>C</t>
    <phoneticPr fontId="2" type="noConversion"/>
  </si>
  <si>
    <t>11%(12명)</t>
  </si>
  <si>
    <t>13%(2명)</t>
  </si>
  <si>
    <t>▲</t>
  </si>
  <si>
    <t>미래교통111D4</t>
  </si>
  <si>
    <t>70바5077</t>
  </si>
  <si>
    <t>미래교통111C6</t>
  </si>
  <si>
    <t>미래교통111B5</t>
  </si>
  <si>
    <t>70바5079</t>
  </si>
  <si>
    <t>=</t>
  </si>
  <si>
    <t>미래교통111B6</t>
  </si>
  <si>
    <t>미래교통111C4</t>
  </si>
  <si>
    <t>70바5907</t>
  </si>
  <si>
    <t>미래교통111B3</t>
  </si>
  <si>
    <t>미래교통111F1</t>
  </si>
  <si>
    <t>미래교통111B1</t>
  </si>
  <si>
    <t>미래교통111C3</t>
  </si>
  <si>
    <t>미래교통111B2</t>
  </si>
  <si>
    <t>미래교통111B4</t>
  </si>
  <si>
    <t>미래교통111C5</t>
  </si>
  <si>
    <t>미래교통111-2D6</t>
  </si>
  <si>
    <t>70바5082</t>
  </si>
  <si>
    <t>미래교통111-2D7</t>
  </si>
  <si>
    <t>▽</t>
  </si>
  <si>
    <t>미래교통111-2D5</t>
  </si>
  <si>
    <t>72바1547</t>
  </si>
  <si>
    <t>미래교통117S1</t>
  </si>
  <si>
    <t>미래교통304C4</t>
  </si>
  <si>
    <t>70바6002</t>
  </si>
  <si>
    <t>권영호</t>
  </si>
  <si>
    <t>김균상</t>
  </si>
  <si>
    <t>김병규</t>
  </si>
  <si>
    <t>김월회</t>
  </si>
  <si>
    <t>김준규</t>
  </si>
  <si>
    <t>남성우</t>
  </si>
  <si>
    <t>박상규</t>
  </si>
  <si>
    <t>방흥식</t>
  </si>
  <si>
    <t>신동화</t>
  </si>
  <si>
    <t>신수호</t>
  </si>
  <si>
    <t>양호진</t>
  </si>
  <si>
    <t>염두현</t>
  </si>
  <si>
    <t>이인수</t>
  </si>
  <si>
    <t>이정구</t>
  </si>
  <si>
    <t>이창규</t>
  </si>
  <si>
    <t>전정환</t>
  </si>
  <si>
    <t>[24년 11월] 급감속관리 명단</t>
  </si>
  <si>
    <t>미래교통111B7</t>
  </si>
  <si>
    <t>미래교통111F2</t>
  </si>
  <si>
    <t>미래교통111B8</t>
  </si>
  <si>
    <t>미래교통304B4</t>
  </si>
  <si>
    <t>미래교통304B1</t>
  </si>
  <si>
    <t>미래교통304B3</t>
  </si>
  <si>
    <t>미래교통예비C4</t>
  </si>
  <si>
    <t>미래교통예비S4</t>
  </si>
  <si>
    <t>51099953095.527</t>
  </si>
  <si>
    <t>51029643557.594</t>
  </si>
  <si>
    <t>51070224412.137</t>
  </si>
  <si>
    <t>51025874132.249</t>
  </si>
  <si>
    <t>51031334559.522</t>
  </si>
  <si>
    <t>51064594195.334</t>
  </si>
  <si>
    <t>51010105004.466</t>
  </si>
  <si>
    <t>51061504274.13</t>
  </si>
  <si>
    <t>5108683660.443</t>
  </si>
  <si>
    <t>5109234498.264</t>
  </si>
  <si>
    <t>51022794351.793</t>
  </si>
  <si>
    <t>51031352630.895</t>
  </si>
  <si>
    <t>5104916474.765</t>
  </si>
  <si>
    <t>51037893741.326</t>
  </si>
  <si>
    <t>51020953839.252</t>
  </si>
  <si>
    <t>51012192219.94</t>
  </si>
  <si>
    <t>5107716487.408</t>
  </si>
  <si>
    <t>51088163909.223</t>
  </si>
  <si>
    <t>5109251964.694</t>
  </si>
  <si>
    <t>5106224499.849</t>
  </si>
  <si>
    <t>51097684459.089</t>
  </si>
  <si>
    <t>김용진</t>
  </si>
  <si>
    <t>5105728361.73</t>
  </si>
  <si>
    <t>51067672145.474</t>
  </si>
  <si>
    <t>51079921914.437</t>
  </si>
  <si>
    <t>51065021244.627</t>
  </si>
  <si>
    <t>51053533812.669</t>
  </si>
  <si>
    <t>51022922345.276</t>
  </si>
  <si>
    <t>51093741590.031</t>
  </si>
  <si>
    <t>51050113913.44</t>
  </si>
  <si>
    <t>51031314677.561</t>
  </si>
  <si>
    <t>5107456643.905</t>
  </si>
  <si>
    <t>51089872887.336</t>
  </si>
  <si>
    <t>51074211624.453</t>
  </si>
  <si>
    <t>5101544249.141</t>
  </si>
  <si>
    <t>51086441248.915</t>
  </si>
  <si>
    <t>51072353507.182</t>
  </si>
  <si>
    <t>51068494197.168</t>
  </si>
  <si>
    <t>5103958372.951</t>
  </si>
  <si>
    <t>5101969908.012</t>
  </si>
  <si>
    <t>51072933642.471</t>
  </si>
  <si>
    <t>51038771218.906</t>
  </si>
  <si>
    <t>51062531719.197</t>
  </si>
  <si>
    <t>51055583973.785</t>
  </si>
  <si>
    <t>510484744.067</t>
  </si>
  <si>
    <t>51039243410.613</t>
  </si>
  <si>
    <t>51065303633.405</t>
  </si>
  <si>
    <t>51061254127.583</t>
  </si>
  <si>
    <t>51029604944.435</t>
  </si>
  <si>
    <t>51031514344.71</t>
  </si>
  <si>
    <t>51020181811.659</t>
  </si>
  <si>
    <t>51080264366.765</t>
  </si>
  <si>
    <t>51093461950.565</t>
  </si>
  <si>
    <t>5102238611.432</t>
  </si>
  <si>
    <t>51075255.346</t>
  </si>
  <si>
    <t>51024081369.398</t>
  </si>
  <si>
    <t>51051154389.74</t>
  </si>
  <si>
    <t>5104636395.161</t>
  </si>
  <si>
    <t>51081572005.026</t>
  </si>
  <si>
    <t>5109363646.945</t>
  </si>
  <si>
    <t>51030794087.443</t>
  </si>
  <si>
    <t>5105929488.069</t>
  </si>
  <si>
    <t>51060374549.148</t>
  </si>
  <si>
    <t>51070261392.071</t>
  </si>
  <si>
    <t>51070902275.017</t>
  </si>
  <si>
    <t>51031263765.605</t>
  </si>
  <si>
    <t>5101284748.172</t>
  </si>
  <si>
    <t>51070491091.998</t>
  </si>
  <si>
    <t>5102740467.979</t>
  </si>
  <si>
    <t>51089304693.138</t>
  </si>
  <si>
    <t>51051203722.998</t>
  </si>
  <si>
    <t>51062113984.595</t>
  </si>
  <si>
    <t>51037784190.248</t>
  </si>
  <si>
    <t>5102200739.449</t>
  </si>
  <si>
    <t>5102020454.254</t>
  </si>
  <si>
    <t>51048184510.36</t>
  </si>
  <si>
    <t>5108141817.23</t>
  </si>
  <si>
    <t>51075661913.306</t>
  </si>
  <si>
    <t>51039024383.87</t>
  </si>
  <si>
    <t>5103827465.869</t>
  </si>
  <si>
    <t>5108777888.353</t>
  </si>
  <si>
    <t>51070423115.859</t>
  </si>
  <si>
    <t>51034551083.828</t>
  </si>
  <si>
    <t>51090954084.742</t>
  </si>
  <si>
    <t>51065261497.925</t>
  </si>
  <si>
    <t>51036151422.414</t>
  </si>
  <si>
    <t>정한샘</t>
  </si>
  <si>
    <t>5107151405.264</t>
  </si>
  <si>
    <t>51098834204.16</t>
  </si>
  <si>
    <t>51016414039.01</t>
  </si>
  <si>
    <t>51095193743.751</t>
  </si>
  <si>
    <t>51099624091.684</t>
  </si>
  <si>
    <t>51087363822.368</t>
  </si>
  <si>
    <t>51055094388.506</t>
  </si>
  <si>
    <t>51078784143.566</t>
  </si>
  <si>
    <t>5106599495.822</t>
  </si>
  <si>
    <t>51050062291.645</t>
  </si>
  <si>
    <t>51045911877.116</t>
  </si>
  <si>
    <t>51073891780.986</t>
  </si>
  <si>
    <t>51099414297.849</t>
  </si>
  <si>
    <t>5104400499.468</t>
  </si>
  <si>
    <t>5109911494.955</t>
  </si>
  <si>
    <t>5101800749.476</t>
  </si>
  <si>
    <t>51028764104.537</t>
  </si>
  <si>
    <t>5105584104.534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</si>
  <si>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</si>
  <si>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</si>
  <si>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</si>
  <si>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</si>
  <si>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</si>
  <si>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</si>
  <si>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2" type="noConversion"/>
  </si>
  <si>
    <t>12위/(32개사)</t>
  </si>
  <si>
    <t>6%(6명)</t>
  </si>
  <si>
    <t>9%(10명)</t>
  </si>
  <si>
    <t>23%(24명)</t>
  </si>
  <si>
    <t>22%(23명)</t>
  </si>
  <si>
    <t>29%(31명)</t>
  </si>
  <si>
    <t>50%(1명)</t>
  </si>
  <si>
    <t>60%(3명)</t>
  </si>
  <si>
    <t>40%(8명)</t>
  </si>
  <si>
    <t>40%(2명)</t>
  </si>
  <si>
    <t>30%(6명)</t>
  </si>
  <si>
    <t>40%(6명)</t>
  </si>
  <si>
    <t>20%(4명)</t>
  </si>
  <si>
    <t>47%(7명)</t>
  </si>
  <si>
    <t>10%(2명)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</si>
  <si>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</si>
  <si>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</si>
  <si>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</si>
  <si>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</si>
  <si>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</si>
  <si>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</si>
  <si>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</si>
  <si>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</si>
  <si>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51059411365.615</t>
  </si>
  <si>
    <t>111-2111-2F</t>
  </si>
  <si>
    <t>미래교통111-2F3</t>
  </si>
  <si>
    <t>5107594889.555</t>
  </si>
  <si>
    <t>111111F</t>
  </si>
  <si>
    <t>미래교통111F6</t>
  </si>
  <si>
    <t>111111A</t>
  </si>
  <si>
    <t>미래교통111A3</t>
  </si>
  <si>
    <t>304304B</t>
  </si>
  <si>
    <t>304304C</t>
  </si>
  <si>
    <t>미래교통304C6</t>
  </si>
  <si>
    <t>111111C</t>
  </si>
  <si>
    <t>미래교통111C7</t>
  </si>
  <si>
    <t>111111B</t>
  </si>
  <si>
    <t>117117S</t>
  </si>
  <si>
    <t>미래교통117S3</t>
  </si>
  <si>
    <t>미래교통304B7</t>
  </si>
  <si>
    <t>111111D</t>
  </si>
  <si>
    <t>미래교통111D15</t>
  </si>
  <si>
    <t>111-2111-2S</t>
  </si>
  <si>
    <t>미래교통111-2S1</t>
  </si>
  <si>
    <t>111-2111-2B</t>
  </si>
  <si>
    <t>미래교통111-2B3</t>
  </si>
  <si>
    <t>304304A</t>
  </si>
  <si>
    <t>미래교통304A3</t>
  </si>
  <si>
    <t>미래교통111B13</t>
  </si>
  <si>
    <t>111-2111-2C</t>
  </si>
  <si>
    <t>미래교통304C9</t>
  </si>
  <si>
    <t>111-2111-2D</t>
  </si>
  <si>
    <t>미래교통111A6</t>
  </si>
  <si>
    <t>미래교통111D8</t>
  </si>
  <si>
    <t>미래교통111-2D9</t>
  </si>
  <si>
    <t>NEW</t>
  </si>
  <si>
    <t>new</t>
  </si>
  <si>
    <t>미래교통111D10</t>
  </si>
  <si>
    <t>미래교통111-2D12</t>
  </si>
  <si>
    <t>미래교통304A2</t>
  </si>
  <si>
    <t>미래교통111C10</t>
  </si>
  <si>
    <t>미래교통111D13</t>
  </si>
  <si>
    <t>미래교통111-2D13</t>
  </si>
  <si>
    <t>미래교통111D9</t>
  </si>
  <si>
    <t>미래교통111-2D11</t>
  </si>
  <si>
    <t>미래교통111B9</t>
  </si>
  <si>
    <t>미래교통111-2F6</t>
  </si>
  <si>
    <t>미래교통304B2</t>
  </si>
  <si>
    <t>304304D</t>
  </si>
  <si>
    <t>미래교통304D1</t>
  </si>
  <si>
    <t>미래교통111A5</t>
  </si>
  <si>
    <t>미래교통117S2</t>
  </si>
  <si>
    <t>미래교통111B11</t>
  </si>
  <si>
    <t>미래교통111-2F4</t>
  </si>
  <si>
    <t>미래교통111F4</t>
  </si>
  <si>
    <t>미래교통111B14</t>
  </si>
  <si>
    <t>미래교통111C9</t>
  </si>
  <si>
    <t>미래교통111A1</t>
  </si>
  <si>
    <t>미래교통111-2C7</t>
  </si>
  <si>
    <t>미래교통111-2F5</t>
  </si>
  <si>
    <t>미래교통111B10</t>
  </si>
  <si>
    <t>미래교통304C5</t>
  </si>
  <si>
    <t>미래교통111B12</t>
  </si>
  <si>
    <t>미래교통111-2F1</t>
  </si>
  <si>
    <t>미래교통111-2S2</t>
  </si>
  <si>
    <t>미래교통111D16</t>
  </si>
  <si>
    <t>미래교통111A4</t>
  </si>
  <si>
    <t>미래교통111F3</t>
  </si>
  <si>
    <t>미래교통111C8</t>
  </si>
  <si>
    <t>미래교통111A2</t>
  </si>
  <si>
    <t>미래교통111-2D10</t>
  </si>
  <si>
    <t>미래교통111A7</t>
  </si>
  <si>
    <t>미래교통304A4</t>
  </si>
  <si>
    <t>미래교통111D7</t>
  </si>
  <si>
    <t>미래교통111-2F2</t>
  </si>
  <si>
    <t>117117B</t>
  </si>
  <si>
    <t>미래교통117B1</t>
  </si>
  <si>
    <t>미래교통111D11</t>
  </si>
  <si>
    <t>미래교통111-2C8</t>
  </si>
  <si>
    <t>미래교통304D3</t>
  </si>
  <si>
    <t>미래교통304C2</t>
  </si>
  <si>
    <t>미래교통111F5</t>
  </si>
  <si>
    <t>미래교통304B6</t>
  </si>
  <si>
    <t>미래교통304B5</t>
  </si>
  <si>
    <t>미래교통111-2D8</t>
  </si>
  <si>
    <t>111111S</t>
  </si>
  <si>
    <t>미래교통111S1</t>
  </si>
  <si>
    <t>미래교통111D12</t>
  </si>
  <si>
    <t>미래교통111D14</t>
  </si>
  <si>
    <t>미래교통111B15</t>
  </si>
  <si>
    <t>미래교통111D5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</si>
</sst>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0&quot;대&quot;"/>
    <numFmt numFmtId="185" formatCode="[$-409]yyyy&quot;-&quot;m&quot;-&quot;d\ h:mm\ AM/PM;@"/>
    <numFmt numFmtId="186" formatCode="0&quot;위&quot;"/>
    <numFmt numFmtId="187" formatCode="0&quot;월&quot;"/>
    <numFmt numFmtId="188" formatCode="000#"/>
    <numFmt numFmtId="189" formatCode="0.00&quot;회&quot;"/>
    <numFmt numFmtId="190" formatCode="0&quot;회&quot;"/>
    <numFmt numFmtId="191" formatCode="&quot;유카전(&quot;0&quot;월)&quot;"/>
    <numFmt numFmtId="192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5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5" fontId="28" fillId="3" borderId="1" xfId="562" applyFont="1" applyFill="1" applyBorder="1">
      <alignment vertical="center"/>
    </xf>
    <xf numFmtId="185" fontId="14" fillId="3" borderId="2" xfId="562" applyFont="1" applyFill="1" applyBorder="1">
      <alignment vertical="center"/>
    </xf>
    <xf numFmtId="185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5" fontId="28" fillId="3" borderId="1" xfId="562" applyFont="1" applyFill="1" applyBorder="1" applyAlignment="1">
      <alignment horizontal="center" vertical="center"/>
    </xf>
    <xf numFmtId="185" fontId="7" fillId="3" borderId="2" xfId="562" applyFont="1" applyFill="1" applyBorder="1" applyAlignment="1">
      <alignment horizontal="center" vertical="center"/>
    </xf>
    <xf numFmtId="185" fontId="7" fillId="3" borderId="3" xfId="562" applyFont="1" applyFill="1" applyBorder="1" applyAlignment="1">
      <alignment horizontal="center" vertical="center"/>
    </xf>
    <xf numFmtId="185" fontId="14" fillId="3" borderId="2" xfId="562" applyFont="1" applyFill="1" applyBorder="1" applyAlignment="1">
      <alignment horizontal="left" vertical="center"/>
    </xf>
    <xf numFmtId="185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4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4" fontId="51" fillId="0" borderId="0" xfId="0" applyNumberFormat="1" applyFont="1" applyAlignment="1">
      <alignment horizontal="left" vertical="center" indent="1"/>
    </xf>
    <xf numFmtId="184" fontId="51" fillId="0" borderId="0" xfId="0" applyNumberFormat="1" applyFont="1" applyAlignment="1">
      <alignment horizontal="center" vertical="center"/>
    </xf>
    <xf numFmtId="187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6" fontId="13" fillId="6" borderId="0" xfId="0" applyNumberFormat="1" applyFont="1" applyFill="1" applyAlignment="1">
      <alignment horizontal="center" vertical="center"/>
    </xf>
    <xf numFmtId="187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6" fontId="16" fillId="0" borderId="0" xfId="0" applyNumberFormat="1" applyFont="1" applyAlignment="1">
      <alignment horizontal="center" vertical="center"/>
    </xf>
    <xf numFmtId="186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7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6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5" fontId="7" fillId="3" borderId="8" xfId="562" applyFont="1" applyFill="1" applyBorder="1" applyAlignment="1">
      <alignment horizontal="center" vertical="center"/>
    </xf>
    <xf numFmtId="185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88" fontId="6" fillId="6" borderId="0" xfId="0" applyNumberFormat="1" applyFont="1" applyFill="1" applyAlignment="1">
      <alignment horizontal="center" vertical="center"/>
    </xf>
    <xf numFmtId="184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4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89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88" fontId="6" fillId="13" borderId="0" xfId="0" applyNumberFormat="1" applyFont="1" applyFill="1" applyAlignment="1">
      <alignment horizontal="center" vertical="center"/>
    </xf>
    <xf numFmtId="184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4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89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5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4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4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4" fontId="70" fillId="0" borderId="40" xfId="0" applyNumberFormat="1" applyFont="1" applyBorder="1" applyAlignment="1">
      <alignment horizontal="center" vertical="center"/>
    </xf>
    <xf numFmtId="184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0" fontId="6" fillId="13" borderId="0" xfId="0" applyNumberFormat="1" applyFont="1" applyFill="1" applyAlignment="1">
      <alignment horizontal="right" vertical="center"/>
    </xf>
    <xf numFmtId="190" fontId="24" fillId="13" borderId="0" xfId="0" applyNumberFormat="1" applyFont="1" applyFill="1" applyAlignment="1">
      <alignment horizontal="right" vertical="center"/>
    </xf>
    <xf numFmtId="190" fontId="6" fillId="6" borderId="0" xfId="0" applyNumberFormat="1" applyFont="1" applyFill="1" applyAlignment="1">
      <alignment horizontal="right" vertical="center"/>
    </xf>
    <xf numFmtId="190" fontId="24" fillId="6" borderId="0" xfId="0" applyNumberFormat="1" applyFont="1" applyFill="1" applyAlignment="1">
      <alignment horizontal="right" vertical="center"/>
    </xf>
    <xf numFmtId="184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4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8" fontId="6" fillId="16" borderId="0" xfId="562" applyNumberFormat="1" applyFont="1" applyFill="1" applyAlignment="1">
      <alignment horizontal="center" vertical="center"/>
    </xf>
    <xf numFmtId="184" fontId="38" fillId="16" borderId="0" xfId="4" applyNumberFormat="1" applyFont="1" applyFill="1" applyBorder="1" applyAlignment="1">
      <alignment horizontal="center" vertical="center"/>
    </xf>
    <xf numFmtId="184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9" fontId="6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89" fontId="77" fillId="16" borderId="0" xfId="562" applyNumberFormat="1" applyFont="1" applyFill="1" applyAlignment="1">
      <alignment horizontal="right" vertical="center"/>
    </xf>
    <xf numFmtId="184" fontId="36" fillId="0" borderId="0" xfId="0" applyNumberFormat="1" applyFont="1" applyAlignment="1">
      <alignment horizontal="center" vertical="center"/>
    </xf>
    <xf numFmtId="191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2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6" fontId="83" fillId="18" borderId="49" xfId="563" applyNumberFormat="1" applyFont="1" applyFill="1" applyBorder="1" applyAlignment="1">
      <alignment horizontal="centerContinuous" vertical="center"/>
    </xf>
    <xf numFmtId="186" fontId="83" fillId="18" borderId="50" xfId="563" applyNumberFormat="1" applyFont="1" applyFill="1" applyBorder="1" applyAlignment="1">
      <alignment horizontal="centerContinuous"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88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4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89" fontId="6" fillId="16" borderId="0" xfId="569" applyNumberFormat="1" applyFont="1" applyFill="1" applyAlignment="1">
      <alignment horizontal="right" vertical="center"/>
    </xf>
    <xf numFmtId="190" fontId="6" fillId="16" borderId="0" xfId="569" applyNumberFormat="1" applyFont="1" applyFill="1" applyAlignment="1">
      <alignment horizontal="right" vertical="center"/>
    </xf>
    <xf numFmtId="190" fontId="73" fillId="16" borderId="0" xfId="569" applyNumberFormat="1" applyFont="1" applyFill="1" applyAlignment="1">
      <alignment horizontal="right" vertical="center"/>
    </xf>
    <xf numFmtId="0" fontId="53" fillId="0" borderId="0" xfId="569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4" fontId="51" fillId="0" borderId="0" xfId="0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9" fontId="29" fillId="0" borderId="0" xfId="2" applyFont="1" applyFill="1" applyBorder="1">
      <alignment vertical="center"/>
    </xf>
    <xf numFmtId="184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68" xr:uid="{36DE47BD-DE44-4837-B5DD-124A751050AA}"/>
    <cellStyle name="백분율" xfId="2" builtinId="5"/>
    <cellStyle name="백분율 2" xfId="563" xr:uid="{D6A3D204-8C70-4A7D-BF58-53F115410276}"/>
    <cellStyle name="백분율 2 2" xfId="570" xr:uid="{2E554FA6-57C9-41A9-B0B2-F85ADEA050B8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45B059F-D46C-49E7-AC97-29D3FD3916DB}"/>
    <cellStyle name="표준 2 4" xfId="3" xr:uid="{F025CCA9-607F-40C4-B9F4-A4606A80B63C}"/>
    <cellStyle name="표준 3" xfId="565" xr:uid="{60C4FBB4-F171-472B-9713-681973E66964}"/>
  </cellStyles>
  <dxfs count="8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4D1-4630-BD6A-9A0ECC71B44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B1-4BB5-93BB-734CCA6C937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27C-46DA-9DD8-AC89A0826B8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F21-4F0E-866D-4009BFFF7E4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768-4A1A-BAB5-880EACED1E5B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768-4A1A-BAB5-880EACED1E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2.1292535923242086</c:v>
                </c:pt>
                <c:pt idx="1">
                  <c:v>2.5221333415580491</c:v>
                </c:pt>
                <c:pt idx="2">
                  <c:v>2.5209626868221813</c:v>
                </c:pt>
                <c:pt idx="3">
                  <c:v>2.4322706225879216</c:v>
                </c:pt>
                <c:pt idx="4">
                  <c:v>2.3767468664211013</c:v>
                </c:pt>
                <c:pt idx="5">
                  <c:v>2.3068305863345056</c:v>
                </c:pt>
                <c:pt idx="6">
                  <c:v>2.2470184197801015</c:v>
                </c:pt>
                <c:pt idx="7">
                  <c:v>2.1717360650584303</c:v>
                </c:pt>
                <c:pt idx="8">
                  <c:v>2.2526615401717471</c:v>
                </c:pt>
                <c:pt idx="9">
                  <c:v>2.3691442026156531</c:v>
                </c:pt>
                <c:pt idx="10">
                  <c:v>2.3811591966695898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5.6603773584905662E-2</c:v>
                </c:pt>
                <c:pt idx="1">
                  <c:v>9.4339622641509441E-2</c:v>
                </c:pt>
                <c:pt idx="2">
                  <c:v>0.22641509433962265</c:v>
                </c:pt>
                <c:pt idx="3">
                  <c:v>0.21698113207547171</c:v>
                </c:pt>
                <c:pt idx="4">
                  <c:v>0.29245283018867924</c:v>
                </c:pt>
                <c:pt idx="5">
                  <c:v>0.11320754716981132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0.46666666666666667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0.3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</c:v>
                </c:pt>
                <c:pt idx="1">
                  <c:v>0.6</c:v>
                </c:pt>
                <c:pt idx="2">
                  <c:v>0.4</c:v>
                </c:pt>
                <c:pt idx="3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22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76618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132231</xdr:colOff>
      <xdr:row>11</xdr:row>
      <xdr:rowOff>132227</xdr:rowOff>
    </xdr:from>
    <xdr:to>
      <xdr:col>6</xdr:col>
      <xdr:colOff>289118</xdr:colOff>
      <xdr:row>14</xdr:row>
      <xdr:rowOff>31375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AA69FC47-C168-46ED-812E-45DCAA14FF09}"/>
            </a:ext>
          </a:extLst>
        </xdr:cNvPr>
        <xdr:cNvSpPr txBox="1"/>
      </xdr:nvSpPr>
      <xdr:spPr>
        <a:xfrm>
          <a:off x="3785349" y="3774139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03B100A-0C4C-414D-9362-C7241BA5AC8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5.2%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726142</xdr:colOff>
      <xdr:row>11</xdr:row>
      <xdr:rowOff>179294</xdr:rowOff>
    </xdr:from>
    <xdr:to>
      <xdr:col>6</xdr:col>
      <xdr:colOff>100853</xdr:colOff>
      <xdr:row>14</xdr:row>
      <xdr:rowOff>210670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ECDEB58-AAE0-45DB-BCED-FD622ECD6F04}"/>
            </a:ext>
          </a:extLst>
        </xdr:cNvPr>
        <xdr:cNvCxnSpPr/>
      </xdr:nvCxnSpPr>
      <xdr:spPr>
        <a:xfrm flipV="1">
          <a:off x="4379260" y="3821206"/>
          <a:ext cx="248769" cy="9054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4483</xdr:colOff>
      <xdr:row>9</xdr:row>
      <xdr:rowOff>172570</xdr:rowOff>
    </xdr:from>
    <xdr:to>
      <xdr:col>6</xdr:col>
      <xdr:colOff>1035428</xdr:colOff>
      <xdr:row>11</xdr:row>
      <xdr:rowOff>71718</xdr:rowOff>
    </xdr:to>
    <xdr:sp macro="" textlink="$K$21">
      <xdr:nvSpPr>
        <xdr:cNvPr id="12" name="TextBox 11">
          <a:extLst>
            <a:ext uri="{FF2B5EF4-FFF2-40B4-BE49-F238E27FC236}">
              <a16:creationId xmlns:a16="http://schemas.microsoft.com/office/drawing/2014/main" id="{B4EE35D6-D937-4D43-8F17-42C5A7BC1147}"/>
            </a:ext>
          </a:extLst>
        </xdr:cNvPr>
        <xdr:cNvSpPr txBox="1"/>
      </xdr:nvSpPr>
      <xdr:spPr>
        <a:xfrm>
          <a:off x="4531659" y="32317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DE1C5C-139C-4558-BFB7-190FEBADF1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407893</xdr:colOff>
      <xdr:row>11</xdr:row>
      <xdr:rowOff>22412</xdr:rowOff>
    </xdr:from>
    <xdr:to>
      <xdr:col>6</xdr:col>
      <xdr:colOff>571500</xdr:colOff>
      <xdr:row>11</xdr:row>
      <xdr:rowOff>94129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E5C097C-8AE3-4086-B502-D57B4AEC0DE0}"/>
            </a:ext>
          </a:extLst>
        </xdr:cNvPr>
        <xdr:cNvCxnSpPr/>
      </xdr:nvCxnSpPr>
      <xdr:spPr>
        <a:xfrm flipV="1">
          <a:off x="4935069" y="3664324"/>
          <a:ext cx="163607" cy="717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986143-B19F-452A-AF4F-A126F84A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028C423-149C-47D4-ABFF-25555A82B16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F6F81BC-96A1-4072-9F71-632524E8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3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71093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3" width="9.140625" style="4"/>
    <col min="34" max="34" width="9.140625" style="31"/>
    <col min="35" max="16384" width="9.140625" style="4"/>
  </cols>
  <sheetData>
    <row r="1" spans="1:16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6" ht="38.25" customHeight="1">
      <c r="B2" s="58" t="s">
        <v>112</v>
      </c>
      <c r="C2" s="56"/>
      <c r="D2" s="56"/>
      <c r="E2" s="56"/>
      <c r="F2" s="56"/>
      <c r="G2" s="56"/>
      <c r="H2" s="56"/>
      <c r="I2" s="56"/>
      <c r="J2" s="56"/>
      <c r="K2" s="296" t="s">
        <v>492</v>
      </c>
      <c r="L2" s="57"/>
    </row>
    <row r="3" spans="1:16" ht="15.75" customHeight="1">
      <c r="B3" s="60"/>
      <c r="C3" s="60"/>
      <c r="D3" s="60"/>
      <c r="E3" s="60"/>
      <c r="F3" s="60"/>
      <c r="G3" s="60"/>
    </row>
    <row r="4" spans="1:16" ht="16.5" customHeight="1">
      <c r="B4" s="61" t="s">
        <v>114</v>
      </c>
      <c r="C4" s="297" t="s">
        <v>38</v>
      </c>
      <c r="D4" s="297"/>
      <c r="E4" s="61" t="s">
        <v>113</v>
      </c>
      <c r="F4" s="61" t="s">
        <v>64</v>
      </c>
      <c r="G4" s="92" t="s">
        <v>116</v>
      </c>
      <c r="H4" s="38"/>
      <c r="I4" s="38"/>
      <c r="J4" s="95" t="s">
        <v>35</v>
      </c>
      <c r="K4" s="95" t="s">
        <v>36</v>
      </c>
    </row>
    <row r="5" spans="1:16" ht="48.75" customHeight="1">
      <c r="B5" s="63" t="s">
        <v>493</v>
      </c>
      <c r="C5" s="298" t="s">
        <v>170</v>
      </c>
      <c r="D5" s="298"/>
      <c r="E5" s="62">
        <v>4</v>
      </c>
      <c r="F5" s="63">
        <v>48</v>
      </c>
      <c r="G5" s="252" t="s">
        <v>166</v>
      </c>
      <c r="H5" s="38"/>
      <c r="I5" s="38"/>
      <c r="J5" s="94" t="s">
        <v>50</v>
      </c>
      <c r="K5" s="93"/>
    </row>
    <row r="6" spans="1:16" ht="15.75" customHeight="1">
      <c r="B6" s="49"/>
      <c r="C6" s="49"/>
      <c r="D6" s="49"/>
      <c r="E6" s="49"/>
      <c r="F6" s="49"/>
      <c r="G6" s="49"/>
      <c r="H6" s="49"/>
      <c r="I6" s="49"/>
      <c r="M6" s="300"/>
    </row>
    <row r="7" spans="1:16" ht="16.5" customHeight="1">
      <c r="B7" s="51" t="s">
        <v>127</v>
      </c>
      <c r="C7" s="51"/>
      <c r="D7" s="50"/>
      <c r="E7" s="50"/>
      <c r="F7" s="50"/>
      <c r="G7" s="50"/>
      <c r="H7" s="50"/>
      <c r="I7" s="50"/>
      <c r="J7" s="50"/>
      <c r="K7" s="50"/>
    </row>
    <row r="8" spans="1:16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16" ht="69" customHeight="1">
      <c r="B9" s="6"/>
      <c r="C9" s="6"/>
      <c r="E9" s="7"/>
      <c r="F9" s="6"/>
      <c r="G9" s="6"/>
      <c r="H9" s="6"/>
      <c r="I9" s="6"/>
      <c r="J9" s="6"/>
      <c r="K9" s="6"/>
      <c r="O9" s="301"/>
      <c r="P9" s="301"/>
    </row>
    <row r="10" spans="1:16" ht="23.25" customHeight="1" thickBot="1">
      <c r="G10" s="6"/>
      <c r="H10" s="189" t="s">
        <v>93</v>
      </c>
      <c r="I10" s="190" t="s">
        <v>94</v>
      </c>
      <c r="J10" s="191" t="str">
        <f>C5</f>
        <v>미래교통</v>
      </c>
      <c r="K10" s="192" t="s">
        <v>95</v>
      </c>
    </row>
    <row r="11" spans="1:16" ht="23.25" customHeight="1" thickTop="1">
      <c r="G11" s="6"/>
      <c r="H11" s="253">
        <v>1</v>
      </c>
      <c r="I11" s="254">
        <v>2.0099999999999998</v>
      </c>
      <c r="J11" s="255">
        <v>2.1292535923242086</v>
      </c>
      <c r="K11" s="256"/>
      <c r="M11" s="2"/>
    </row>
    <row r="12" spans="1:16" ht="23.25" customHeight="1">
      <c r="G12" s="6"/>
      <c r="H12" s="257">
        <v>2</v>
      </c>
      <c r="I12" s="254">
        <v>2.3662575846193561</v>
      </c>
      <c r="J12" s="255">
        <v>2.5221333415580491</v>
      </c>
      <c r="K12" s="258">
        <v>0.18451524545978981</v>
      </c>
      <c r="M12" s="302"/>
    </row>
    <row r="13" spans="1:16" ht="23.25" customHeight="1">
      <c r="G13" s="6"/>
      <c r="H13" s="257">
        <v>3</v>
      </c>
      <c r="I13" s="254">
        <v>2.37</v>
      </c>
      <c r="J13" s="255">
        <v>2.5209626868221813</v>
      </c>
      <c r="K13" s="259">
        <v>-4.6415259517751384E-4</v>
      </c>
      <c r="M13" s="302"/>
    </row>
    <row r="14" spans="1:16" ht="23.25" customHeight="1">
      <c r="G14" s="6"/>
      <c r="H14" s="257">
        <v>4</v>
      </c>
      <c r="I14" s="254">
        <v>2.33</v>
      </c>
      <c r="J14" s="255">
        <v>2.4322706225879216</v>
      </c>
      <c r="K14" s="259">
        <v>-3.5181823474769947E-2</v>
      </c>
      <c r="M14" s="302"/>
    </row>
    <row r="15" spans="1:16" ht="23.25" customHeight="1">
      <c r="G15" s="6"/>
      <c r="H15" s="257">
        <v>5</v>
      </c>
      <c r="I15" s="254">
        <v>2.2850259626150282</v>
      </c>
      <c r="J15" s="255">
        <v>2.3767468664211013</v>
      </c>
      <c r="K15" s="259">
        <v>-2.2827951647807709E-2</v>
      </c>
      <c r="M15" s="302"/>
    </row>
    <row r="16" spans="1:16" ht="23.25" customHeight="1">
      <c r="G16" s="6"/>
      <c r="H16" s="257">
        <v>6</v>
      </c>
      <c r="I16" s="254">
        <v>2.0664933427553414</v>
      </c>
      <c r="J16" s="255">
        <v>2.3068305863345056</v>
      </c>
      <c r="K16" s="259">
        <v>-2.941679699861155E-2</v>
      </c>
      <c r="M16" s="302"/>
    </row>
    <row r="17" spans="2:15" ht="23.25" customHeight="1">
      <c r="G17" s="6"/>
      <c r="H17" s="257">
        <v>7</v>
      </c>
      <c r="I17" s="254">
        <v>2.13</v>
      </c>
      <c r="J17" s="255">
        <v>2.2470184197801015</v>
      </c>
      <c r="K17" s="259">
        <v>-2.5928287455839527E-2</v>
      </c>
      <c r="M17" s="302"/>
    </row>
    <row r="18" spans="2:15" ht="23.25" customHeight="1">
      <c r="G18" s="6"/>
      <c r="H18" s="257">
        <v>8</v>
      </c>
      <c r="I18" s="254">
        <v>2.08</v>
      </c>
      <c r="J18" s="255">
        <v>2.1717360650584303</v>
      </c>
      <c r="K18" s="259">
        <v>-3.3503221005655393E-2</v>
      </c>
      <c r="M18" s="302"/>
    </row>
    <row r="19" spans="2:15" ht="23.25" customHeight="1">
      <c r="G19" s="6"/>
      <c r="H19" s="257">
        <v>9</v>
      </c>
      <c r="I19" s="254">
        <v>2.13</v>
      </c>
      <c r="J19" s="255">
        <v>2.2526615401717471</v>
      </c>
      <c r="K19" s="259">
        <v>3.7263034129858541E-2</v>
      </c>
      <c r="M19" s="302"/>
    </row>
    <row r="20" spans="2:15" ht="23.25" customHeight="1">
      <c r="G20" s="6"/>
      <c r="H20" s="257">
        <v>10</v>
      </c>
      <c r="I20" s="254">
        <v>2.25</v>
      </c>
      <c r="J20" s="255">
        <v>2.3691442026156531</v>
      </c>
      <c r="K20" s="259">
        <v>5.1708905384439285E-2</v>
      </c>
      <c r="M20" s="302"/>
    </row>
    <row r="21" spans="2:15" ht="23.25" customHeight="1">
      <c r="G21" s="6"/>
      <c r="H21" s="257">
        <v>11</v>
      </c>
      <c r="I21" s="254">
        <v>2.25</v>
      </c>
      <c r="J21" s="255">
        <v>2.3811591966695898</v>
      </c>
      <c r="K21" s="259">
        <v>5.0714490239436305E-3</v>
      </c>
      <c r="M21" s="302"/>
    </row>
    <row r="22" spans="2:15" ht="23.25" customHeight="1">
      <c r="G22" s="6"/>
      <c r="H22" s="260" t="s">
        <v>314</v>
      </c>
      <c r="I22" s="261">
        <v>0.11940298507462699</v>
      </c>
      <c r="J22" s="262">
        <v>0.1183069998113333</v>
      </c>
      <c r="K22" s="263">
        <v>-1.0959852632936862E-3</v>
      </c>
      <c r="M22" s="302"/>
    </row>
    <row r="23" spans="2:15" ht="23.25" customHeight="1">
      <c r="H23" s="264" t="s">
        <v>315</v>
      </c>
      <c r="I23" s="265"/>
      <c r="J23" s="266" t="s">
        <v>494</v>
      </c>
      <c r="K23" s="267"/>
      <c r="M23" s="302"/>
    </row>
    <row r="24" spans="2:15" ht="9" customHeight="1">
      <c r="M24" s="302"/>
    </row>
    <row r="25" spans="2:15" ht="16.5" customHeight="1">
      <c r="B25" s="51" t="s">
        <v>128</v>
      </c>
      <c r="C25" s="51"/>
      <c r="D25" s="50"/>
      <c r="E25" s="50"/>
      <c r="F25" s="50"/>
      <c r="G25" s="50"/>
      <c r="H25" s="50"/>
      <c r="I25" s="50"/>
      <c r="J25" s="50"/>
      <c r="K25" s="50"/>
      <c r="M25" s="302"/>
    </row>
    <row r="26" spans="2:15" ht="27.75" customHeight="1">
      <c r="B26" s="55" t="s">
        <v>62</v>
      </c>
      <c r="C26" s="55" t="s">
        <v>102</v>
      </c>
      <c r="D26" s="55" t="s">
        <v>104</v>
      </c>
      <c r="E26" s="55" t="s">
        <v>105</v>
      </c>
      <c r="F26" s="55" t="s">
        <v>106</v>
      </c>
      <c r="G26" s="55" t="s">
        <v>107</v>
      </c>
      <c r="H26" s="55" t="s">
        <v>6</v>
      </c>
      <c r="I26" s="55" t="s">
        <v>7</v>
      </c>
      <c r="J26" s="55" t="s">
        <v>108</v>
      </c>
      <c r="K26" s="55" t="s">
        <v>72</v>
      </c>
      <c r="M26" s="302"/>
    </row>
    <row r="27" spans="2:15" ht="23.25" customHeight="1">
      <c r="B27" s="74" t="s">
        <v>316</v>
      </c>
      <c r="C27" s="75">
        <v>11</v>
      </c>
      <c r="D27" s="76">
        <v>2.129985566672973E-2</v>
      </c>
      <c r="E27" s="76">
        <v>0.36079073148477359</v>
      </c>
      <c r="F27" s="76">
        <v>0.19984554721691175</v>
      </c>
      <c r="G27" s="77">
        <v>12.713409531510235</v>
      </c>
      <c r="H27" s="78">
        <v>0.55245803618933897</v>
      </c>
      <c r="I27" s="78">
        <v>19.627044114695678</v>
      </c>
      <c r="J27" s="79">
        <v>2.2536266468896193</v>
      </c>
      <c r="K27" s="80" t="s">
        <v>69</v>
      </c>
      <c r="M27" s="302"/>
      <c r="N27" s="303" t="s">
        <v>119</v>
      </c>
    </row>
    <row r="28" spans="2:15" ht="22.5" customHeight="1">
      <c r="B28" s="221" t="s">
        <v>119</v>
      </c>
      <c r="C28" s="67">
        <v>11</v>
      </c>
      <c r="D28" s="68">
        <v>2.2445318414889573E-2</v>
      </c>
      <c r="E28" s="68">
        <v>0.3284731325878163</v>
      </c>
      <c r="F28" s="68">
        <v>0.16798660014534075</v>
      </c>
      <c r="G28" s="69">
        <v>19.846136363636365</v>
      </c>
      <c r="H28" s="70">
        <v>0.40975152733657166</v>
      </c>
      <c r="I28" s="70">
        <v>25.202312295296224</v>
      </c>
      <c r="J28" s="71">
        <v>2.3811591966695898</v>
      </c>
      <c r="K28" s="72" t="s">
        <v>69</v>
      </c>
      <c r="M28" s="302"/>
      <c r="N28" s="39" t="s">
        <v>69</v>
      </c>
      <c r="O28" s="39">
        <v>106</v>
      </c>
    </row>
    <row r="29" spans="2:15" ht="22.5" customHeight="1">
      <c r="B29" s="52" t="s">
        <v>109</v>
      </c>
      <c r="C29" s="52"/>
      <c r="D29" s="65">
        <f>D28/D27-1</f>
        <v>5.3777958221052691E-2</v>
      </c>
      <c r="E29" s="65">
        <f t="shared" ref="E29:J29" si="0">E28/E27-1</f>
        <v>-8.9574360083918059E-2</v>
      </c>
      <c r="F29" s="65">
        <f t="shared" si="0"/>
        <v>-0.15941784800934988</v>
      </c>
      <c r="G29" s="65">
        <f t="shared" si="0"/>
        <v>0.56103964986321242</v>
      </c>
      <c r="H29" s="65">
        <f t="shared" si="0"/>
        <v>-0.25831194317871919</v>
      </c>
      <c r="I29" s="65">
        <f t="shared" si="0"/>
        <v>0.2840605109979899</v>
      </c>
      <c r="J29" s="65">
        <f t="shared" si="0"/>
        <v>5.6589919166950997E-2</v>
      </c>
      <c r="K29" s="66" t="str">
        <f>J23</f>
        <v>12위/(32개사)</v>
      </c>
      <c r="M29" s="2" t="s">
        <v>164</v>
      </c>
      <c r="N29" s="304">
        <v>5.6603773584905662E-2</v>
      </c>
      <c r="O29" s="39">
        <v>6</v>
      </c>
    </row>
    <row r="30" spans="2:15" ht="22.5" customHeight="1">
      <c r="M30" s="2" t="s">
        <v>165</v>
      </c>
      <c r="N30" s="304">
        <v>9.4339622641509441E-2</v>
      </c>
      <c r="O30" s="39">
        <v>10</v>
      </c>
    </row>
    <row r="31" spans="2:15" ht="17.25" customHeight="1">
      <c r="B31" s="51" t="s">
        <v>129</v>
      </c>
      <c r="C31" s="51"/>
      <c r="D31" s="50"/>
      <c r="E31" s="50"/>
      <c r="F31" s="50"/>
      <c r="G31" s="50"/>
      <c r="H31" s="50"/>
      <c r="I31" s="50"/>
      <c r="J31" s="50"/>
      <c r="K31" s="50"/>
      <c r="M31" s="2" t="s">
        <v>118</v>
      </c>
      <c r="N31" s="304">
        <v>0.22641509433962265</v>
      </c>
      <c r="O31" s="39">
        <v>24</v>
      </c>
    </row>
    <row r="32" spans="2:15" ht="22.5" customHeight="1">
      <c r="B32" s="59"/>
      <c r="C32" s="59"/>
      <c r="M32" s="2" t="s">
        <v>166</v>
      </c>
      <c r="N32" s="304">
        <v>0.21698113207547171</v>
      </c>
      <c r="O32" s="39">
        <v>23</v>
      </c>
    </row>
    <row r="33" spans="2:15" ht="22.5" customHeight="1" thickBot="1">
      <c r="H33" s="193" t="s">
        <v>93</v>
      </c>
      <c r="I33" s="194" t="s">
        <v>94</v>
      </c>
      <c r="J33" s="195" t="str">
        <f>J10</f>
        <v>미래교통</v>
      </c>
      <c r="K33" s="196" t="s">
        <v>117</v>
      </c>
      <c r="M33" s="2" t="s">
        <v>167</v>
      </c>
      <c r="N33" s="304">
        <v>0.29245283018867924</v>
      </c>
      <c r="O33" s="39">
        <v>31</v>
      </c>
    </row>
    <row r="34" spans="2:15" ht="22.5" customHeight="1" thickTop="1">
      <c r="H34" s="201" t="s">
        <v>111</v>
      </c>
      <c r="I34" s="202" t="s">
        <v>69</v>
      </c>
      <c r="J34" s="203" t="s">
        <v>69</v>
      </c>
      <c r="K34" s="204"/>
      <c r="M34" s="2" t="s">
        <v>76</v>
      </c>
      <c r="N34" s="304">
        <v>0.11320754716981132</v>
      </c>
      <c r="O34" s="39">
        <v>12</v>
      </c>
    </row>
    <row r="35" spans="2:15" ht="21" customHeight="1">
      <c r="H35" s="197" t="s">
        <v>96</v>
      </c>
      <c r="I35" s="198">
        <v>8.5347657415696804E-2</v>
      </c>
      <c r="J35" s="199" t="s">
        <v>495</v>
      </c>
      <c r="K35" s="200">
        <v>-2.8743883830791142E-2</v>
      </c>
      <c r="M35" s="2"/>
    </row>
    <row r="36" spans="2:15" ht="21" customHeight="1">
      <c r="H36" s="181" t="s">
        <v>97</v>
      </c>
      <c r="I36" s="173">
        <v>9.7881229483736204E-2</v>
      </c>
      <c r="J36" s="182" t="s">
        <v>496</v>
      </c>
      <c r="K36" s="183">
        <v>-3.5416068422267633E-3</v>
      </c>
      <c r="L36" s="4"/>
      <c r="M36" s="2"/>
    </row>
    <row r="37" spans="2:15" ht="21" customHeight="1">
      <c r="H37" s="180" t="s">
        <v>98</v>
      </c>
      <c r="I37" s="173">
        <v>0.17547000895255147</v>
      </c>
      <c r="J37" s="182" t="s">
        <v>497</v>
      </c>
      <c r="K37" s="183">
        <v>5.0945085387071182E-2</v>
      </c>
      <c r="L37" s="4"/>
      <c r="M37" s="2"/>
    </row>
    <row r="38" spans="2:15" ht="21" customHeight="1">
      <c r="H38" s="180" t="s">
        <v>101</v>
      </c>
      <c r="I38" s="173">
        <v>0.2348552670844524</v>
      </c>
      <c r="J38" s="182" t="s">
        <v>498</v>
      </c>
      <c r="K38" s="183">
        <v>-1.7874135008980691E-2</v>
      </c>
      <c r="L38" s="4"/>
      <c r="M38" s="2"/>
    </row>
    <row r="39" spans="2:15" ht="21" customHeight="1">
      <c r="H39" s="184" t="s">
        <v>99</v>
      </c>
      <c r="I39" s="173">
        <v>0.22023276633840644</v>
      </c>
      <c r="J39" s="182" t="s">
        <v>499</v>
      </c>
      <c r="K39" s="183">
        <v>7.2220063850272798E-2</v>
      </c>
      <c r="L39" s="4"/>
      <c r="M39" s="2"/>
    </row>
    <row r="40" spans="2:15" ht="21" customHeight="1">
      <c r="H40" s="185" t="s">
        <v>100</v>
      </c>
      <c r="I40" s="186">
        <v>0.18621307072515667</v>
      </c>
      <c r="J40" s="187" t="s">
        <v>329</v>
      </c>
      <c r="K40" s="188">
        <v>-7.3005523555345342E-2</v>
      </c>
      <c r="L40" s="4"/>
      <c r="M40" s="2"/>
    </row>
    <row r="41" spans="2:15" ht="22.5" customHeight="1">
      <c r="L41" s="4"/>
      <c r="M41" s="2"/>
    </row>
    <row r="42" spans="2:15" ht="18" customHeight="1">
      <c r="B42" s="51" t="s">
        <v>130</v>
      </c>
      <c r="C42" s="51"/>
      <c r="D42" s="50"/>
      <c r="E42" s="50"/>
      <c r="F42" s="50"/>
      <c r="G42" s="50"/>
      <c r="H42" s="50"/>
      <c r="I42" s="50"/>
      <c r="J42" s="50"/>
      <c r="K42" s="50"/>
      <c r="L42" s="4"/>
      <c r="M42" s="2"/>
    </row>
    <row r="43" spans="2:15" ht="30.75" customHeight="1">
      <c r="B43" s="55" t="s">
        <v>62</v>
      </c>
      <c r="C43" s="55" t="s">
        <v>103</v>
      </c>
      <c r="D43" s="55" t="s">
        <v>104</v>
      </c>
      <c r="E43" s="55" t="s">
        <v>105</v>
      </c>
      <c r="F43" s="55" t="s">
        <v>106</v>
      </c>
      <c r="G43" s="55" t="s">
        <v>107</v>
      </c>
      <c r="H43" s="55" t="s">
        <v>6</v>
      </c>
      <c r="I43" s="55" t="s">
        <v>7</v>
      </c>
      <c r="J43" s="55" t="s">
        <v>108</v>
      </c>
      <c r="K43" s="55" t="s">
        <v>72</v>
      </c>
      <c r="L43" s="4"/>
      <c r="M43" s="2"/>
      <c r="N43" s="39" t="s">
        <v>123</v>
      </c>
    </row>
    <row r="44" spans="2:15" ht="22.5" customHeight="1">
      <c r="B44" s="223" t="s">
        <v>119</v>
      </c>
      <c r="C44" s="75">
        <v>1</v>
      </c>
      <c r="D44" s="76">
        <v>5.9373915244577073E-2</v>
      </c>
      <c r="E44" s="76">
        <v>0.41107287946070992</v>
      </c>
      <c r="F44" s="76">
        <v>0.16119323120964546</v>
      </c>
      <c r="G44" s="77">
        <v>24.053725000000004</v>
      </c>
      <c r="H44" s="78">
        <v>2.6442519748962741</v>
      </c>
      <c r="I44" s="78">
        <v>52.544932393999034</v>
      </c>
      <c r="J44" s="79">
        <v>2.1659981232572716</v>
      </c>
      <c r="K44" s="81" t="s">
        <v>76</v>
      </c>
      <c r="L44" s="4"/>
      <c r="M44" s="2"/>
      <c r="N44" s="39">
        <v>1</v>
      </c>
    </row>
    <row r="45" spans="2:15" ht="22.5" customHeight="1">
      <c r="B45" s="221" t="s">
        <v>119</v>
      </c>
      <c r="C45" s="67">
        <v>2</v>
      </c>
      <c r="D45" s="68">
        <v>5.6641787308846163E-2</v>
      </c>
      <c r="E45" s="68">
        <v>0.3367999559769761</v>
      </c>
      <c r="F45" s="68">
        <v>0.15238819154414668</v>
      </c>
      <c r="G45" s="69">
        <v>17.645113636363639</v>
      </c>
      <c r="H45" s="70">
        <v>1.0746039662033198</v>
      </c>
      <c r="I45" s="70">
        <v>18.61434949648503</v>
      </c>
      <c r="J45" s="71">
        <v>2.4738951708032944</v>
      </c>
      <c r="K45" s="72" t="s">
        <v>165</v>
      </c>
      <c r="M45" s="2"/>
      <c r="N45" s="39">
        <v>5</v>
      </c>
    </row>
    <row r="46" spans="2:15" ht="22.5" customHeight="1">
      <c r="B46" s="221" t="s">
        <v>119</v>
      </c>
      <c r="C46" s="67">
        <v>3</v>
      </c>
      <c r="D46" s="68">
        <v>2.0753837977128348E-2</v>
      </c>
      <c r="E46" s="68">
        <v>0.3296664495585932</v>
      </c>
      <c r="F46" s="68">
        <v>0.17037138009809369</v>
      </c>
      <c r="G46" s="69">
        <v>17.52631818181818</v>
      </c>
      <c r="H46" s="70">
        <v>0.29942803193937434</v>
      </c>
      <c r="I46" s="70">
        <v>19.751010749725719</v>
      </c>
      <c r="J46" s="71">
        <v>2.5052108972037881</v>
      </c>
      <c r="K46" s="72" t="s">
        <v>68</v>
      </c>
      <c r="M46" s="2"/>
      <c r="N46" s="39">
        <v>4</v>
      </c>
    </row>
    <row r="47" spans="2:15" ht="22.5" customHeight="1">
      <c r="B47" s="221" t="s">
        <v>119</v>
      </c>
      <c r="C47" s="67">
        <v>4</v>
      </c>
      <c r="D47" s="68">
        <v>1.8464188394091072E-2</v>
      </c>
      <c r="E47" s="68">
        <v>0.32412015109151915</v>
      </c>
      <c r="F47" s="68">
        <v>0.17584398786108946</v>
      </c>
      <c r="G47" s="69">
        <v>18.776299999999999</v>
      </c>
      <c r="H47" s="70">
        <v>0.16698138461043632</v>
      </c>
      <c r="I47" s="70">
        <v>20.177911243907548</v>
      </c>
      <c r="J47" s="71">
        <v>2.4322706225879216</v>
      </c>
      <c r="K47" s="72" t="s">
        <v>166</v>
      </c>
      <c r="M47" s="2"/>
      <c r="N47" s="39">
        <v>3</v>
      </c>
    </row>
    <row r="48" spans="2:15" ht="22.5" customHeight="1">
      <c r="B48" s="221" t="s">
        <v>119</v>
      </c>
      <c r="C48" s="67">
        <v>5</v>
      </c>
      <c r="D48" s="68">
        <v>2.1225785242393672E-2</v>
      </c>
      <c r="E48" s="68">
        <v>0.32285417811496736</v>
      </c>
      <c r="F48" s="68">
        <v>0.17121390504149236</v>
      </c>
      <c r="G48" s="69">
        <v>19.617874999999998</v>
      </c>
      <c r="H48" s="70">
        <v>0.190361876908795</v>
      </c>
      <c r="I48" s="70">
        <v>22.23584535249676</v>
      </c>
      <c r="J48" s="71">
        <v>2.3833447036000162</v>
      </c>
      <c r="K48" s="72" t="s">
        <v>166</v>
      </c>
      <c r="M48" s="2"/>
      <c r="N48" s="39">
        <v>3</v>
      </c>
    </row>
    <row r="49" spans="2:16" ht="22.5" customHeight="1">
      <c r="B49" s="221" t="s">
        <v>119</v>
      </c>
      <c r="C49" s="67">
        <v>6</v>
      </c>
      <c r="D49" s="68">
        <v>2.3743427410071131E-2</v>
      </c>
      <c r="E49" s="68">
        <v>0.32212099654116993</v>
      </c>
      <c r="F49" s="68">
        <v>0.16277915395079245</v>
      </c>
      <c r="G49" s="69">
        <v>20.744025641025647</v>
      </c>
      <c r="H49" s="70">
        <v>0.15063708882158799</v>
      </c>
      <c r="I49" s="70">
        <v>23.662711598259385</v>
      </c>
      <c r="J49" s="71">
        <v>2.3066106766471299</v>
      </c>
      <c r="K49" s="72" t="s">
        <v>69</v>
      </c>
      <c r="M49" s="2"/>
      <c r="N49" s="39">
        <v>3</v>
      </c>
    </row>
    <row r="50" spans="2:16" ht="22.5" customHeight="1">
      <c r="B50" s="221" t="s">
        <v>119</v>
      </c>
      <c r="C50" s="67">
        <v>7</v>
      </c>
      <c r="D50" s="68">
        <v>2.7747201486470058E-2</v>
      </c>
      <c r="E50" s="68">
        <v>0.32155639157209953</v>
      </c>
      <c r="F50" s="68">
        <v>0.15967557685265357</v>
      </c>
      <c r="G50" s="69">
        <v>21.055150000000005</v>
      </c>
      <c r="H50" s="70">
        <v>0.1234892774211151</v>
      </c>
      <c r="I50" s="70">
        <v>22.753884651628393</v>
      </c>
      <c r="J50" s="71">
        <v>2.2494808139592393</v>
      </c>
      <c r="K50" s="72" t="s">
        <v>69</v>
      </c>
      <c r="M50" s="2"/>
      <c r="N50" s="39">
        <v>3</v>
      </c>
    </row>
    <row r="51" spans="2:16" ht="22.5" customHeight="1">
      <c r="B51" s="221" t="s">
        <v>119</v>
      </c>
      <c r="C51" s="67">
        <v>8</v>
      </c>
      <c r="D51" s="68">
        <v>3.1654186542287126E-2</v>
      </c>
      <c r="E51" s="68">
        <v>0.32433326241764399</v>
      </c>
      <c r="F51" s="68">
        <v>0.15149752836345928</v>
      </c>
      <c r="G51" s="69">
        <v>22.395974358974364</v>
      </c>
      <c r="H51" s="70">
        <v>8.9591623044473628E-2</v>
      </c>
      <c r="I51" s="70">
        <v>24.022754686290948</v>
      </c>
      <c r="J51" s="71">
        <v>2.1717360650584303</v>
      </c>
      <c r="K51" s="72" t="s">
        <v>67</v>
      </c>
      <c r="M51" s="2"/>
      <c r="N51" s="39">
        <v>2</v>
      </c>
    </row>
    <row r="52" spans="2:16" ht="22.5" customHeight="1">
      <c r="B52" s="221" t="s">
        <v>119</v>
      </c>
      <c r="C52" s="67">
        <v>9</v>
      </c>
      <c r="D52" s="68">
        <v>2.8477594078980664E-2</v>
      </c>
      <c r="E52" s="68">
        <v>0.32070266803677949</v>
      </c>
      <c r="F52" s="68">
        <v>0.15713665882504835</v>
      </c>
      <c r="G52" s="69">
        <v>21.539574999999992</v>
      </c>
      <c r="H52" s="70">
        <v>0.13358251704419447</v>
      </c>
      <c r="I52" s="70">
        <v>24.041737440735314</v>
      </c>
      <c r="J52" s="71">
        <v>2.2526615401717471</v>
      </c>
      <c r="K52" s="72" t="s">
        <v>69</v>
      </c>
      <c r="M52" s="2"/>
      <c r="N52" s="39">
        <v>3</v>
      </c>
    </row>
    <row r="53" spans="2:16" ht="22.5" customHeight="1">
      <c r="B53" s="221" t="s">
        <v>119</v>
      </c>
      <c r="C53" s="67">
        <v>10</v>
      </c>
      <c r="D53" s="68">
        <v>1.9915675672449562E-2</v>
      </c>
      <c r="E53" s="68">
        <v>0.32373205879128536</v>
      </c>
      <c r="F53" s="68">
        <v>0.16852754290781372</v>
      </c>
      <c r="G53" s="69">
        <v>19.858999999999998</v>
      </c>
      <c r="H53" s="70">
        <v>0.30082409590200115</v>
      </c>
      <c r="I53" s="70">
        <v>24.210935694436209</v>
      </c>
      <c r="J53" s="71">
        <v>2.3691442026156531</v>
      </c>
      <c r="K53" s="72" t="s">
        <v>69</v>
      </c>
      <c r="M53" s="2"/>
      <c r="N53" s="39">
        <v>3</v>
      </c>
    </row>
    <row r="54" spans="2:16" ht="22.5" customHeight="1">
      <c r="B54" s="221" t="s">
        <v>119</v>
      </c>
      <c r="C54" s="67">
        <v>11</v>
      </c>
      <c r="D54" s="68">
        <v>2.2445318414889573E-2</v>
      </c>
      <c r="E54" s="68">
        <v>0.3284731325878163</v>
      </c>
      <c r="F54" s="68">
        <v>0.16798660014534075</v>
      </c>
      <c r="G54" s="69">
        <v>19.846136363636365</v>
      </c>
      <c r="H54" s="70">
        <v>0.40975152733657166</v>
      </c>
      <c r="I54" s="70">
        <v>25.202312295296224</v>
      </c>
      <c r="J54" s="71">
        <v>2.3811591966695898</v>
      </c>
      <c r="K54" s="72" t="s">
        <v>328</v>
      </c>
      <c r="M54" s="2"/>
      <c r="N54" s="39">
        <v>3</v>
      </c>
    </row>
    <row r="55" spans="2:16" ht="25.5" customHeight="1">
      <c r="B55" s="52" t="s">
        <v>109</v>
      </c>
      <c r="C55" s="52"/>
      <c r="D55" s="65" cm="1">
        <f t="array" aca="1" ref="D55" ca="1">(INDIRECT(ADDRESS(ROW()-1,COLUMN()))/INDIRECT(ADDRESS(ROW()-2,COLUMN())))-1</f>
        <v>0.12701767110715734</v>
      </c>
      <c r="E55" s="65" cm="1">
        <f t="array" aca="1" ref="E55" ca="1">(INDIRECT(ADDRESS(ROW()-1,COLUMN()))/INDIRECT(ADDRESS(ROW()-2,COLUMN())))-1</f>
        <v>1.4645054969942173E-2</v>
      </c>
      <c r="F55" s="65" cm="1">
        <f t="array" aca="1" ref="F55" ca="1">(INDIRECT(ADDRESS(ROW()-1,COLUMN()))/INDIRECT(ADDRESS(ROW()-2,COLUMN())))-1</f>
        <v>-3.2098181290690642E-3</v>
      </c>
      <c r="G55" s="65" cm="1">
        <f t="array" aca="1" ref="G55" ca="1">(INDIRECT(ADDRESS(ROW()-1,COLUMN()))/INDIRECT(ADDRESS(ROW()-2,COLUMN())))-1</f>
        <v>-6.4774844471693349E-4</v>
      </c>
      <c r="H55" s="65" cm="1">
        <f t="array" aca="1" ref="H55" ca="1">(INDIRECT(ADDRESS(ROW()-1,COLUMN()))/INDIRECT(ADDRESS(ROW()-2,COLUMN())))-1</f>
        <v>0.36209676325282003</v>
      </c>
      <c r="I55" s="65" cm="1">
        <f t="array" aca="1" ref="I55" ca="1">(INDIRECT(ADDRESS(ROW()-1,COLUMN()))/INDIRECT(ADDRESS(ROW()-2,COLUMN())))-1</f>
        <v>4.0947471562936766E-2</v>
      </c>
      <c r="J55" s="65" cm="1">
        <f t="array" aca="1" ref="J55" ca="1">(INDIRECT(ADDRESS(ROW()-1,COLUMN()))/INDIRECT(ADDRESS(ROW()-2,COLUMN())))-1</f>
        <v>5.0714490239436305E-3</v>
      </c>
      <c r="K55" s="73" t="str" cm="1">
        <f t="array" aca="1" ref="K55" ca="1">_xlfn.IFS(N55=0,"등급유지",N55&gt;0,N55&amp;"등급 상승",N55&lt;0,N55&amp;"등급 하락")</f>
        <v>등급유지</v>
      </c>
      <c r="M55" s="305"/>
      <c r="N55" s="39" cm="1">
        <f t="array" aca="1" ref="N55" ca="1">(INDIRECT(ADDRESS(ROW()-1,COLUMN()))-INDIRECT(ADDRESS(ROW()-2,COLUMN())))</f>
        <v>0</v>
      </c>
      <c r="O55" s="39" t="s">
        <v>124</v>
      </c>
    </row>
    <row r="56" spans="2:16" ht="25.5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305"/>
      <c r="N56" s="2"/>
      <c r="O56" s="2"/>
    </row>
    <row r="57" spans="2:16" ht="18" customHeight="1">
      <c r="B57" s="51" t="s">
        <v>131</v>
      </c>
      <c r="C57" s="51"/>
      <c r="D57" s="50"/>
      <c r="E57" s="50"/>
      <c r="F57" s="50"/>
      <c r="G57" s="50"/>
      <c r="H57" s="50"/>
      <c r="I57" s="50"/>
      <c r="J57" s="50"/>
      <c r="K57" s="50"/>
      <c r="M57" s="305"/>
    </row>
    <row r="58" spans="2:16" ht="21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305"/>
    </row>
    <row r="59" spans="2:16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305"/>
      <c r="N59" s="306"/>
      <c r="P59" s="307"/>
    </row>
    <row r="60" spans="2:16" ht="25.5" customHeight="1">
      <c r="B60" s="47"/>
      <c r="C60" s="47"/>
      <c r="D60" s="48"/>
      <c r="M60" s="305"/>
      <c r="N60" s="306"/>
      <c r="P60" s="307"/>
    </row>
    <row r="61" spans="2:16" ht="25.5" customHeight="1">
      <c r="B61" s="47"/>
      <c r="C61" s="47"/>
      <c r="D61" s="48"/>
      <c r="M61" s="305"/>
      <c r="N61" s="306"/>
      <c r="P61" s="307"/>
    </row>
    <row r="62" spans="2:16" ht="25.5" customHeight="1">
      <c r="B62" s="47"/>
      <c r="C62" s="47"/>
      <c r="D62" s="48"/>
      <c r="M62" s="305"/>
      <c r="N62" s="306"/>
      <c r="P62" s="307"/>
    </row>
    <row r="63" spans="2:16" ht="25.5" customHeight="1">
      <c r="B63" s="47"/>
      <c r="C63" s="47"/>
      <c r="D63" s="48"/>
      <c r="M63" s="305"/>
      <c r="N63" s="306"/>
      <c r="P63" s="307"/>
    </row>
    <row r="64" spans="2:16" ht="25.5" customHeight="1">
      <c r="B64" s="47"/>
      <c r="C64" s="47"/>
      <c r="D64" s="48"/>
      <c r="M64" s="305"/>
      <c r="N64" s="306"/>
      <c r="P64" s="307"/>
    </row>
    <row r="65" spans="2:16" ht="25.5" customHeight="1">
      <c r="B65" s="47"/>
      <c r="C65" s="47"/>
      <c r="D65" s="48"/>
      <c r="M65" s="305"/>
      <c r="N65" s="306"/>
      <c r="P65" s="307"/>
    </row>
    <row r="66" spans="2:16" ht="25.5" customHeight="1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305"/>
      <c r="N66" s="306"/>
      <c r="P66" s="307"/>
    </row>
    <row r="67" spans="2:16" ht="25.5" customHeight="1">
      <c r="B67" s="47"/>
      <c r="C67" s="47"/>
      <c r="D67" s="48"/>
      <c r="E67" s="48"/>
      <c r="F67" s="48"/>
      <c r="G67" s="48"/>
      <c r="H67" s="48"/>
      <c r="I67" s="48"/>
      <c r="J67" s="48"/>
      <c r="K67" s="48"/>
      <c r="M67" s="305"/>
      <c r="N67" s="306"/>
      <c r="P67" s="307"/>
    </row>
    <row r="68" spans="2:16" ht="25.5" customHeight="1" thickBot="1">
      <c r="B68" s="205" t="s">
        <v>93</v>
      </c>
      <c r="C68" s="206" t="s">
        <v>122</v>
      </c>
      <c r="D68" s="206" t="s">
        <v>91</v>
      </c>
      <c r="E68" s="206" t="s">
        <v>120</v>
      </c>
      <c r="F68" s="206" t="s">
        <v>121</v>
      </c>
      <c r="G68" s="206"/>
      <c r="H68" s="206"/>
      <c r="I68" s="206"/>
      <c r="J68" s="206"/>
      <c r="K68" s="207"/>
      <c r="M68" s="308">
        <v>1</v>
      </c>
      <c r="N68" s="309">
        <v>2</v>
      </c>
      <c r="O68" s="309">
        <v>3</v>
      </c>
      <c r="P68" s="308">
        <v>4</v>
      </c>
    </row>
    <row r="69" spans="2:16" ht="25.5" customHeight="1" thickTop="1">
      <c r="B69" s="210" t="s">
        <v>111</v>
      </c>
      <c r="C69" s="211" t="s">
        <v>71</v>
      </c>
      <c r="D69" s="212" t="s">
        <v>69</v>
      </c>
      <c r="E69" s="212" t="s">
        <v>69</v>
      </c>
      <c r="F69" s="212" t="s">
        <v>69</v>
      </c>
      <c r="G69" s="212"/>
      <c r="H69" s="212"/>
      <c r="I69" s="212"/>
      <c r="J69" s="212"/>
      <c r="K69" s="212"/>
      <c r="M69" s="308" t="s">
        <v>122</v>
      </c>
      <c r="N69" s="308" t="s">
        <v>91</v>
      </c>
      <c r="O69" s="308" t="s">
        <v>120</v>
      </c>
      <c r="P69" s="308" t="s">
        <v>121</v>
      </c>
    </row>
    <row r="70" spans="2:16" ht="25.5" customHeight="1">
      <c r="B70" s="208" t="s">
        <v>96</v>
      </c>
      <c r="C70" s="198" t="s">
        <v>500</v>
      </c>
      <c r="D70" s="198" t="s">
        <v>313</v>
      </c>
      <c r="E70" s="198" t="s">
        <v>313</v>
      </c>
      <c r="F70" s="198" t="s">
        <v>313</v>
      </c>
      <c r="G70" s="198"/>
      <c r="H70" s="198"/>
      <c r="I70" s="198"/>
      <c r="J70" s="198"/>
      <c r="K70" s="209"/>
      <c r="M70" s="305"/>
      <c r="N70" s="306"/>
      <c r="P70" s="307"/>
    </row>
    <row r="71" spans="2:16" ht="25.5" customHeight="1">
      <c r="B71" s="172" t="s">
        <v>97</v>
      </c>
      <c r="C71" s="174" t="s">
        <v>500</v>
      </c>
      <c r="D71" s="174" t="s">
        <v>313</v>
      </c>
      <c r="E71" s="174" t="s">
        <v>313</v>
      </c>
      <c r="F71" s="174" t="s">
        <v>313</v>
      </c>
      <c r="G71" s="174"/>
      <c r="H71" s="174"/>
      <c r="I71" s="174"/>
      <c r="J71" s="174"/>
      <c r="K71" s="175"/>
      <c r="M71" s="310">
        <v>0.5</v>
      </c>
      <c r="N71" s="310">
        <v>0</v>
      </c>
      <c r="O71" s="310">
        <v>0</v>
      </c>
      <c r="P71" s="310">
        <v>0</v>
      </c>
    </row>
    <row r="72" spans="2:16" ht="25.5" customHeight="1">
      <c r="B72" s="171" t="s">
        <v>98</v>
      </c>
      <c r="C72" s="174" t="s">
        <v>313</v>
      </c>
      <c r="D72" s="174" t="s">
        <v>501</v>
      </c>
      <c r="E72" s="174" t="s">
        <v>502</v>
      </c>
      <c r="F72" s="174" t="s">
        <v>330</v>
      </c>
      <c r="G72" s="174"/>
      <c r="H72" s="174"/>
      <c r="I72" s="174"/>
      <c r="J72" s="174"/>
      <c r="K72" s="175"/>
      <c r="M72" s="310">
        <v>0.5</v>
      </c>
      <c r="N72" s="310">
        <v>0</v>
      </c>
      <c r="O72" s="310">
        <v>0</v>
      </c>
      <c r="P72" s="310">
        <v>0</v>
      </c>
    </row>
    <row r="73" spans="2:16" ht="25.5" customHeight="1">
      <c r="B73" s="171" t="s">
        <v>101</v>
      </c>
      <c r="C73" s="174" t="s">
        <v>313</v>
      </c>
      <c r="D73" s="174" t="s">
        <v>503</v>
      </c>
      <c r="E73" s="174" t="s">
        <v>504</v>
      </c>
      <c r="F73" s="174" t="s">
        <v>505</v>
      </c>
      <c r="G73" s="174"/>
      <c r="H73" s="174"/>
      <c r="I73" s="174"/>
      <c r="J73" s="174"/>
      <c r="K73" s="175"/>
      <c r="M73" s="310">
        <v>0</v>
      </c>
      <c r="N73" s="310">
        <v>0.6</v>
      </c>
      <c r="O73" s="310">
        <v>0.4</v>
      </c>
      <c r="P73" s="310">
        <v>0.13333333333333333</v>
      </c>
    </row>
    <row r="74" spans="2:16" ht="25.5" customHeight="1">
      <c r="B74" s="176" t="s">
        <v>99</v>
      </c>
      <c r="C74" s="174" t="s">
        <v>313</v>
      </c>
      <c r="D74" s="174" t="s">
        <v>313</v>
      </c>
      <c r="E74" s="174" t="s">
        <v>506</v>
      </c>
      <c r="F74" s="174" t="s">
        <v>507</v>
      </c>
      <c r="G74" s="174"/>
      <c r="H74" s="174"/>
      <c r="I74" s="174"/>
      <c r="J74" s="174"/>
      <c r="K74" s="175"/>
      <c r="M74" s="310">
        <v>0</v>
      </c>
      <c r="N74" s="310">
        <v>0.4</v>
      </c>
      <c r="O74" s="310">
        <v>0.3</v>
      </c>
      <c r="P74" s="310">
        <v>0.4</v>
      </c>
    </row>
    <row r="75" spans="2:16" ht="25.5" customHeight="1">
      <c r="B75" s="177" t="s">
        <v>100</v>
      </c>
      <c r="C75" s="178" t="s">
        <v>313</v>
      </c>
      <c r="D75" s="178" t="s">
        <v>313</v>
      </c>
      <c r="E75" s="178" t="s">
        <v>508</v>
      </c>
      <c r="F75" s="178" t="s">
        <v>313</v>
      </c>
      <c r="G75" s="178"/>
      <c r="H75" s="178"/>
      <c r="I75" s="178"/>
      <c r="J75" s="178"/>
      <c r="K75" s="179"/>
      <c r="M75" s="310">
        <v>0</v>
      </c>
      <c r="N75" s="310">
        <v>0</v>
      </c>
      <c r="O75" s="310">
        <v>0.2</v>
      </c>
      <c r="P75" s="310">
        <v>0.46666666666666667</v>
      </c>
    </row>
    <row r="76" spans="2:16" ht="15.75" customHeight="1">
      <c r="B76" s="47"/>
      <c r="C76" s="47"/>
      <c r="D76" s="48"/>
      <c r="E76" s="48"/>
      <c r="F76" s="48"/>
      <c r="G76" s="48"/>
      <c r="H76" s="48"/>
      <c r="I76" s="48"/>
      <c r="J76" s="48"/>
      <c r="K76" s="48"/>
      <c r="M76" s="310">
        <v>0</v>
      </c>
      <c r="N76" s="310">
        <v>0</v>
      </c>
      <c r="O76" s="310">
        <v>0.1</v>
      </c>
      <c r="P76" s="310">
        <v>0</v>
      </c>
    </row>
    <row r="77" spans="2:16" ht="17.25" customHeight="1">
      <c r="B77" s="51" t="s">
        <v>132</v>
      </c>
      <c r="C77" s="51"/>
      <c r="D77" s="50"/>
      <c r="E77" s="50"/>
      <c r="F77" s="50"/>
      <c r="G77" s="50"/>
      <c r="H77" s="50"/>
      <c r="I77" s="50"/>
      <c r="J77" s="50"/>
      <c r="K77" s="50"/>
      <c r="M77" s="305"/>
      <c r="N77" s="306"/>
      <c r="P77" s="307"/>
    </row>
    <row r="78" spans="2:16" ht="30.75" customHeight="1">
      <c r="B78" s="55" t="s">
        <v>75</v>
      </c>
      <c r="C78" s="55" t="s">
        <v>103</v>
      </c>
      <c r="D78" s="55" t="s">
        <v>104</v>
      </c>
      <c r="E78" s="55" t="s">
        <v>105</v>
      </c>
      <c r="F78" s="55" t="s">
        <v>106</v>
      </c>
      <c r="G78" s="55" t="s">
        <v>107</v>
      </c>
      <c r="H78" s="55" t="s">
        <v>6</v>
      </c>
      <c r="I78" s="55" t="s">
        <v>7</v>
      </c>
      <c r="J78" s="55" t="s">
        <v>108</v>
      </c>
      <c r="K78" s="55" t="s">
        <v>110</v>
      </c>
      <c r="M78" s="305"/>
      <c r="N78" s="306"/>
      <c r="P78" s="307"/>
    </row>
    <row r="79" spans="2:16" ht="20.25" customHeight="1">
      <c r="B79" s="85" t="s">
        <v>122</v>
      </c>
      <c r="C79" s="64">
        <v>1</v>
      </c>
      <c r="D79" s="86">
        <v>8.3346098257112602E-2</v>
      </c>
      <c r="E79" s="86">
        <v>0.37309714432957375</v>
      </c>
      <c r="F79" s="86">
        <v>9.3139369761223417E-2</v>
      </c>
      <c r="G79" s="87">
        <v>28.378999999999998</v>
      </c>
      <c r="H79" s="88">
        <v>0.65097408972898096</v>
      </c>
      <c r="I79" s="88">
        <v>20.688099642815526</v>
      </c>
      <c r="J79" s="89">
        <v>2.2491530913232625</v>
      </c>
      <c r="K79" s="72"/>
      <c r="M79" s="305"/>
      <c r="N79" s="306"/>
      <c r="P79" s="307"/>
    </row>
    <row r="80" spans="2:16" ht="20.25" customHeight="1">
      <c r="B80" s="85" t="s">
        <v>122</v>
      </c>
      <c r="C80" s="64">
        <v>2</v>
      </c>
      <c r="D80" s="86">
        <v>8.809661292857883E-2</v>
      </c>
      <c r="E80" s="86">
        <v>0.29842234194663486</v>
      </c>
      <c r="F80" s="86">
        <v>0.12972345756477596</v>
      </c>
      <c r="G80" s="87">
        <v>22.111499999999999</v>
      </c>
      <c r="H80" s="88">
        <v>2.2203415928930419E-2</v>
      </c>
      <c r="I80" s="88">
        <v>6.0615325485980041</v>
      </c>
      <c r="J80" s="89">
        <v>2.5279567288195479</v>
      </c>
      <c r="K80" s="72"/>
      <c r="M80" s="305"/>
      <c r="N80" s="306"/>
      <c r="P80" s="307"/>
    </row>
    <row r="81" spans="2:16" ht="20.25" customHeight="1">
      <c r="B81" s="85" t="s">
        <v>122</v>
      </c>
      <c r="C81" s="64">
        <v>3</v>
      </c>
      <c r="D81" s="86">
        <v>2.2139110450778678E-2</v>
      </c>
      <c r="E81" s="86">
        <v>0.23966387915087353</v>
      </c>
      <c r="F81" s="86">
        <v>0.1319389126893907</v>
      </c>
      <c r="G81" s="87">
        <v>20.457500000000003</v>
      </c>
      <c r="H81" s="88">
        <v>2.0298294259906261E-2</v>
      </c>
      <c r="I81" s="88">
        <v>3.4710083184439711</v>
      </c>
      <c r="J81" s="89">
        <v>2.6782850500018571</v>
      </c>
      <c r="K81" s="72"/>
      <c r="M81" s="305"/>
      <c r="N81" s="306"/>
      <c r="P81" s="307"/>
    </row>
    <row r="82" spans="2:16" ht="20.25" customHeight="1">
      <c r="B82" s="85" t="s">
        <v>122</v>
      </c>
      <c r="C82" s="64">
        <v>4</v>
      </c>
      <c r="D82" s="86">
        <v>1.3998623809256776E-2</v>
      </c>
      <c r="E82" s="86">
        <v>0.24472650344844574</v>
      </c>
      <c r="F82" s="86">
        <v>0.10164202888619542</v>
      </c>
      <c r="G82" s="87">
        <v>19.763500000000001</v>
      </c>
      <c r="H82" s="88">
        <v>3.2734952942413985E-2</v>
      </c>
      <c r="I82" s="88">
        <v>3.0552622746253051</v>
      </c>
      <c r="J82" s="89">
        <v>2.7517053066729602</v>
      </c>
      <c r="K82" s="72"/>
      <c r="M82" s="305"/>
      <c r="N82" s="306"/>
      <c r="P82" s="307"/>
    </row>
    <row r="83" spans="2:16" ht="20.25" customHeight="1">
      <c r="B83" s="85" t="s">
        <v>122</v>
      </c>
      <c r="C83" s="64">
        <v>5</v>
      </c>
      <c r="D83" s="86">
        <v>1.638046733397731E-2</v>
      </c>
      <c r="E83" s="86">
        <v>0.25223073220611519</v>
      </c>
      <c r="F83" s="86">
        <v>0.10328892038706652</v>
      </c>
      <c r="G83" s="87">
        <v>20.975999999999999</v>
      </c>
      <c r="H83" s="88">
        <v>5.5264269870019542E-3</v>
      </c>
      <c r="I83" s="88">
        <v>4.2885073419135162</v>
      </c>
      <c r="J83" s="89">
        <v>2.6750450340573519</v>
      </c>
      <c r="K83" s="72"/>
      <c r="M83" s="305"/>
      <c r="N83" s="306"/>
      <c r="P83" s="307"/>
    </row>
    <row r="84" spans="2:16" ht="20.25" customHeight="1">
      <c r="B84" s="85" t="s">
        <v>122</v>
      </c>
      <c r="C84" s="64">
        <v>6</v>
      </c>
      <c r="D84" s="86">
        <v>1.0860684122518682E-2</v>
      </c>
      <c r="E84" s="86">
        <v>0.25354495060699905</v>
      </c>
      <c r="F84" s="86">
        <v>0.11274680438917307</v>
      </c>
      <c r="G84" s="87">
        <v>21.820500000000003</v>
      </c>
      <c r="H84" s="88">
        <v>0</v>
      </c>
      <c r="I84" s="88">
        <v>3.8053875994614885</v>
      </c>
      <c r="J84" s="89">
        <v>2.5799615118887336</v>
      </c>
      <c r="K84" s="72"/>
      <c r="M84" s="305"/>
      <c r="N84" s="306"/>
      <c r="P84" s="307"/>
    </row>
    <row r="85" spans="2:16" ht="20.25" customHeight="1">
      <c r="B85" s="85" t="s">
        <v>122</v>
      </c>
      <c r="C85" s="64">
        <v>7</v>
      </c>
      <c r="D85" s="86">
        <v>8.189626331150791E-3</v>
      </c>
      <c r="E85" s="86">
        <v>0.2332267345044616</v>
      </c>
      <c r="F85" s="86">
        <v>0.11499451924715447</v>
      </c>
      <c r="G85" s="87">
        <v>22.519500000000001</v>
      </c>
      <c r="H85" s="88">
        <v>4.2559037471189666E-3</v>
      </c>
      <c r="I85" s="88">
        <v>3.6047504738097644</v>
      </c>
      <c r="J85" s="89">
        <v>2.494190338811717</v>
      </c>
      <c r="K85" s="72"/>
      <c r="M85" s="305"/>
      <c r="N85" s="306"/>
      <c r="P85" s="307"/>
    </row>
    <row r="86" spans="2:16" ht="20.25" customHeight="1">
      <c r="B86" s="85" t="s">
        <v>122</v>
      </c>
      <c r="C86" s="64">
        <v>8</v>
      </c>
      <c r="D86" s="86">
        <v>2.6340885376328754E-2</v>
      </c>
      <c r="E86" s="86">
        <v>0.22597113551617279</v>
      </c>
      <c r="F86" s="86">
        <v>9.0254178060988677E-2</v>
      </c>
      <c r="G86" s="87">
        <v>23.576999999999998</v>
      </c>
      <c r="H86" s="88">
        <v>0</v>
      </c>
      <c r="I86" s="88">
        <v>2.7369240061249931</v>
      </c>
      <c r="J86" s="89">
        <v>2.4683774795012021</v>
      </c>
      <c r="K86" s="72"/>
      <c r="M86" s="305"/>
      <c r="N86" s="306"/>
      <c r="P86" s="307"/>
    </row>
    <row r="87" spans="2:16" ht="20.25" customHeight="1">
      <c r="B87" s="85" t="s">
        <v>122</v>
      </c>
      <c r="C87" s="64">
        <v>9</v>
      </c>
      <c r="D87" s="86">
        <v>1.5346919812030724E-2</v>
      </c>
      <c r="E87" s="86">
        <v>0.23750637471891795</v>
      </c>
      <c r="F87" s="86">
        <v>8.9001265089410919E-2</v>
      </c>
      <c r="G87" s="87">
        <v>21.6905</v>
      </c>
      <c r="H87" s="88">
        <v>0</v>
      </c>
      <c r="I87" s="88">
        <v>3.0929011062371532</v>
      </c>
      <c r="J87" s="89">
        <v>2.5525948680809334</v>
      </c>
      <c r="K87" s="72"/>
      <c r="M87" s="305"/>
      <c r="N87" s="306"/>
      <c r="P87" s="307"/>
    </row>
    <row r="88" spans="2:16" ht="20.25" customHeight="1">
      <c r="B88" s="85" t="s">
        <v>122</v>
      </c>
      <c r="C88" s="64">
        <v>10</v>
      </c>
      <c r="D88" s="86">
        <v>1.6151983512526089E-2</v>
      </c>
      <c r="E88" s="86">
        <v>0.24683634999531456</v>
      </c>
      <c r="F88" s="86">
        <v>8.7095020543522486E-2</v>
      </c>
      <c r="G88" s="87">
        <v>20.198499999999999</v>
      </c>
      <c r="H88" s="88">
        <v>1.858357479591518E-2</v>
      </c>
      <c r="I88" s="88">
        <v>3.3450434632647328</v>
      </c>
      <c r="J88" s="89">
        <v>2.7125827618718117</v>
      </c>
      <c r="K88" s="72"/>
      <c r="M88" s="305"/>
      <c r="N88" s="306"/>
      <c r="P88" s="307"/>
    </row>
    <row r="89" spans="2:16" ht="20.25" customHeight="1">
      <c r="B89" s="85" t="s">
        <v>122</v>
      </c>
      <c r="C89" s="64">
        <v>11</v>
      </c>
      <c r="D89" s="86">
        <v>1.5491133663905926E-2</v>
      </c>
      <c r="E89" s="86">
        <v>0.25380231199467324</v>
      </c>
      <c r="F89" s="86">
        <v>8.3251051243623628E-2</v>
      </c>
      <c r="G89" s="87">
        <v>19.792999999999999</v>
      </c>
      <c r="H89" s="88">
        <v>3.7165647876617691E-2</v>
      </c>
      <c r="I89" s="88">
        <v>3.1378425564401509</v>
      </c>
      <c r="J89" s="89">
        <v>2.7463803798528752</v>
      </c>
      <c r="K89" s="72" t="s">
        <v>71</v>
      </c>
      <c r="M89" s="305"/>
      <c r="N89" s="306"/>
      <c r="P89" s="307"/>
    </row>
    <row r="90" spans="2:16" ht="20.25" customHeight="1">
      <c r="B90" s="85" t="s">
        <v>91</v>
      </c>
      <c r="C90" s="64">
        <v>1</v>
      </c>
      <c r="D90" s="86">
        <v>5.7892194739185387E-2</v>
      </c>
      <c r="E90" s="86">
        <v>0.36216696314186286</v>
      </c>
      <c r="F90" s="86">
        <v>0.17236274869641663</v>
      </c>
      <c r="G90" s="87">
        <v>24.331</v>
      </c>
      <c r="H90" s="88">
        <v>2.5672508169040151</v>
      </c>
      <c r="I90" s="88">
        <v>40.139035165364248</v>
      </c>
      <c r="J90" s="89">
        <v>2.3865294171707228</v>
      </c>
      <c r="K90" s="72"/>
      <c r="M90" s="305"/>
      <c r="N90" s="306"/>
      <c r="P90" s="307"/>
    </row>
    <row r="91" spans="2:16" ht="20.25" customHeight="1">
      <c r="B91" s="85" t="s">
        <v>91</v>
      </c>
      <c r="C91" s="64">
        <v>2</v>
      </c>
      <c r="D91" s="86">
        <v>4.5923296198700655E-2</v>
      </c>
      <c r="E91" s="86">
        <v>0.3049147575176348</v>
      </c>
      <c r="F91" s="86">
        <v>0.14934668364988654</v>
      </c>
      <c r="G91" s="87">
        <v>18.424599999999998</v>
      </c>
      <c r="H91" s="88">
        <v>0.24748997847565099</v>
      </c>
      <c r="I91" s="88">
        <v>11.411575730217622</v>
      </c>
      <c r="J91" s="89">
        <v>2.7835662178712774</v>
      </c>
      <c r="K91" s="72"/>
      <c r="M91" s="305"/>
      <c r="N91" s="306"/>
      <c r="P91" s="307"/>
    </row>
    <row r="92" spans="2:16" ht="20.25" customHeight="1">
      <c r="B92" s="85" t="s">
        <v>91</v>
      </c>
      <c r="C92" s="64">
        <v>3</v>
      </c>
      <c r="D92" s="86">
        <v>2.007905144262739E-2</v>
      </c>
      <c r="E92" s="86">
        <v>0.30552004284860484</v>
      </c>
      <c r="F92" s="86">
        <v>0.18564005661883809</v>
      </c>
      <c r="G92" s="87">
        <v>19.2988</v>
      </c>
      <c r="H92" s="88">
        <v>0.22297035032227955</v>
      </c>
      <c r="I92" s="88">
        <v>13.118472054528343</v>
      </c>
      <c r="J92" s="89">
        <v>2.7494844662351614</v>
      </c>
      <c r="K92" s="72"/>
      <c r="M92" s="305"/>
      <c r="N92" s="306"/>
      <c r="P92" s="307"/>
    </row>
    <row r="93" spans="2:16" ht="20.25" customHeight="1">
      <c r="B93" s="85" t="s">
        <v>91</v>
      </c>
      <c r="C93" s="64">
        <v>4</v>
      </c>
      <c r="D93" s="86">
        <v>1.4639674844721043E-2</v>
      </c>
      <c r="E93" s="86">
        <v>0.30698897339751074</v>
      </c>
      <c r="F93" s="86">
        <v>0.19877298955199321</v>
      </c>
      <c r="G93" s="87">
        <v>20.334600000000002</v>
      </c>
      <c r="H93" s="88">
        <v>0.26359287342639243</v>
      </c>
      <c r="I93" s="88">
        <v>13.881759234173559</v>
      </c>
      <c r="J93" s="89">
        <v>2.6416193939363253</v>
      </c>
      <c r="K93" s="72"/>
      <c r="M93" s="305"/>
      <c r="N93" s="306"/>
      <c r="P93" s="307"/>
    </row>
    <row r="94" spans="2:16" ht="20.25" customHeight="1">
      <c r="B94" s="85" t="s">
        <v>91</v>
      </c>
      <c r="C94" s="64">
        <v>5</v>
      </c>
      <c r="D94" s="86">
        <v>1.6636619888156266E-2</v>
      </c>
      <c r="E94" s="86">
        <v>0.30894393962718525</v>
      </c>
      <c r="F94" s="86">
        <v>0.18642451235202945</v>
      </c>
      <c r="G94" s="87">
        <v>20.672800000000002</v>
      </c>
      <c r="H94" s="88">
        <v>0.15616713076609795</v>
      </c>
      <c r="I94" s="88">
        <v>12.889644555606811</v>
      </c>
      <c r="J94" s="89">
        <v>2.5954444215887253</v>
      </c>
      <c r="K94" s="72"/>
      <c r="M94" s="305"/>
      <c r="N94" s="306"/>
      <c r="P94" s="307"/>
    </row>
    <row r="95" spans="2:16" ht="20.25" customHeight="1">
      <c r="B95" s="85" t="s">
        <v>91</v>
      </c>
      <c r="C95" s="64">
        <v>6</v>
      </c>
      <c r="D95" s="86">
        <v>1.8103023534919816E-2</v>
      </c>
      <c r="E95" s="86">
        <v>0.30956862699443011</v>
      </c>
      <c r="F95" s="86">
        <v>0.17550178183798151</v>
      </c>
      <c r="G95" s="87">
        <v>20.725200000000001</v>
      </c>
      <c r="H95" s="88">
        <v>0.11175067976342062</v>
      </c>
      <c r="I95" s="88">
        <v>11.091698421597922</v>
      </c>
      <c r="J95" s="89">
        <v>2.5523888655522486</v>
      </c>
      <c r="K95" s="72"/>
      <c r="M95" s="305"/>
      <c r="N95" s="306"/>
      <c r="P95" s="307"/>
    </row>
    <row r="96" spans="2:16" ht="20.25" customHeight="1">
      <c r="B96" s="85" t="s">
        <v>91</v>
      </c>
      <c r="C96" s="64">
        <v>7</v>
      </c>
      <c r="D96" s="86">
        <v>2.3246748550626705E-2</v>
      </c>
      <c r="E96" s="86">
        <v>0.30724598614787291</v>
      </c>
      <c r="F96" s="86">
        <v>0.17487027328892657</v>
      </c>
      <c r="G96" s="87">
        <v>21.442</v>
      </c>
      <c r="H96" s="88">
        <v>5.9119117805769068E-2</v>
      </c>
      <c r="I96" s="88">
        <v>10.879956266530673</v>
      </c>
      <c r="J96" s="89">
        <v>2.476747302381304</v>
      </c>
      <c r="K96" s="72"/>
      <c r="M96" s="305"/>
      <c r="N96" s="306"/>
      <c r="P96" s="307"/>
    </row>
    <row r="97" spans="2:16" ht="20.25" customHeight="1">
      <c r="B97" s="85" t="s">
        <v>91</v>
      </c>
      <c r="C97" s="64">
        <v>8</v>
      </c>
      <c r="D97" s="86">
        <v>2.1069423445646853E-2</v>
      </c>
      <c r="E97" s="86">
        <v>0.31052996066846417</v>
      </c>
      <c r="F97" s="86">
        <v>0.16259294872422553</v>
      </c>
      <c r="G97" s="87">
        <v>21.914499999999997</v>
      </c>
      <c r="H97" s="88">
        <v>2.9375419823708317E-2</v>
      </c>
      <c r="I97" s="88">
        <v>11.453965779594268</v>
      </c>
      <c r="J97" s="89">
        <v>2.4299213850853119</v>
      </c>
      <c r="K97" s="72"/>
      <c r="M97" s="305"/>
      <c r="N97" s="306"/>
      <c r="P97" s="307"/>
    </row>
    <row r="98" spans="2:16" ht="20.25" customHeight="1">
      <c r="B98" s="85" t="s">
        <v>91</v>
      </c>
      <c r="C98" s="64">
        <v>9</v>
      </c>
      <c r="D98" s="86">
        <v>1.7943939837556815E-2</v>
      </c>
      <c r="E98" s="86">
        <v>0.30975073993249624</v>
      </c>
      <c r="F98" s="86">
        <v>0.16978607229141909</v>
      </c>
      <c r="G98" s="87">
        <v>21.655000000000001</v>
      </c>
      <c r="H98" s="88">
        <v>8.4768376768109388E-2</v>
      </c>
      <c r="I98" s="88">
        <v>13.767381662161766</v>
      </c>
      <c r="J98" s="89">
        <v>2.4579263170512116</v>
      </c>
      <c r="K98" s="72"/>
      <c r="M98" s="305"/>
      <c r="N98" s="306"/>
      <c r="P98" s="307"/>
    </row>
    <row r="99" spans="2:16" ht="20.25" customHeight="1">
      <c r="B99" s="85" t="s">
        <v>91</v>
      </c>
      <c r="C99" s="64">
        <v>10</v>
      </c>
      <c r="D99" s="86">
        <v>1.49916832460969E-2</v>
      </c>
      <c r="E99" s="86">
        <v>0.30928133581792727</v>
      </c>
      <c r="F99" s="86">
        <v>0.17696445793757715</v>
      </c>
      <c r="G99" s="87">
        <v>20.138600000000004</v>
      </c>
      <c r="H99" s="88">
        <v>0.13681811415540535</v>
      </c>
      <c r="I99" s="88">
        <v>11.697948760287158</v>
      </c>
      <c r="J99" s="89">
        <v>2.6265189373861775</v>
      </c>
      <c r="K99" s="72"/>
      <c r="M99" s="305"/>
      <c r="N99" s="306"/>
      <c r="P99" s="307"/>
    </row>
    <row r="100" spans="2:16" ht="20.25" customHeight="1">
      <c r="B100" s="85" t="s">
        <v>91</v>
      </c>
      <c r="C100" s="64">
        <v>11</v>
      </c>
      <c r="D100" s="86">
        <v>1.5645595225187391E-2</v>
      </c>
      <c r="E100" s="86">
        <v>0.30875201302879152</v>
      </c>
      <c r="F100" s="86">
        <v>0.16963484533107534</v>
      </c>
      <c r="G100" s="87">
        <v>19.488</v>
      </c>
      <c r="H100" s="88">
        <v>0.1916128378301992</v>
      </c>
      <c r="I100" s="88">
        <v>12.675189222467676</v>
      </c>
      <c r="J100" s="89">
        <v>2.6964500899969401</v>
      </c>
      <c r="K100" s="72" t="s">
        <v>69</v>
      </c>
      <c r="M100" s="305"/>
      <c r="N100" s="306"/>
      <c r="P100" s="307"/>
    </row>
    <row r="101" spans="2:16" ht="20.25" customHeight="1">
      <c r="B101" s="85" t="s">
        <v>120</v>
      </c>
      <c r="C101" s="64">
        <v>1</v>
      </c>
      <c r="D101" s="86">
        <v>4.7950913160410523E-2</v>
      </c>
      <c r="E101" s="86">
        <v>0.40215809825201687</v>
      </c>
      <c r="F101" s="86">
        <v>0.15184994350370873</v>
      </c>
      <c r="G101" s="87">
        <v>25.293049999999997</v>
      </c>
      <c r="H101" s="88">
        <v>1.966204308961951</v>
      </c>
      <c r="I101" s="88">
        <v>51.694215386437868</v>
      </c>
      <c r="J101" s="89">
        <v>2.3428171829015678</v>
      </c>
      <c r="K101" s="72"/>
      <c r="M101" s="305"/>
      <c r="N101" s="306"/>
      <c r="P101" s="307"/>
    </row>
    <row r="102" spans="2:16" ht="20.25" customHeight="1">
      <c r="B102" s="85" t="s">
        <v>120</v>
      </c>
      <c r="C102" s="64">
        <v>2</v>
      </c>
      <c r="D102" s="86">
        <v>5.4796268254075763E-2</v>
      </c>
      <c r="E102" s="86">
        <v>0.29932987813868489</v>
      </c>
      <c r="F102" s="86">
        <v>0.14339523557473685</v>
      </c>
      <c r="G102" s="87">
        <v>18.607700000000001</v>
      </c>
      <c r="H102" s="88">
        <v>6.8368275363840561E-2</v>
      </c>
      <c r="I102" s="88">
        <v>15.8075156108846</v>
      </c>
      <c r="J102" s="89">
        <v>2.769764217679362</v>
      </c>
      <c r="K102" s="72"/>
      <c r="M102" s="305"/>
      <c r="N102" s="306"/>
      <c r="P102" s="307"/>
    </row>
    <row r="103" spans="2:16" ht="20.25" customHeight="1">
      <c r="B103" s="85" t="s">
        <v>120</v>
      </c>
      <c r="C103" s="64">
        <v>3</v>
      </c>
      <c r="D103" s="86">
        <v>2.2955613729357421E-2</v>
      </c>
      <c r="E103" s="86">
        <v>0.28413414044072366</v>
      </c>
      <c r="F103" s="86">
        <v>0.15731753001612561</v>
      </c>
      <c r="G103" s="87">
        <v>18.494684210526312</v>
      </c>
      <c r="H103" s="88">
        <v>9.3769296420886994E-2</v>
      </c>
      <c r="I103" s="88">
        <v>17.547556356262863</v>
      </c>
      <c r="J103" s="89">
        <v>2.8053099692425154</v>
      </c>
      <c r="K103" s="72"/>
      <c r="M103" s="305"/>
      <c r="N103" s="306"/>
      <c r="P103" s="307"/>
    </row>
    <row r="104" spans="2:16" ht="20.25" customHeight="1">
      <c r="B104" s="85" t="s">
        <v>120</v>
      </c>
      <c r="C104" s="64">
        <v>4</v>
      </c>
      <c r="D104" s="86">
        <v>2.1932540311645772E-2</v>
      </c>
      <c r="E104" s="86">
        <v>0.28436844704338199</v>
      </c>
      <c r="F104" s="86">
        <v>0.16772206188359629</v>
      </c>
      <c r="G104" s="87">
        <v>20.262944444444443</v>
      </c>
      <c r="H104" s="88">
        <v>9.7696592496869503E-2</v>
      </c>
      <c r="I104" s="88">
        <v>20.862819984787375</v>
      </c>
      <c r="J104" s="89">
        <v>2.6590109264665269</v>
      </c>
      <c r="K104" s="72"/>
      <c r="M104" s="305"/>
      <c r="N104" s="306"/>
      <c r="P104" s="307"/>
    </row>
    <row r="105" spans="2:16" ht="20.25" customHeight="1">
      <c r="B105" s="85" t="s">
        <v>120</v>
      </c>
      <c r="C105" s="64">
        <v>5</v>
      </c>
      <c r="D105" s="86">
        <v>2.5189294520259864E-2</v>
      </c>
      <c r="E105" s="86">
        <v>0.2875019310324235</v>
      </c>
      <c r="F105" s="86">
        <v>0.16448990081763454</v>
      </c>
      <c r="G105" s="87">
        <v>21.733470588235292</v>
      </c>
      <c r="H105" s="88">
        <v>8.5425311674538262E-2</v>
      </c>
      <c r="I105" s="88">
        <v>24.657323577193242</v>
      </c>
      <c r="J105" s="89">
        <v>2.5392712222346381</v>
      </c>
      <c r="K105" s="72"/>
    </row>
    <row r="106" spans="2:16" ht="20.25" customHeight="1">
      <c r="B106" s="85" t="s">
        <v>120</v>
      </c>
      <c r="C106" s="64">
        <v>6</v>
      </c>
      <c r="D106" s="86">
        <v>2.7902832339655813E-2</v>
      </c>
      <c r="E106" s="86">
        <v>0.29484759185115333</v>
      </c>
      <c r="F106" s="86">
        <v>0.15804772314438501</v>
      </c>
      <c r="G106" s="87">
        <v>23.360750000000003</v>
      </c>
      <c r="H106" s="88">
        <v>6.1612597818342413E-2</v>
      </c>
      <c r="I106" s="88">
        <v>28.328103308033434</v>
      </c>
      <c r="J106" s="89">
        <v>2.3949448740909656</v>
      </c>
      <c r="K106" s="72"/>
    </row>
    <row r="107" spans="2:16" ht="20.25" customHeight="1">
      <c r="B107" s="85" t="s">
        <v>120</v>
      </c>
      <c r="C107" s="64">
        <v>7</v>
      </c>
      <c r="D107" s="86">
        <v>3.3848319678320013E-2</v>
      </c>
      <c r="E107" s="86">
        <v>0.29499089744030049</v>
      </c>
      <c r="F107" s="86">
        <v>0.15488035943442627</v>
      </c>
      <c r="G107" s="87">
        <v>23.687882352941177</v>
      </c>
      <c r="H107" s="88">
        <v>5.0327150484780328E-2</v>
      </c>
      <c r="I107" s="88">
        <v>27.670677198723936</v>
      </c>
      <c r="J107" s="89">
        <v>2.3555033272868178</v>
      </c>
      <c r="K107" s="72"/>
    </row>
    <row r="108" spans="2:16" ht="20.25" customHeight="1">
      <c r="B108" s="85" t="s">
        <v>120</v>
      </c>
      <c r="C108" s="64">
        <v>8</v>
      </c>
      <c r="D108" s="86">
        <v>3.6223753231633661E-2</v>
      </c>
      <c r="E108" s="86">
        <v>0.30281773609713419</v>
      </c>
      <c r="F108" s="86">
        <v>0.14779539759902607</v>
      </c>
      <c r="G108" s="87">
        <v>25.717937500000005</v>
      </c>
      <c r="H108" s="88">
        <v>7.4983326968226918E-2</v>
      </c>
      <c r="I108" s="88">
        <v>28.609073368564285</v>
      </c>
      <c r="J108" s="89">
        <v>2.2406975232900868</v>
      </c>
      <c r="K108" s="72"/>
    </row>
    <row r="109" spans="2:16" ht="20.25" customHeight="1">
      <c r="B109" s="85" t="s">
        <v>120</v>
      </c>
      <c r="C109" s="64">
        <v>9</v>
      </c>
      <c r="D109" s="86">
        <v>3.4082909183768065E-2</v>
      </c>
      <c r="E109" s="86">
        <v>0.29469022720165594</v>
      </c>
      <c r="F109" s="86">
        <v>0.14993064625686456</v>
      </c>
      <c r="G109" s="87">
        <v>24.186941176470587</v>
      </c>
      <c r="H109" s="88">
        <v>0.10771156113386035</v>
      </c>
      <c r="I109" s="88">
        <v>26.762476100295231</v>
      </c>
      <c r="J109" s="89">
        <v>2.3455729516231427</v>
      </c>
      <c r="K109" s="72"/>
    </row>
    <row r="110" spans="2:16" ht="20.25" customHeight="1">
      <c r="B110" s="85" t="s">
        <v>120</v>
      </c>
      <c r="C110" s="64">
        <v>10</v>
      </c>
      <c r="D110" s="86">
        <v>2.251705039173052E-2</v>
      </c>
      <c r="E110" s="86">
        <v>0.2891726902670535</v>
      </c>
      <c r="F110" s="86">
        <v>0.15930687587720538</v>
      </c>
      <c r="G110" s="87">
        <v>22.044350000000001</v>
      </c>
      <c r="H110" s="88">
        <v>0.18637905485898984</v>
      </c>
      <c r="I110" s="88">
        <v>25.525481331861336</v>
      </c>
      <c r="J110" s="89">
        <v>2.5233424475448545</v>
      </c>
      <c r="K110" s="72"/>
    </row>
    <row r="111" spans="2:16" ht="20.25" customHeight="1">
      <c r="B111" s="85" t="s">
        <v>120</v>
      </c>
      <c r="C111" s="64">
        <v>11</v>
      </c>
      <c r="D111" s="86">
        <v>2.6128812642431661E-2</v>
      </c>
      <c r="E111" s="86">
        <v>0.29327118266257785</v>
      </c>
      <c r="F111" s="86">
        <v>0.16218119385148888</v>
      </c>
      <c r="G111" s="87">
        <v>21.944799999999997</v>
      </c>
      <c r="H111" s="88">
        <v>0.2039524023885266</v>
      </c>
      <c r="I111" s="88">
        <v>26.222033514746879</v>
      </c>
      <c r="J111" s="89">
        <v>2.5274583767422771</v>
      </c>
      <c r="K111" s="72" t="s">
        <v>69</v>
      </c>
    </row>
    <row r="112" spans="2:16" ht="20.25" customHeight="1">
      <c r="B112" s="85" t="s">
        <v>121</v>
      </c>
      <c r="C112" s="64">
        <v>1</v>
      </c>
      <c r="D112" s="86">
        <v>6.6139866691780527E-2</v>
      </c>
      <c r="E112" s="86">
        <v>0.44567788482005993</v>
      </c>
      <c r="F112" s="86">
        <v>0.2092790222105628</v>
      </c>
      <c r="G112" s="87">
        <v>20.173181818181817</v>
      </c>
      <c r="H112" s="88">
        <v>5.671445374573433</v>
      </c>
      <c r="I112" s="88">
        <v>76.82523777064354</v>
      </c>
      <c r="J112" s="89">
        <v>1.6097896049269946</v>
      </c>
      <c r="K112" s="72"/>
    </row>
    <row r="113" spans="2:11" ht="20.25" customHeight="1">
      <c r="B113" s="85" t="s">
        <v>121</v>
      </c>
      <c r="C113" s="64">
        <v>2</v>
      </c>
      <c r="D113" s="86">
        <v>4.9888190100036901E-2</v>
      </c>
      <c r="E113" s="86">
        <v>0.39156173876016842</v>
      </c>
      <c r="F113" s="86">
        <v>0.1787688106251612</v>
      </c>
      <c r="G113" s="87">
        <v>14.835714285714285</v>
      </c>
      <c r="H113" s="88">
        <v>4.3319202203111189</v>
      </c>
      <c r="I113" s="88">
        <v>32.532104042237883</v>
      </c>
      <c r="J113" s="89">
        <v>1.8733317831935787</v>
      </c>
      <c r="K113" s="72"/>
    </row>
    <row r="114" spans="2:11" ht="20.25" customHeight="1">
      <c r="B114" s="85" t="s">
        <v>121</v>
      </c>
      <c r="C114" s="64">
        <v>3</v>
      </c>
      <c r="D114" s="86">
        <v>1.7947595113198052E-2</v>
      </c>
      <c r="E114" s="86">
        <v>0.4041939227623193</v>
      </c>
      <c r="F114" s="86">
        <v>0.20275797778109342</v>
      </c>
      <c r="G114" s="87">
        <v>15.422687500000002</v>
      </c>
      <c r="H114" s="88">
        <v>0.93103793250554689</v>
      </c>
      <c r="I114" s="88">
        <v>32.143394497297294</v>
      </c>
      <c r="J114" s="89">
        <v>1.8751241361526074</v>
      </c>
      <c r="K114" s="72"/>
    </row>
    <row r="115" spans="2:11" ht="20.25" customHeight="1">
      <c r="B115" s="85" t="s">
        <v>121</v>
      </c>
      <c r="C115" s="64">
        <v>4</v>
      </c>
      <c r="D115" s="86">
        <v>1.4289218898955019E-2</v>
      </c>
      <c r="E115" s="86">
        <v>0.39976006612317466</v>
      </c>
      <c r="F115" s="86">
        <v>0.2020328058822716</v>
      </c>
      <c r="G115" s="87">
        <v>15.723916666666668</v>
      </c>
      <c r="H115" s="88">
        <v>0.33852024297903693</v>
      </c>
      <c r="I115" s="88">
        <v>27.068536530381735</v>
      </c>
      <c r="J115" s="89">
        <v>1.8395153510532039</v>
      </c>
      <c r="K115" s="72"/>
    </row>
    <row r="116" spans="2:11" ht="20.25" customHeight="1">
      <c r="B116" s="85" t="s">
        <v>121</v>
      </c>
      <c r="C116" s="64">
        <v>5</v>
      </c>
      <c r="D116" s="86">
        <v>1.7610861572482706E-2</v>
      </c>
      <c r="E116" s="86">
        <v>0.39550639507124774</v>
      </c>
      <c r="F116" s="86">
        <v>0.20065962588176964</v>
      </c>
      <c r="G116" s="87">
        <v>16.390384615384612</v>
      </c>
      <c r="H116" s="88">
        <v>0.58210571440202941</v>
      </c>
      <c r="I116" s="88">
        <v>27.297791861687529</v>
      </c>
      <c r="J116" s="89">
        <v>1.8329983104379974</v>
      </c>
      <c r="K116" s="72"/>
    </row>
    <row r="117" spans="2:11" ht="20.25" customHeight="1">
      <c r="B117" s="85" t="s">
        <v>121</v>
      </c>
      <c r="C117" s="64">
        <v>6</v>
      </c>
      <c r="D117" s="86">
        <v>2.1578291534812243E-2</v>
      </c>
      <c r="E117" s="86">
        <v>0.39192258188887008</v>
      </c>
      <c r="F117" s="86">
        <v>0.18440888609745529</v>
      </c>
      <c r="G117" s="87">
        <v>17.424230769230768</v>
      </c>
      <c r="H117" s="88">
        <v>0.57047774913080773</v>
      </c>
      <c r="I117" s="88">
        <v>29.063106150924302</v>
      </c>
      <c r="J117" s="89">
        <v>1.8041713389268748</v>
      </c>
      <c r="K117" s="72"/>
    </row>
    <row r="118" spans="2:11" ht="20.25" customHeight="1">
      <c r="B118" s="85" t="s">
        <v>121</v>
      </c>
      <c r="C118" s="64">
        <v>7</v>
      </c>
      <c r="D118" s="86">
        <v>2.2765650658792661E-2</v>
      </c>
      <c r="E118" s="86">
        <v>0.39069671352981472</v>
      </c>
      <c r="F118" s="86">
        <v>0.18093932657729117</v>
      </c>
      <c r="G118" s="87">
        <v>17.408642857142855</v>
      </c>
      <c r="H118" s="88">
        <v>0.49086780382686379</v>
      </c>
      <c r="I118" s="88">
        <v>25.328389099844088</v>
      </c>
      <c r="J118" s="89">
        <v>1.756895007647155</v>
      </c>
      <c r="K118" s="72"/>
    </row>
    <row r="119" spans="2:11" ht="20.25" customHeight="1">
      <c r="B119" s="85" t="s">
        <v>121</v>
      </c>
      <c r="C119" s="64">
        <v>8</v>
      </c>
      <c r="D119" s="86">
        <v>3.0290731897407587E-2</v>
      </c>
      <c r="E119" s="86">
        <v>0.39220406856857282</v>
      </c>
      <c r="F119" s="86">
        <v>0.18214408341675734</v>
      </c>
      <c r="G119" s="87">
        <v>18.076857142857143</v>
      </c>
      <c r="H119" s="88">
        <v>0.27170664377085346</v>
      </c>
      <c r="I119" s="88">
        <v>27.316580907999324</v>
      </c>
      <c r="J119" s="89">
        <v>1.7340812235118954</v>
      </c>
      <c r="K119" s="72"/>
    </row>
    <row r="120" spans="2:11" ht="20.25" customHeight="1">
      <c r="B120" s="85" t="s">
        <v>121</v>
      </c>
      <c r="C120" s="64">
        <v>9</v>
      </c>
      <c r="D120" s="86">
        <v>2.452347326900705E-2</v>
      </c>
      <c r="E120" s="86">
        <v>0.39425052475270295</v>
      </c>
      <c r="F120" s="86">
        <v>0.19597963062616894</v>
      </c>
      <c r="G120" s="87">
        <v>17.711285714285715</v>
      </c>
      <c r="H120" s="88">
        <v>0.30773045710579899</v>
      </c>
      <c r="I120" s="88">
        <v>30.207218741062785</v>
      </c>
      <c r="J120" s="89">
        <v>1.7585742104059316</v>
      </c>
      <c r="K120" s="72"/>
    </row>
    <row r="121" spans="2:11" ht="20.25" customHeight="1">
      <c r="B121" s="85" t="s">
        <v>121</v>
      </c>
      <c r="C121" s="64">
        <v>10</v>
      </c>
      <c r="D121" s="86">
        <v>1.8250748234430389E-2</v>
      </c>
      <c r="E121" s="86">
        <v>0.39891722275158265</v>
      </c>
      <c r="F121" s="86">
        <v>0.21299993350543117</v>
      </c>
      <c r="G121" s="87">
        <v>17.168062499999998</v>
      </c>
      <c r="H121" s="88">
        <v>0.89065515556066055</v>
      </c>
      <c r="I121" s="88">
        <v>36.123392649375255</v>
      </c>
      <c r="J121" s="89">
        <v>1.7998480515830504</v>
      </c>
      <c r="K121" s="72"/>
    </row>
    <row r="122" spans="2:11" ht="20.25" customHeight="1">
      <c r="B122" s="85" t="s">
        <v>121</v>
      </c>
      <c r="C122" s="64">
        <v>11</v>
      </c>
      <c r="D122" s="86">
        <v>1.9436336356340615E-2</v>
      </c>
      <c r="E122" s="86">
        <v>0.40420648792599317</v>
      </c>
      <c r="F122" s="86">
        <v>0.21003363915915413</v>
      </c>
      <c r="G122" s="87">
        <v>17.175133333333335</v>
      </c>
      <c r="H122" s="88">
        <v>1.3109751306012705</v>
      </c>
      <c r="I122" s="88">
        <v>38.744713242158255</v>
      </c>
      <c r="J122" s="89">
        <v>1.8011375652520065</v>
      </c>
      <c r="K122" s="72" t="s">
        <v>69</v>
      </c>
    </row>
    <row r="123" spans="2:11" ht="20.25" customHeight="1">
      <c r="B123" s="83" t="s">
        <v>126</v>
      </c>
      <c r="C123" s="82"/>
      <c r="D123" s="83"/>
      <c r="E123" s="83"/>
      <c r="F123" s="83"/>
      <c r="G123" s="83"/>
      <c r="H123" s="83"/>
      <c r="I123" s="83"/>
      <c r="J123" s="83"/>
      <c r="K123" s="82"/>
    </row>
    <row r="124" spans="2:11" ht="20.25" customHeight="1">
      <c r="B124" s="222" t="str">
        <f>C68</f>
        <v>117</v>
      </c>
      <c r="C124" s="53"/>
      <c r="D124" s="84">
        <f t="shared" ref="D124:J127" si="1">(SUMIFS(D$79:D$122,$B$79:$B$122,$B124,$C$79:$C$122,MAX($C$79:$C$122))/SUMIFS(D$79:D$122,$B$79:$B$122,$B124,$C$79:$C$122,MAX($C$79:$C$122)-1))-1</f>
        <v>-4.0914470232567113E-2</v>
      </c>
      <c r="E124" s="84">
        <f>(SUMIFS(E$79:E$122,$B$79:$B$122,$B124,$C$79:$C$122,MAX($C$79:$C$122))/SUMIFS(E$79:E$122,$B$79:$B$122,$B124,$C$79:$C$122,MAX($C$79:$C$122)-1))-1</f>
        <v>2.8220973124464477E-2</v>
      </c>
      <c r="F124" s="84">
        <f t="shared" si="1"/>
        <v>-4.4135350975409438E-2</v>
      </c>
      <c r="G124" s="84">
        <f t="shared" si="1"/>
        <v>-2.0075748199123722E-2</v>
      </c>
      <c r="H124" s="84" t="s">
        <v>323</v>
      </c>
      <c r="I124" s="84">
        <f t="shared" si="1"/>
        <v>-6.1942665050562784E-2</v>
      </c>
      <c r="J124" s="84">
        <f t="shared" si="1"/>
        <v>1.2459571171845596E-2</v>
      </c>
      <c r="K124" s="54"/>
    </row>
    <row r="125" spans="2:11" ht="20.25" customHeight="1">
      <c r="B125" s="41" t="str">
        <f>D68</f>
        <v>304</v>
      </c>
      <c r="C125" s="53"/>
      <c r="D125" s="84">
        <f t="shared" si="1"/>
        <v>4.3618316126091905E-2</v>
      </c>
      <c r="E125" s="84">
        <f t="shared" si="1"/>
        <v>-1.7114604983708981E-3</v>
      </c>
      <c r="F125" s="84">
        <f t="shared" si="1"/>
        <v>-4.1418557669287814E-2</v>
      </c>
      <c r="G125" s="84">
        <f t="shared" si="1"/>
        <v>-3.2306118598115274E-2</v>
      </c>
      <c r="H125" s="84">
        <f t="shared" si="1"/>
        <v>0.40049319502061742</v>
      </c>
      <c r="I125" s="84">
        <f t="shared" si="1"/>
        <v>8.3539471937003951E-2</v>
      </c>
      <c r="J125" s="84">
        <f t="shared" si="1"/>
        <v>2.6625032705972274E-2</v>
      </c>
      <c r="K125" s="54"/>
    </row>
    <row r="126" spans="2:11" ht="20.25" customHeight="1">
      <c r="B126" s="41" t="str">
        <f>E68</f>
        <v>111</v>
      </c>
      <c r="C126" s="53"/>
      <c r="D126" s="84">
        <f t="shared" si="1"/>
        <v>0.16040121542862362</v>
      </c>
      <c r="E126" s="84">
        <f t="shared" si="1"/>
        <v>1.4173165494083761E-2</v>
      </c>
      <c r="F126" s="84">
        <f t="shared" si="1"/>
        <v>1.8042648557737406E-2</v>
      </c>
      <c r="G126" s="84">
        <f>(SUMIFS(G$79:G$122,$B$79:$B$122,$B126,$C$79:$C$122,MAX($C$79:$C$122))/SUMIFS(G$79:G$122,$B$79:$B$122,$B126,$C$79:$C$122,MAX($C$79:$C$122)-1))-1</f>
        <v>-4.5158963634674976E-3</v>
      </c>
      <c r="H126" s="84">
        <f t="shared" si="1"/>
        <v>9.4288210350848445E-2</v>
      </c>
      <c r="I126" s="84">
        <f t="shared" si="1"/>
        <v>2.7288503351985627E-2</v>
      </c>
      <c r="J126" s="84">
        <f t="shared" si="1"/>
        <v>1.6311417427417041E-3</v>
      </c>
      <c r="K126" s="54"/>
    </row>
    <row r="127" spans="2:11" ht="20.25" customHeight="1">
      <c r="B127" s="41" t="str">
        <f>F68</f>
        <v>111-2</v>
      </c>
      <c r="C127" s="53"/>
      <c r="D127" s="84">
        <f t="shared" si="1"/>
        <v>6.4961069358986157E-2</v>
      </c>
      <c r="E127" s="84">
        <f t="shared" si="1"/>
        <v>1.3259054442240181E-2</v>
      </c>
      <c r="F127" s="84">
        <f t="shared" si="1"/>
        <v>-1.392626888402948E-2</v>
      </c>
      <c r="G127" s="84">
        <f t="shared" si="1"/>
        <v>4.118597152904524E-4</v>
      </c>
      <c r="H127" s="84">
        <f t="shared" si="1"/>
        <v>0.4719222388333022</v>
      </c>
      <c r="I127" s="84">
        <f t="shared" si="1"/>
        <v>7.256573650837117E-2</v>
      </c>
      <c r="J127" s="84">
        <f t="shared" si="1"/>
        <v>7.1645696303201944E-4</v>
      </c>
      <c r="K127" s="54"/>
    </row>
    <row r="128" spans="2:11" ht="20.25" customHeight="1" thickBot="1"/>
    <row r="129" spans="2:9" ht="17.25" thickTop="1">
      <c r="B129" s="25" t="s">
        <v>51</v>
      </c>
      <c r="C129" s="25"/>
      <c r="D129" s="25"/>
      <c r="E129" s="25"/>
      <c r="F129" s="170" t="s">
        <v>77</v>
      </c>
      <c r="G129" s="42"/>
      <c r="H129" s="25"/>
      <c r="I129" s="25"/>
    </row>
    <row r="130" spans="2:9">
      <c r="B130" s="26" t="s">
        <v>33</v>
      </c>
      <c r="C130" s="26" t="s">
        <v>52</v>
      </c>
      <c r="D130" s="26"/>
      <c r="E130" s="26"/>
      <c r="F130" s="90" t="s">
        <v>78</v>
      </c>
      <c r="G130" s="43"/>
      <c r="H130" s="45" t="s">
        <v>81</v>
      </c>
      <c r="I130" s="45"/>
    </row>
    <row r="131" spans="2:9">
      <c r="B131" s="26" t="s">
        <v>34</v>
      </c>
      <c r="C131" s="26" t="s">
        <v>53</v>
      </c>
      <c r="D131" s="26"/>
      <c r="E131" s="26"/>
      <c r="F131" s="90" t="s">
        <v>79</v>
      </c>
      <c r="G131" s="43"/>
      <c r="H131" s="45" t="s">
        <v>82</v>
      </c>
      <c r="I131" s="45"/>
    </row>
    <row r="132" spans="2:9">
      <c r="B132" s="26" t="s">
        <v>4</v>
      </c>
      <c r="C132" s="26" t="s">
        <v>54</v>
      </c>
      <c r="D132" s="26"/>
      <c r="E132" s="26"/>
      <c r="F132" s="90" t="s">
        <v>80</v>
      </c>
      <c r="G132" s="43"/>
      <c r="H132" s="45" t="s">
        <v>83</v>
      </c>
      <c r="I132" s="45"/>
    </row>
    <row r="133" spans="2:9">
      <c r="B133" s="26" t="s">
        <v>5</v>
      </c>
      <c r="C133" s="26" t="s">
        <v>55</v>
      </c>
      <c r="D133" s="26"/>
      <c r="E133" s="26"/>
      <c r="F133" s="90" t="s">
        <v>87</v>
      </c>
      <c r="G133" s="43"/>
      <c r="H133" s="45" t="s">
        <v>84</v>
      </c>
      <c r="I133" s="45"/>
    </row>
    <row r="134" spans="2:9">
      <c r="B134" s="26" t="s">
        <v>56</v>
      </c>
      <c r="C134" s="26" t="s">
        <v>57</v>
      </c>
      <c r="D134" s="26"/>
      <c r="E134" s="26"/>
      <c r="F134" s="90" t="s">
        <v>88</v>
      </c>
      <c r="G134" s="43"/>
      <c r="H134" s="45" t="s">
        <v>85</v>
      </c>
      <c r="I134" s="45"/>
    </row>
    <row r="135" spans="2:9" ht="17.25" thickBot="1">
      <c r="B135" s="27" t="s">
        <v>58</v>
      </c>
      <c r="C135" s="27" t="s">
        <v>59</v>
      </c>
      <c r="D135" s="27"/>
      <c r="E135" s="27"/>
      <c r="F135" s="91" t="s">
        <v>89</v>
      </c>
      <c r="G135" s="44"/>
      <c r="H135" s="46" t="s">
        <v>86</v>
      </c>
      <c r="I135" s="46"/>
    </row>
  </sheetData>
  <mergeCells count="3">
    <mergeCell ref="O9:P9"/>
    <mergeCell ref="C4:D4"/>
    <mergeCell ref="C5:D5"/>
  </mergeCells>
  <phoneticPr fontId="2" type="noConversion"/>
  <conditionalFormatting sqref="B79:K122">
    <cfRule type="expression" dxfId="87" priority="10">
      <formula>$B79&lt;&gt;$B80</formula>
    </cfRule>
  </conditionalFormatting>
  <conditionalFormatting sqref="C69:K69">
    <cfRule type="containsText" dxfId="85" priority="11" operator="containsText" text="F">
      <formula>NOT(ISERROR(SEARCH("F",C69)))</formula>
    </cfRule>
    <cfRule type="containsText" dxfId="84" priority="12" operator="containsText" text="D">
      <formula>NOT(ISERROR(SEARCH("D",C69)))</formula>
    </cfRule>
    <cfRule type="containsText" dxfId="83" priority="13" operator="containsText" text="S">
      <formula>NOT(ISERROR(SEARCH("S",C69)))</formula>
    </cfRule>
    <cfRule type="containsText" dxfId="82" priority="14" operator="containsText" text="A">
      <formula>NOT(ISERROR(SEARCH("A",C69)))</formula>
    </cfRule>
  </conditionalFormatting>
  <conditionalFormatting sqref="D56:K56 D58:K59 D60:D65 D66:K67 D76:K76 D123:K123 K124:K127">
    <cfRule type="containsText" dxfId="81" priority="69" operator="containsText" text="악화">
      <formula>NOT(ISERROR(SEARCH("악화",D56)))</formula>
    </cfRule>
  </conditionalFormatting>
  <conditionalFormatting sqref="D56:K56 D58:K59 D66:K67 D76:K76 D123:K123 K124:K127 D60:D65">
    <cfRule type="containsText" dxfId="80" priority="68" operator="containsText" text="개선">
      <formula>NOT(ISERROR(SEARCH("개선",D56)))</formula>
    </cfRule>
  </conditionalFormatting>
  <conditionalFormatting sqref="G4:G5">
    <cfRule type="containsText" dxfId="79" priority="19" operator="containsText" text="S">
      <formula>NOT(ISERROR(SEARCH("S",G4)))</formula>
    </cfRule>
    <cfRule type="containsText" dxfId="78" priority="20" operator="containsText" text="A">
      <formula>NOT(ISERROR(SEARCH("A",G4)))</formula>
    </cfRule>
  </conditionalFormatting>
  <conditionalFormatting sqref="G5">
    <cfRule type="containsText" dxfId="77" priority="15" operator="containsText" text="F">
      <formula>NOT(ISERROR(SEARCH("F",G5)))</formula>
    </cfRule>
    <cfRule type="containsText" dxfId="76" priority="16" operator="containsText" text="D">
      <formula>NOT(ISERROR(SEARCH("D",G5)))</formula>
    </cfRule>
  </conditionalFormatting>
  <conditionalFormatting sqref="J23">
    <cfRule type="containsText" dxfId="75" priority="5" operator="containsText" text="D">
      <formula>NOT(ISERROR(SEARCH("D",J23)))</formula>
    </cfRule>
    <cfRule type="containsText" dxfId="74" priority="6" operator="containsText" text="F">
      <formula>NOT(ISERROR(SEARCH("F",J23)))</formula>
    </cfRule>
    <cfRule type="containsText" dxfId="73" priority="7" operator="containsText" text="S">
      <formula>NOT(ISERROR(SEARCH("S",J23)))</formula>
    </cfRule>
    <cfRule type="containsText" dxfId="72" priority="8" operator="containsText" text="A">
      <formula>NOT(ISERROR(SEARCH("A",J23)))</formula>
    </cfRule>
  </conditionalFormatting>
  <conditionalFormatting sqref="K1:K22">
    <cfRule type="containsText" dxfId="71" priority="1" operator="containsText" text="D">
      <formula>NOT(ISERROR(SEARCH("D",K1)))</formula>
    </cfRule>
    <cfRule type="containsText" dxfId="70" priority="2" operator="containsText" text="F">
      <formula>NOT(ISERROR(SEARCH("F",K1)))</formula>
    </cfRule>
    <cfRule type="containsText" dxfId="69" priority="3" operator="containsText" text="S">
      <formula>NOT(ISERROR(SEARCH("S",K1)))</formula>
    </cfRule>
    <cfRule type="containsText" dxfId="68" priority="4" operator="containsText" text="A">
      <formula>NOT(ISERROR(SEARCH("A",K1)))</formula>
    </cfRule>
  </conditionalFormatting>
  <conditionalFormatting sqref="K25:K29 K31:K68 K70:K1048576">
    <cfRule type="containsText" dxfId="67" priority="21" operator="containsText" text="D">
      <formula>NOT(ISERROR(SEARCH("D",K25)))</formula>
    </cfRule>
    <cfRule type="containsText" dxfId="66" priority="22" operator="containsText" text="F">
      <formula>NOT(ISERROR(SEARCH("F",K25)))</formula>
    </cfRule>
    <cfRule type="containsText" dxfId="65" priority="23" operator="containsText" text="S">
      <formula>NOT(ISERROR(SEARCH("S",K25)))</formula>
    </cfRule>
    <cfRule type="containsText" dxfId="64" priority="24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D124:J127</xm:sqref>
        </x14:conditionalFormatting>
        <x14:conditionalFormatting xmlns:xm="http://schemas.microsoft.com/office/excel/2006/main">
          <x14:cfRule type="iconSet" priority="9" id="{1F8EB474-DAEE-4866-AFA8-BFA35CB21DD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154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142</v>
      </c>
      <c r="C4" s="136" t="s">
        <v>1</v>
      </c>
      <c r="D4" s="136" t="s">
        <v>10</v>
      </c>
      <c r="E4" s="137" t="s">
        <v>141</v>
      </c>
      <c r="F4" s="123" t="s">
        <v>45</v>
      </c>
      <c r="G4" s="147" t="s">
        <v>144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125</v>
      </c>
      <c r="BB4" t="s">
        <v>133</v>
      </c>
      <c r="BC4" t="s">
        <v>134</v>
      </c>
      <c r="BD4" t="s">
        <v>115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1" t="str">
        <f>W5</f>
        <v>미래교통</v>
      </c>
      <c r="B5" s="141" t="str">
        <f>X5</f>
        <v>111</v>
      </c>
      <c r="C5" s="142" t="str">
        <f>Y5</f>
        <v>70바5075</v>
      </c>
      <c r="D5" s="130" t="str">
        <f>Z5</f>
        <v>대형</v>
      </c>
      <c r="E5" s="126" t="str">
        <f>AZ5</f>
        <v>D</v>
      </c>
      <c r="F5" s="149">
        <f>G5/H5</f>
        <v>0.8332142857142858</v>
      </c>
      <c r="G5" s="150">
        <f>AE5</f>
        <v>2.3330000000000002</v>
      </c>
      <c r="H5" s="151">
        <f>AF5</f>
        <v>2.8</v>
      </c>
      <c r="I5" s="152">
        <f>AC5</f>
        <v>11302.048000000001</v>
      </c>
      <c r="J5" s="153">
        <f>AI5/AH5</f>
        <v>4.1072806623181642E-2</v>
      </c>
      <c r="K5" s="153">
        <f>AJ5/AH5</f>
        <v>0.29899132147676849</v>
      </c>
      <c r="L5" s="153">
        <f>AK5/AC5</f>
        <v>0.1093607105544057</v>
      </c>
      <c r="M5" s="154">
        <f>AG5</f>
        <v>26.893000000000001</v>
      </c>
      <c r="N5" s="155">
        <f>IF(AW5=0,AT5,"속도계이상")</f>
        <v>7.0999999999999994E-2</v>
      </c>
      <c r="O5" s="155">
        <f>IF(AW5=0,AU5,"속도계이상")</f>
        <v>28.135999999999999</v>
      </c>
      <c r="P5" s="156">
        <f>AQ5/60</f>
        <v>979.1583333333333</v>
      </c>
      <c r="Q5" s="157">
        <f>AN5</f>
        <v>94</v>
      </c>
      <c r="R5" s="158">
        <f>AC5/(AH5-AI5-AJ5)</f>
        <v>44.676282612599088</v>
      </c>
      <c r="S5" s="143">
        <f>IF(AW5=0,AL5,"속도계이상")</f>
        <v>8</v>
      </c>
      <c r="T5" s="143">
        <f>IF(AW5=0,AM5,"속도계이상")</f>
        <v>3180</v>
      </c>
      <c r="U5" t="s">
        <v>119</v>
      </c>
      <c r="V5" s="5" t="s">
        <v>120</v>
      </c>
      <c r="W5" t="s">
        <v>119</v>
      </c>
      <c r="X5" s="5" t="s">
        <v>120</v>
      </c>
      <c r="Y5" t="s">
        <v>171</v>
      </c>
      <c r="Z5" t="s">
        <v>140</v>
      </c>
      <c r="AA5" t="s">
        <v>48</v>
      </c>
      <c r="AB5">
        <v>510</v>
      </c>
      <c r="AC5" s="1">
        <v>11302.048000000001</v>
      </c>
      <c r="AD5" s="1">
        <v>4843.8710000000001</v>
      </c>
      <c r="AE5" s="28">
        <v>2.3330000000000002</v>
      </c>
      <c r="AF5">
        <v>2.8</v>
      </c>
      <c r="AG5">
        <v>26.893000000000001</v>
      </c>
      <c r="AH5">
        <v>383.33491900000001</v>
      </c>
      <c r="AI5">
        <v>15.744641</v>
      </c>
      <c r="AJ5">
        <v>114.613814</v>
      </c>
      <c r="AK5">
        <v>1236</v>
      </c>
      <c r="AL5">
        <v>8</v>
      </c>
      <c r="AM5">
        <v>3180</v>
      </c>
      <c r="AN5">
        <v>94</v>
      </c>
      <c r="AO5">
        <v>29.483481000000001</v>
      </c>
      <c r="AP5">
        <v>113924.9</v>
      </c>
      <c r="AQ5">
        <v>58749.5</v>
      </c>
      <c r="AR5">
        <v>79</v>
      </c>
      <c r="AS5">
        <v>56130</v>
      </c>
      <c r="AT5">
        <v>7.0999999999999994E-2</v>
      </c>
      <c r="AU5">
        <v>28.135999999999999</v>
      </c>
      <c r="AV5">
        <v>108541</v>
      </c>
      <c r="AW5">
        <v>0</v>
      </c>
      <c r="AX5" s="29">
        <v>0.59</v>
      </c>
      <c r="AY5">
        <v>0.8332142857142858</v>
      </c>
      <c r="AZ5" t="s">
        <v>67</v>
      </c>
      <c r="BA5" t="s">
        <v>172</v>
      </c>
      <c r="BB5">
        <v>1</v>
      </c>
      <c r="BC5" t="s">
        <v>173</v>
      </c>
      <c r="BD5">
        <v>10</v>
      </c>
      <c r="BE5">
        <v>204949.78</v>
      </c>
      <c r="BF5">
        <v>5.5145450753838338E-2</v>
      </c>
      <c r="BG5">
        <v>4.5947977360251732E-2</v>
      </c>
      <c r="BH5">
        <v>347039.58500000002</v>
      </c>
      <c r="BI5">
        <v>3.2567028340585412E-2</v>
      </c>
      <c r="BJ5">
        <v>2.7135313256637775E-2</v>
      </c>
      <c r="BK5">
        <v>1</v>
      </c>
      <c r="BL5" t="s">
        <v>67</v>
      </c>
      <c r="BM5">
        <v>0</v>
      </c>
      <c r="BN5" t="s">
        <v>337</v>
      </c>
    </row>
    <row r="6" spans="1:66">
      <c r="A6" s="138" t="str">
        <f t="shared" ref="A6:A7" si="0">W6</f>
        <v>미래교통</v>
      </c>
      <c r="B6" s="138" t="str">
        <f t="shared" ref="B6:B43" si="1">X6</f>
        <v>111</v>
      </c>
      <c r="C6" s="139" t="str">
        <f t="shared" ref="C6:C7" si="2">Y6</f>
        <v>70바5076</v>
      </c>
      <c r="D6" s="113" t="str">
        <f t="shared" ref="D6:D7" si="3">Z6</f>
        <v>대형</v>
      </c>
      <c r="E6" s="109" t="str">
        <f>AZ6</f>
        <v>D</v>
      </c>
      <c r="F6" s="159">
        <f>G6/H6</f>
        <v>0.82870967741935475</v>
      </c>
      <c r="G6" s="160">
        <f>AE6</f>
        <v>2.569</v>
      </c>
      <c r="H6" s="161">
        <f>AF6</f>
        <v>3.1</v>
      </c>
      <c r="I6" s="162">
        <f t="shared" ref="I6:I7" si="4">AC6</f>
        <v>9396.1350000000002</v>
      </c>
      <c r="J6" s="163">
        <f t="shared" ref="J6:J7" si="5">AI6/AH6</f>
        <v>2.4856240919422564E-2</v>
      </c>
      <c r="K6" s="163">
        <f t="shared" ref="K6:K7" si="6">AJ6/AH6</f>
        <v>0.3026412498519454</v>
      </c>
      <c r="L6" s="163">
        <f t="shared" ref="L6:L7" si="7">AK6/AC6</f>
        <v>0.16485501751518045</v>
      </c>
      <c r="M6" s="164">
        <f t="shared" ref="M6:M7" si="8">AG6</f>
        <v>21.922000000000001</v>
      </c>
      <c r="N6" s="165">
        <f t="shared" ref="N6:N7" si="9">IF(AW6=0,AT6,"속도계이상")</f>
        <v>0.245</v>
      </c>
      <c r="O6" s="165">
        <f t="shared" ref="O6:O7" si="10">IF(AW6=0,AU6,"속도계이상")</f>
        <v>15.815</v>
      </c>
      <c r="P6" s="166">
        <f t="shared" ref="P6:P7" si="11">AQ6/60</f>
        <v>609.47500000000002</v>
      </c>
      <c r="Q6" s="167">
        <f t="shared" ref="Q6:Q7" si="12">AN6</f>
        <v>96</v>
      </c>
      <c r="R6" s="168">
        <f t="shared" ref="R6:R7" si="13">AC6/(AH6-AI6-AJ6)</f>
        <v>44.222180091374909</v>
      </c>
      <c r="S6" s="140">
        <f t="shared" ref="S6:S7" si="14">IF(AW6=0,AL6,"속도계이상")</f>
        <v>23</v>
      </c>
      <c r="T6" s="140">
        <f t="shared" ref="T6:T7" si="15">IF(AW6=0,AM6,"속도계이상")</f>
        <v>1486</v>
      </c>
      <c r="U6" t="s">
        <v>119</v>
      </c>
      <c r="V6" s="5" t="s">
        <v>120</v>
      </c>
      <c r="W6" t="s">
        <v>119</v>
      </c>
      <c r="X6" s="5" t="s">
        <v>120</v>
      </c>
      <c r="Y6" t="s">
        <v>293</v>
      </c>
      <c r="Z6" t="s">
        <v>140</v>
      </c>
      <c r="AA6" t="s">
        <v>48</v>
      </c>
      <c r="AB6">
        <v>510</v>
      </c>
      <c r="AC6" s="1">
        <v>9396.1350000000002</v>
      </c>
      <c r="AD6" s="1">
        <v>3657.942</v>
      </c>
      <c r="AE6" s="28">
        <v>2.569</v>
      </c>
      <c r="AF6">
        <v>3.1</v>
      </c>
      <c r="AG6">
        <v>21.922000000000001</v>
      </c>
      <c r="AH6">
        <v>315.94769400000001</v>
      </c>
      <c r="AI6">
        <v>7.8532719999999996</v>
      </c>
      <c r="AJ6">
        <v>95.618804999999995</v>
      </c>
      <c r="AK6">
        <v>1549</v>
      </c>
      <c r="AL6">
        <v>23</v>
      </c>
      <c r="AM6">
        <v>1486</v>
      </c>
      <c r="AN6">
        <v>96</v>
      </c>
      <c r="AO6">
        <v>29.739526999999999</v>
      </c>
      <c r="AP6">
        <v>76098.600000000006</v>
      </c>
      <c r="AQ6">
        <v>36568.5</v>
      </c>
      <c r="AR6">
        <v>70</v>
      </c>
      <c r="AS6">
        <v>44131</v>
      </c>
      <c r="AT6">
        <v>0.245</v>
      </c>
      <c r="AU6">
        <v>15.815</v>
      </c>
      <c r="AV6">
        <v>43663</v>
      </c>
      <c r="AW6">
        <v>0</v>
      </c>
      <c r="AX6" s="29">
        <v>0.56000000000000005</v>
      </c>
      <c r="AY6">
        <v>0.82870967741935475</v>
      </c>
      <c r="AZ6" t="s">
        <v>67</v>
      </c>
      <c r="BA6" t="s">
        <v>172</v>
      </c>
      <c r="BB6">
        <v>3</v>
      </c>
      <c r="BC6" t="s">
        <v>189</v>
      </c>
      <c r="BD6">
        <v>7</v>
      </c>
      <c r="BE6">
        <v>204949.78</v>
      </c>
      <c r="BF6">
        <v>4.5846036038682259E-2</v>
      </c>
      <c r="BG6">
        <v>3.7993053736572489E-2</v>
      </c>
      <c r="BH6">
        <v>347039.58500000002</v>
      </c>
      <c r="BI6">
        <v>2.7075110177993095E-2</v>
      </c>
      <c r="BJ6">
        <v>2.2437405821698148E-2</v>
      </c>
      <c r="BK6">
        <v>1</v>
      </c>
      <c r="BL6" t="s">
        <v>67</v>
      </c>
      <c r="BM6">
        <v>0</v>
      </c>
      <c r="BN6" t="s">
        <v>337</v>
      </c>
    </row>
    <row r="7" spans="1:66">
      <c r="A7" s="141" t="str">
        <f t="shared" si="0"/>
        <v>미래교통</v>
      </c>
      <c r="B7" s="141" t="str">
        <f t="shared" si="1"/>
        <v>111</v>
      </c>
      <c r="C7" s="142" t="str">
        <f t="shared" si="2"/>
        <v>70바5077</v>
      </c>
      <c r="D7" s="130" t="str">
        <f t="shared" si="3"/>
        <v>대형</v>
      </c>
      <c r="E7" s="126" t="str">
        <f t="shared" ref="E7:E43" si="16">AZ7</f>
        <v>C</v>
      </c>
      <c r="F7" s="149">
        <f t="shared" ref="F7:F43" si="17">G7/H7</f>
        <v>0.88172413793103444</v>
      </c>
      <c r="G7" s="150">
        <f t="shared" ref="G7:G43" si="18">AE7</f>
        <v>2.5569999999999999</v>
      </c>
      <c r="H7" s="151">
        <f t="shared" ref="H7:H43" si="19">AF7</f>
        <v>2.9</v>
      </c>
      <c r="I7" s="152">
        <f t="shared" si="4"/>
        <v>11181.884</v>
      </c>
      <c r="J7" s="153">
        <f t="shared" si="5"/>
        <v>1.9198601486973232E-2</v>
      </c>
      <c r="K7" s="153">
        <f t="shared" si="6"/>
        <v>0.29284811493441099</v>
      </c>
      <c r="L7" s="153">
        <f t="shared" si="7"/>
        <v>0.17063314196427007</v>
      </c>
      <c r="M7" s="154">
        <f t="shared" si="8"/>
        <v>21.082000000000001</v>
      </c>
      <c r="N7" s="155">
        <f t="shared" si="9"/>
        <v>0.215</v>
      </c>
      <c r="O7" s="155">
        <f t="shared" si="10"/>
        <v>22.08</v>
      </c>
      <c r="P7" s="156">
        <f t="shared" si="11"/>
        <v>830.60833333333335</v>
      </c>
      <c r="Q7" s="157">
        <f t="shared" si="12"/>
        <v>93</v>
      </c>
      <c r="R7" s="158">
        <f t="shared" si="13"/>
        <v>42.7405637759774</v>
      </c>
      <c r="S7" s="143">
        <f t="shared" si="14"/>
        <v>24</v>
      </c>
      <c r="T7" s="143">
        <f t="shared" si="15"/>
        <v>2469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333</v>
      </c>
      <c r="Z7" s="4" t="s">
        <v>140</v>
      </c>
      <c r="AA7" s="4" t="s">
        <v>48</v>
      </c>
      <c r="AB7" s="4">
        <v>510</v>
      </c>
      <c r="AC7" s="4">
        <v>11181.884</v>
      </c>
      <c r="AD7" s="4">
        <v>4372.8310000000001</v>
      </c>
      <c r="AE7" s="4">
        <v>2.5569999999999999</v>
      </c>
      <c r="AF7" s="4">
        <v>2.9</v>
      </c>
      <c r="AG7" s="4">
        <v>21.082000000000001</v>
      </c>
      <c r="AH7" s="4">
        <v>380.290773</v>
      </c>
      <c r="AI7" s="4">
        <v>7.3010510000000002</v>
      </c>
      <c r="AJ7" s="4">
        <v>111.367436</v>
      </c>
      <c r="AK7" s="4">
        <v>1908</v>
      </c>
      <c r="AL7" s="4">
        <v>24</v>
      </c>
      <c r="AM7" s="4">
        <v>2469</v>
      </c>
      <c r="AN7" s="4">
        <v>93</v>
      </c>
      <c r="AO7" s="4">
        <v>29.403511000000002</v>
      </c>
      <c r="AP7" s="4">
        <v>97515.9</v>
      </c>
      <c r="AQ7" s="4">
        <v>49836.5</v>
      </c>
      <c r="AR7" s="4">
        <v>77</v>
      </c>
      <c r="AS7" s="4">
        <v>28321</v>
      </c>
      <c r="AT7" s="4">
        <v>0.215</v>
      </c>
      <c r="AU7" s="4">
        <v>22.08</v>
      </c>
      <c r="AV7" s="4">
        <v>104982</v>
      </c>
      <c r="AW7" s="4">
        <v>0</v>
      </c>
      <c r="AX7" s="30">
        <v>0.56000000000000005</v>
      </c>
      <c r="AY7">
        <v>0.88172413793103444</v>
      </c>
      <c r="AZ7" t="s">
        <v>69</v>
      </c>
      <c r="BA7" t="s">
        <v>172</v>
      </c>
      <c r="BB7">
        <v>3</v>
      </c>
      <c r="BC7" t="s">
        <v>344</v>
      </c>
      <c r="BD7">
        <v>9</v>
      </c>
      <c r="BE7">
        <v>204949.78</v>
      </c>
      <c r="BF7">
        <v>5.4559141268656158E-2</v>
      </c>
      <c r="BG7">
        <v>4.8106111801363378E-2</v>
      </c>
      <c r="BH7">
        <v>347039.58500000002</v>
      </c>
      <c r="BI7">
        <v>3.2220773892407691E-2</v>
      </c>
      <c r="BJ7">
        <v>2.8409834083753954E-2</v>
      </c>
      <c r="BK7">
        <v>1</v>
      </c>
      <c r="BL7" t="s">
        <v>69</v>
      </c>
      <c r="BM7">
        <v>0</v>
      </c>
      <c r="BN7" t="s">
        <v>337</v>
      </c>
    </row>
    <row r="8" spans="1:66">
      <c r="A8" s="138" t="str">
        <f t="shared" ref="A8:A43" si="20">W8</f>
        <v>미래교통</v>
      </c>
      <c r="B8" s="138" t="str">
        <f t="shared" si="1"/>
        <v>111</v>
      </c>
      <c r="C8" s="139" t="str">
        <f t="shared" ref="C8:C43" si="21">Y8</f>
        <v>70바5078</v>
      </c>
      <c r="D8" s="113" t="str">
        <f t="shared" ref="D8:D43" si="22">Z8</f>
        <v>대형</v>
      </c>
      <c r="E8" s="109" t="str">
        <f t="shared" si="16"/>
        <v>C</v>
      </c>
      <c r="F8" s="159">
        <f t="shared" si="17"/>
        <v>0.86655172413793102</v>
      </c>
      <c r="G8" s="160">
        <f t="shared" si="18"/>
        <v>2.5129999999999999</v>
      </c>
      <c r="H8" s="161">
        <f t="shared" si="19"/>
        <v>2.9</v>
      </c>
      <c r="I8" s="162">
        <f t="shared" ref="I8:I43" si="23">AC8</f>
        <v>10493.394</v>
      </c>
      <c r="J8" s="163">
        <f t="shared" ref="J8:J43" si="24">AI8/AH8</f>
        <v>2.1791294540243578E-2</v>
      </c>
      <c r="K8" s="163">
        <f t="shared" ref="K8:K43" si="25">AJ8/AH8</f>
        <v>0.28284877068409092</v>
      </c>
      <c r="L8" s="163">
        <f t="shared" ref="L8:L43" si="26">AK8/AC8</f>
        <v>0.17677788521044763</v>
      </c>
      <c r="M8" s="164">
        <f t="shared" ref="M8:M43" si="27">AG8</f>
        <v>22.23</v>
      </c>
      <c r="N8" s="165">
        <f t="shared" ref="N8:N43" si="28">IF(AW8=0,AT8,"속도계이상")</f>
        <v>9.5000000000000001E-2</v>
      </c>
      <c r="O8" s="165">
        <f t="shared" ref="O8:O43" si="29">IF(AW8=0,AU8,"속도계이상")</f>
        <v>21.061</v>
      </c>
      <c r="P8" s="166">
        <f t="shared" ref="P8:P43" si="30">AQ8/60</f>
        <v>671.82833333333326</v>
      </c>
      <c r="Q8" s="167">
        <f t="shared" ref="Q8:Q43" si="31">AN8</f>
        <v>95</v>
      </c>
      <c r="R8" s="168">
        <f t="shared" ref="R8:R43" si="32">AC8/(AH8-AI8-AJ8)</f>
        <v>42.95528255675503</v>
      </c>
      <c r="S8" s="140">
        <f t="shared" ref="S8:S43" si="33">IF(AW8=0,AL8,"속도계이상")</f>
        <v>10</v>
      </c>
      <c r="T8" s="140">
        <f t="shared" ref="T8:T43" si="34">IF(AW8=0,AM8,"속도계이상")</f>
        <v>2210</v>
      </c>
      <c r="U8" t="s">
        <v>119</v>
      </c>
      <c r="V8" s="5" t="s">
        <v>120</v>
      </c>
      <c r="W8" t="s">
        <v>119</v>
      </c>
      <c r="X8" s="5" t="s">
        <v>120</v>
      </c>
      <c r="Y8" t="s">
        <v>174</v>
      </c>
      <c r="Z8" t="s">
        <v>140</v>
      </c>
      <c r="AA8" t="s">
        <v>48</v>
      </c>
      <c r="AB8">
        <v>510</v>
      </c>
      <c r="AC8" s="1">
        <v>10493.394</v>
      </c>
      <c r="AD8" s="1">
        <v>4175.9089999999997</v>
      </c>
      <c r="AE8" s="28">
        <v>2.5129999999999999</v>
      </c>
      <c r="AF8">
        <v>2.9</v>
      </c>
      <c r="AG8">
        <v>22.23</v>
      </c>
      <c r="AH8">
        <v>351.309372</v>
      </c>
      <c r="AI8">
        <v>7.6554859999999998</v>
      </c>
      <c r="AJ8">
        <v>99.367424</v>
      </c>
      <c r="AK8">
        <v>1855</v>
      </c>
      <c r="AL8">
        <v>10</v>
      </c>
      <c r="AM8">
        <v>2210</v>
      </c>
      <c r="AN8">
        <v>95</v>
      </c>
      <c r="AO8">
        <v>29.869382000000002</v>
      </c>
      <c r="AP8">
        <v>91879.2</v>
      </c>
      <c r="AQ8">
        <v>40309.699999999997</v>
      </c>
      <c r="AR8">
        <v>39</v>
      </c>
      <c r="AS8">
        <v>40971</v>
      </c>
      <c r="AT8">
        <v>9.5000000000000001E-2</v>
      </c>
      <c r="AU8">
        <v>21.061</v>
      </c>
      <c r="AV8">
        <v>64517</v>
      </c>
      <c r="AW8">
        <v>0</v>
      </c>
      <c r="AX8" s="29">
        <v>0.56999999999999995</v>
      </c>
      <c r="AY8">
        <v>0.86655172413793102</v>
      </c>
      <c r="AZ8" t="s">
        <v>69</v>
      </c>
      <c r="BA8" t="s">
        <v>172</v>
      </c>
      <c r="BB8">
        <v>5</v>
      </c>
      <c r="BC8" t="s">
        <v>347</v>
      </c>
      <c r="BD8">
        <v>8</v>
      </c>
      <c r="BE8">
        <v>204949.78</v>
      </c>
      <c r="BF8">
        <v>5.1199830514577771E-2</v>
      </c>
      <c r="BG8">
        <v>4.4367301407977219E-2</v>
      </c>
      <c r="BH8">
        <v>347039.58500000002</v>
      </c>
      <c r="BI8">
        <v>3.023687917330814E-2</v>
      </c>
      <c r="BJ8">
        <v>2.6201819780180467E-2</v>
      </c>
      <c r="BK8">
        <v>1</v>
      </c>
      <c r="BL8" t="s">
        <v>68</v>
      </c>
      <c r="BM8">
        <v>-1</v>
      </c>
      <c r="BN8" t="s">
        <v>351</v>
      </c>
    </row>
    <row r="9" spans="1:66">
      <c r="A9" s="141" t="str">
        <f t="shared" si="20"/>
        <v>미래교통</v>
      </c>
      <c r="B9" s="141" t="str">
        <f t="shared" si="1"/>
        <v>111</v>
      </c>
      <c r="C9" s="142" t="str">
        <f t="shared" si="21"/>
        <v>70바5079</v>
      </c>
      <c r="D9" s="130" t="str">
        <f t="shared" si="22"/>
        <v>대형</v>
      </c>
      <c r="E9" s="126" t="str">
        <f t="shared" si="16"/>
        <v>D</v>
      </c>
      <c r="F9" s="149">
        <f t="shared" si="17"/>
        <v>0.81866666666666665</v>
      </c>
      <c r="G9" s="150">
        <f t="shared" si="18"/>
        <v>2.456</v>
      </c>
      <c r="H9" s="151">
        <f t="shared" si="19"/>
        <v>3</v>
      </c>
      <c r="I9" s="152">
        <f t="shared" si="23"/>
        <v>10074.174999999999</v>
      </c>
      <c r="J9" s="153">
        <f t="shared" si="24"/>
        <v>2.0781493591831804E-2</v>
      </c>
      <c r="K9" s="153">
        <f t="shared" si="25"/>
        <v>0.32596887880394093</v>
      </c>
      <c r="L9" s="153">
        <f t="shared" si="26"/>
        <v>0.13956477825727667</v>
      </c>
      <c r="M9" s="154">
        <f t="shared" si="27"/>
        <v>23.009</v>
      </c>
      <c r="N9" s="155">
        <f t="shared" si="28"/>
        <v>8.8999999999999996E-2</v>
      </c>
      <c r="O9" s="155">
        <f t="shared" si="29"/>
        <v>22.076000000000001</v>
      </c>
      <c r="P9" s="156">
        <f t="shared" si="30"/>
        <v>996.88833333333343</v>
      </c>
      <c r="Q9" s="157">
        <f t="shared" si="31"/>
        <v>93</v>
      </c>
      <c r="R9" s="158">
        <f t="shared" si="32"/>
        <v>43.109902748205137</v>
      </c>
      <c r="S9" s="143">
        <f t="shared" si="33"/>
        <v>9</v>
      </c>
      <c r="T9" s="143">
        <f t="shared" si="34"/>
        <v>2224</v>
      </c>
      <c r="U9" t="s">
        <v>119</v>
      </c>
      <c r="V9" s="5" t="s">
        <v>120</v>
      </c>
      <c r="W9" t="s">
        <v>119</v>
      </c>
      <c r="X9" s="5" t="s">
        <v>120</v>
      </c>
      <c r="Y9" t="s">
        <v>336</v>
      </c>
      <c r="Z9" t="s">
        <v>140</v>
      </c>
      <c r="AA9" t="s">
        <v>48</v>
      </c>
      <c r="AB9">
        <v>510</v>
      </c>
      <c r="AC9" s="1">
        <v>10074.174999999999</v>
      </c>
      <c r="AD9" s="1">
        <v>4101.21</v>
      </c>
      <c r="AE9" s="28">
        <v>2.456</v>
      </c>
      <c r="AF9">
        <v>3</v>
      </c>
      <c r="AG9">
        <v>23.009</v>
      </c>
      <c r="AH9">
        <v>357.72828199999998</v>
      </c>
      <c r="AI9">
        <v>7.4341280000000003</v>
      </c>
      <c r="AJ9">
        <v>116.608287</v>
      </c>
      <c r="AK9">
        <v>1406</v>
      </c>
      <c r="AL9">
        <v>9</v>
      </c>
      <c r="AM9">
        <v>2224</v>
      </c>
      <c r="AN9">
        <v>93</v>
      </c>
      <c r="AO9">
        <v>28.161527</v>
      </c>
      <c r="AP9">
        <v>117566.2</v>
      </c>
      <c r="AQ9">
        <v>59813.3</v>
      </c>
      <c r="AR9">
        <v>71</v>
      </c>
      <c r="AS9">
        <v>49209</v>
      </c>
      <c r="AT9">
        <v>8.8999999999999996E-2</v>
      </c>
      <c r="AU9">
        <v>22.076000000000001</v>
      </c>
      <c r="AV9">
        <v>94530</v>
      </c>
      <c r="AW9">
        <v>0</v>
      </c>
      <c r="AX9" s="29">
        <v>0.56999999999999995</v>
      </c>
      <c r="AY9">
        <v>0.81866666666666665</v>
      </c>
      <c r="AZ9" t="s">
        <v>67</v>
      </c>
      <c r="BA9" t="s">
        <v>172</v>
      </c>
      <c r="BB9">
        <v>4</v>
      </c>
      <c r="BC9" t="s">
        <v>332</v>
      </c>
      <c r="BD9">
        <v>8</v>
      </c>
      <c r="BE9">
        <v>204949.78</v>
      </c>
      <c r="BF9">
        <v>4.9154358692163509E-2</v>
      </c>
      <c r="BG9">
        <v>4.0241034982651191E-2</v>
      </c>
      <c r="BH9">
        <v>347039.58500000002</v>
      </c>
      <c r="BI9">
        <v>2.9028893058410034E-2</v>
      </c>
      <c r="BJ9">
        <v>2.3764987117151682E-2</v>
      </c>
      <c r="BK9">
        <v>1</v>
      </c>
      <c r="BL9" t="s">
        <v>67</v>
      </c>
      <c r="BM9">
        <v>0</v>
      </c>
      <c r="BN9" t="s">
        <v>337</v>
      </c>
    </row>
    <row r="10" spans="1:66">
      <c r="A10" s="138" t="str">
        <f t="shared" si="20"/>
        <v>미래교통</v>
      </c>
      <c r="B10" s="138" t="str">
        <f t="shared" si="1"/>
        <v>111</v>
      </c>
      <c r="C10" s="139" t="str">
        <f t="shared" si="21"/>
        <v>70바5080</v>
      </c>
      <c r="D10" s="113" t="str">
        <f t="shared" si="22"/>
        <v>대형</v>
      </c>
      <c r="E10" s="109" t="str">
        <f t="shared" si="16"/>
        <v>B</v>
      </c>
      <c r="F10" s="159">
        <f t="shared" si="17"/>
        <v>0.9146428571428572</v>
      </c>
      <c r="G10" s="160">
        <f t="shared" si="18"/>
        <v>2.5609999999999999</v>
      </c>
      <c r="H10" s="161">
        <f t="shared" si="19"/>
        <v>2.8</v>
      </c>
      <c r="I10" s="162">
        <f t="shared" si="23"/>
        <v>9387.107</v>
      </c>
      <c r="J10" s="163">
        <f t="shared" si="24"/>
        <v>2.2793206106601824E-2</v>
      </c>
      <c r="K10" s="163">
        <f t="shared" si="25"/>
        <v>0.2781514339697097</v>
      </c>
      <c r="L10" s="163">
        <f t="shared" si="26"/>
        <v>0.16309604226307423</v>
      </c>
      <c r="M10" s="164">
        <f t="shared" si="27"/>
        <v>20.411000000000001</v>
      </c>
      <c r="N10" s="165">
        <f t="shared" si="28"/>
        <v>4.2999999999999997E-2</v>
      </c>
      <c r="O10" s="165">
        <f t="shared" si="29"/>
        <v>8.9480000000000004</v>
      </c>
      <c r="P10" s="166">
        <f t="shared" si="30"/>
        <v>514.35666666666668</v>
      </c>
      <c r="Q10" s="167">
        <f t="shared" si="31"/>
        <v>93</v>
      </c>
      <c r="R10" s="168">
        <f t="shared" si="32"/>
        <v>41.783500859730133</v>
      </c>
      <c r="S10" s="140">
        <f t="shared" si="33"/>
        <v>4</v>
      </c>
      <c r="T10" s="140">
        <f t="shared" si="34"/>
        <v>840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175</v>
      </c>
      <c r="Z10" s="4" t="s">
        <v>140</v>
      </c>
      <c r="AA10" s="4" t="s">
        <v>48</v>
      </c>
      <c r="AB10" s="4">
        <v>510</v>
      </c>
      <c r="AC10" s="4">
        <v>9387.107</v>
      </c>
      <c r="AD10" s="4">
        <v>3665.5990000000002</v>
      </c>
      <c r="AE10" s="4">
        <v>2.5609999999999999</v>
      </c>
      <c r="AF10" s="4">
        <v>2.8</v>
      </c>
      <c r="AG10" s="4">
        <v>20.411000000000001</v>
      </c>
      <c r="AH10" s="4">
        <v>321.37743</v>
      </c>
      <c r="AI10" s="4">
        <v>7.3252220000000001</v>
      </c>
      <c r="AJ10" s="4">
        <v>89.391593</v>
      </c>
      <c r="AK10" s="4">
        <v>1531</v>
      </c>
      <c r="AL10" s="4">
        <v>4</v>
      </c>
      <c r="AM10" s="4">
        <v>840</v>
      </c>
      <c r="AN10" s="4">
        <v>93</v>
      </c>
      <c r="AO10" s="4">
        <v>29.20898</v>
      </c>
      <c r="AP10" s="4">
        <v>68129.399999999994</v>
      </c>
      <c r="AQ10" s="4">
        <v>30861.4</v>
      </c>
      <c r="AR10" s="4">
        <v>31</v>
      </c>
      <c r="AS10" s="4">
        <v>19379</v>
      </c>
      <c r="AT10" s="4">
        <v>4.2999999999999997E-2</v>
      </c>
      <c r="AU10" s="4">
        <v>8.9480000000000004</v>
      </c>
      <c r="AV10" s="4">
        <v>87859</v>
      </c>
      <c r="AW10" s="4">
        <v>0</v>
      </c>
      <c r="AX10" s="30">
        <v>0.56000000000000005</v>
      </c>
      <c r="AY10">
        <v>0.9146428571428572</v>
      </c>
      <c r="AZ10" t="s">
        <v>68</v>
      </c>
      <c r="BA10" t="s">
        <v>172</v>
      </c>
      <c r="BB10">
        <v>4</v>
      </c>
      <c r="BC10" t="s">
        <v>346</v>
      </c>
      <c r="BD10">
        <v>6</v>
      </c>
      <c r="BE10">
        <v>204949.78</v>
      </c>
      <c r="BF10">
        <v>4.5801986223161596E-2</v>
      </c>
      <c r="BG10">
        <v>4.1892459541970309E-2</v>
      </c>
      <c r="BH10">
        <v>347039.58500000002</v>
      </c>
      <c r="BI10">
        <v>2.704909585458385E-2</v>
      </c>
      <c r="BJ10">
        <v>2.4740262315567588E-2</v>
      </c>
      <c r="BK10">
        <v>1</v>
      </c>
      <c r="BL10" t="s">
        <v>68</v>
      </c>
      <c r="BM10">
        <v>0</v>
      </c>
      <c r="BN10" t="s">
        <v>337</v>
      </c>
    </row>
    <row r="11" spans="1:66">
      <c r="A11" s="141" t="str">
        <f t="shared" si="20"/>
        <v>미래교통</v>
      </c>
      <c r="B11" s="141" t="str">
        <f t="shared" si="1"/>
        <v>111</v>
      </c>
      <c r="C11" s="142" t="str">
        <f t="shared" si="21"/>
        <v>70바5905</v>
      </c>
      <c r="D11" s="130" t="str">
        <f t="shared" si="22"/>
        <v>대형</v>
      </c>
      <c r="E11" s="126" t="str">
        <f t="shared" si="16"/>
        <v>B</v>
      </c>
      <c r="F11" s="149">
        <f t="shared" si="17"/>
        <v>0.90275862068965518</v>
      </c>
      <c r="G11" s="150">
        <f t="shared" si="18"/>
        <v>2.6179999999999999</v>
      </c>
      <c r="H11" s="151">
        <f t="shared" si="19"/>
        <v>2.9</v>
      </c>
      <c r="I11" s="152">
        <f t="shared" si="23"/>
        <v>8390.1929999999993</v>
      </c>
      <c r="J11" s="153">
        <f t="shared" si="24"/>
        <v>2.5138517670073093E-2</v>
      </c>
      <c r="K11" s="153">
        <f t="shared" si="25"/>
        <v>0.27813127914826807</v>
      </c>
      <c r="L11" s="153">
        <f t="shared" si="26"/>
        <v>0.17603885870086661</v>
      </c>
      <c r="M11" s="154">
        <f t="shared" si="27"/>
        <v>20.75</v>
      </c>
      <c r="N11" s="155">
        <f t="shared" si="28"/>
        <v>0.13100000000000001</v>
      </c>
      <c r="O11" s="155">
        <f t="shared" si="29"/>
        <v>25.899000000000001</v>
      </c>
      <c r="P11" s="156">
        <f t="shared" si="30"/>
        <v>473.71333333333331</v>
      </c>
      <c r="Q11" s="157">
        <f t="shared" si="31"/>
        <v>96</v>
      </c>
      <c r="R11" s="158">
        <f t="shared" si="32"/>
        <v>43.24673068035537</v>
      </c>
      <c r="S11" s="143">
        <f t="shared" si="33"/>
        <v>11</v>
      </c>
      <c r="T11" s="143">
        <f t="shared" si="34"/>
        <v>2173</v>
      </c>
      <c r="U11" t="s">
        <v>119</v>
      </c>
      <c r="V11" s="5" t="s">
        <v>120</v>
      </c>
      <c r="W11" t="s">
        <v>119</v>
      </c>
      <c r="X11" s="5" t="s">
        <v>120</v>
      </c>
      <c r="Y11" t="s">
        <v>176</v>
      </c>
      <c r="Z11" t="s">
        <v>140</v>
      </c>
      <c r="AA11" t="s">
        <v>48</v>
      </c>
      <c r="AB11">
        <v>510</v>
      </c>
      <c r="AC11" s="1">
        <v>8390.1929999999993</v>
      </c>
      <c r="AD11" s="1">
        <v>3204.3980000000001</v>
      </c>
      <c r="AE11" s="28">
        <v>2.6179999999999999</v>
      </c>
      <c r="AF11">
        <v>2.9</v>
      </c>
      <c r="AG11">
        <v>20.75</v>
      </c>
      <c r="AH11">
        <v>278.45436599999999</v>
      </c>
      <c r="AI11">
        <v>6.99993</v>
      </c>
      <c r="AJ11">
        <v>77.446869000000007</v>
      </c>
      <c r="AK11">
        <v>1477</v>
      </c>
      <c r="AL11">
        <v>11</v>
      </c>
      <c r="AM11">
        <v>2173</v>
      </c>
      <c r="AN11">
        <v>96</v>
      </c>
      <c r="AO11">
        <v>30.131302999999999</v>
      </c>
      <c r="AP11">
        <v>54120.4</v>
      </c>
      <c r="AQ11">
        <v>28422.799999999999</v>
      </c>
      <c r="AR11">
        <v>13</v>
      </c>
      <c r="AS11">
        <v>7870</v>
      </c>
      <c r="AT11">
        <v>0.13100000000000001</v>
      </c>
      <c r="AU11">
        <v>25.899000000000001</v>
      </c>
      <c r="AV11">
        <v>75663</v>
      </c>
      <c r="AW11">
        <v>0</v>
      </c>
      <c r="AX11" s="29">
        <v>0.56000000000000005</v>
      </c>
      <c r="AY11">
        <v>0.90275862068965518</v>
      </c>
      <c r="AZ11" t="s">
        <v>68</v>
      </c>
      <c r="BA11" t="s">
        <v>172</v>
      </c>
      <c r="BB11">
        <v>7</v>
      </c>
      <c r="BC11" t="s">
        <v>374</v>
      </c>
      <c r="BD11">
        <v>2</v>
      </c>
      <c r="BE11">
        <v>204949.78</v>
      </c>
      <c r="BF11">
        <v>4.0937799494100452E-2</v>
      </c>
      <c r="BG11">
        <v>3.6956951405363786E-2</v>
      </c>
      <c r="BH11">
        <v>347039.58500000002</v>
      </c>
      <c r="BI11">
        <v>2.4176472548513447E-2</v>
      </c>
      <c r="BJ11">
        <v>2.1825519011037312E-2</v>
      </c>
      <c r="BK11">
        <v>1</v>
      </c>
      <c r="BL11" t="s">
        <v>69</v>
      </c>
      <c r="BM11">
        <v>1</v>
      </c>
      <c r="BN11" t="s">
        <v>331</v>
      </c>
    </row>
    <row r="12" spans="1:66" s="2" customFormat="1">
      <c r="A12" s="138" t="str">
        <f t="shared" si="20"/>
        <v>미래교통</v>
      </c>
      <c r="B12" s="138" t="str">
        <f t="shared" si="1"/>
        <v>111</v>
      </c>
      <c r="C12" s="139" t="str">
        <f t="shared" si="21"/>
        <v>70바5907</v>
      </c>
      <c r="D12" s="113" t="str">
        <f t="shared" si="22"/>
        <v>대형</v>
      </c>
      <c r="E12" s="109" t="str">
        <f t="shared" si="16"/>
        <v>D</v>
      </c>
      <c r="F12" s="159">
        <f t="shared" si="17"/>
        <v>0.83034482758620687</v>
      </c>
      <c r="G12" s="160">
        <f t="shared" si="18"/>
        <v>2.4079999999999999</v>
      </c>
      <c r="H12" s="161">
        <f t="shared" si="19"/>
        <v>2.9</v>
      </c>
      <c r="I12" s="162">
        <f t="shared" si="23"/>
        <v>8349.2980000000007</v>
      </c>
      <c r="J12" s="163">
        <f t="shared" si="24"/>
        <v>2.5458033765534155E-2</v>
      </c>
      <c r="K12" s="163">
        <f t="shared" si="25"/>
        <v>0.27005716387236728</v>
      </c>
      <c r="L12" s="163">
        <f t="shared" si="26"/>
        <v>0.16851716156256488</v>
      </c>
      <c r="M12" s="164">
        <f t="shared" si="27"/>
        <v>24.248999999999999</v>
      </c>
      <c r="N12" s="165">
        <f t="shared" si="28"/>
        <v>0.13200000000000001</v>
      </c>
      <c r="O12" s="165">
        <f t="shared" si="29"/>
        <v>30.385999999999999</v>
      </c>
      <c r="P12" s="166">
        <f t="shared" si="30"/>
        <v>420.71500000000003</v>
      </c>
      <c r="Q12" s="167">
        <f t="shared" si="31"/>
        <v>92</v>
      </c>
      <c r="R12" s="168">
        <f t="shared" si="32"/>
        <v>43.235270825903861</v>
      </c>
      <c r="S12" s="140">
        <f t="shared" si="33"/>
        <v>11</v>
      </c>
      <c r="T12" s="140">
        <f t="shared" si="34"/>
        <v>2537</v>
      </c>
      <c r="U12" t="s">
        <v>119</v>
      </c>
      <c r="V12" s="5" t="s">
        <v>120</v>
      </c>
      <c r="W12" t="s">
        <v>119</v>
      </c>
      <c r="X12" s="5" t="s">
        <v>120</v>
      </c>
      <c r="Y12" t="s">
        <v>340</v>
      </c>
      <c r="Z12" t="s">
        <v>140</v>
      </c>
      <c r="AA12" t="s">
        <v>48</v>
      </c>
      <c r="AB12">
        <v>510</v>
      </c>
      <c r="AC12" s="1">
        <v>8349.2980000000007</v>
      </c>
      <c r="AD12" s="1">
        <v>3467.7159999999999</v>
      </c>
      <c r="AE12" s="28">
        <v>2.4079999999999999</v>
      </c>
      <c r="AF12">
        <v>2.9</v>
      </c>
      <c r="AG12">
        <v>24.248999999999999</v>
      </c>
      <c r="AH12">
        <v>274.11963800000001</v>
      </c>
      <c r="AI12">
        <v>6.9785469999999998</v>
      </c>
      <c r="AJ12">
        <v>74.027972000000005</v>
      </c>
      <c r="AK12">
        <v>1407</v>
      </c>
      <c r="AL12">
        <v>11</v>
      </c>
      <c r="AM12">
        <v>2537</v>
      </c>
      <c r="AN12">
        <v>92</v>
      </c>
      <c r="AO12">
        <v>30.458590999999998</v>
      </c>
      <c r="AP12">
        <v>49782</v>
      </c>
      <c r="AQ12">
        <v>25242.9</v>
      </c>
      <c r="AR12">
        <v>25</v>
      </c>
      <c r="AS12">
        <v>10072</v>
      </c>
      <c r="AT12">
        <v>0.13200000000000001</v>
      </c>
      <c r="AU12">
        <v>30.385999999999999</v>
      </c>
      <c r="AV12">
        <v>76567</v>
      </c>
      <c r="AW12">
        <v>0</v>
      </c>
      <c r="AX12" s="29">
        <v>0.57999999999999996</v>
      </c>
      <c r="AY12" s="2">
        <v>0.83034482758620687</v>
      </c>
      <c r="AZ12" s="2" t="s">
        <v>67</v>
      </c>
      <c r="BA12" s="2" t="s">
        <v>172</v>
      </c>
      <c r="BB12" s="2">
        <v>2</v>
      </c>
      <c r="BC12" s="2" t="s">
        <v>190</v>
      </c>
      <c r="BD12" s="2">
        <v>8</v>
      </c>
      <c r="BE12" s="2">
        <v>204949.78</v>
      </c>
      <c r="BF12" s="2">
        <v>4.073826280760097E-2</v>
      </c>
      <c r="BG12" s="2">
        <v>3.382680580713901E-2</v>
      </c>
      <c r="BH12" s="2">
        <v>347039.58500000002</v>
      </c>
      <c r="BI12" s="2">
        <v>2.4058632965458394E-2</v>
      </c>
      <c r="BJ12" s="2">
        <v>1.9976961441663384E-2</v>
      </c>
      <c r="BK12" s="2">
        <v>1</v>
      </c>
      <c r="BL12" s="2" t="s">
        <v>67</v>
      </c>
      <c r="BM12" s="2">
        <v>0</v>
      </c>
      <c r="BN12" s="2" t="s">
        <v>337</v>
      </c>
    </row>
    <row r="13" spans="1:66">
      <c r="A13" s="141" t="str">
        <f t="shared" si="20"/>
        <v>미래교통</v>
      </c>
      <c r="B13" s="141" t="str">
        <f t="shared" si="1"/>
        <v>111</v>
      </c>
      <c r="C13" s="142" t="str">
        <f t="shared" si="21"/>
        <v>70바5924</v>
      </c>
      <c r="D13" s="130" t="str">
        <f t="shared" si="22"/>
        <v>대형</v>
      </c>
      <c r="E13" s="126" t="str">
        <f t="shared" si="16"/>
        <v>B</v>
      </c>
      <c r="F13" s="149">
        <f t="shared" si="17"/>
        <v>0.92766666666666664</v>
      </c>
      <c r="G13" s="150">
        <f t="shared" si="18"/>
        <v>2.7829999999999999</v>
      </c>
      <c r="H13" s="151">
        <f t="shared" si="19"/>
        <v>3</v>
      </c>
      <c r="I13" s="152">
        <f t="shared" si="23"/>
        <v>9660.8240000000005</v>
      </c>
      <c r="J13" s="153">
        <f t="shared" si="24"/>
        <v>1.8381375705555088E-2</v>
      </c>
      <c r="K13" s="153">
        <f t="shared" si="25"/>
        <v>0.26617964283021345</v>
      </c>
      <c r="L13" s="153">
        <f t="shared" si="26"/>
        <v>0.15288550955901897</v>
      </c>
      <c r="M13" s="154">
        <f t="shared" si="27"/>
        <v>19.068000000000001</v>
      </c>
      <c r="N13" s="155">
        <f t="shared" si="28"/>
        <v>7.1999999999999995E-2</v>
      </c>
      <c r="O13" s="155">
        <f t="shared" si="29"/>
        <v>19.305</v>
      </c>
      <c r="P13" s="156">
        <f t="shared" si="30"/>
        <v>452.73166666666668</v>
      </c>
      <c r="Q13" s="157">
        <f t="shared" si="31"/>
        <v>98</v>
      </c>
      <c r="R13" s="158">
        <f t="shared" si="32"/>
        <v>43.180068829148361</v>
      </c>
      <c r="S13" s="143">
        <f t="shared" si="33"/>
        <v>7</v>
      </c>
      <c r="T13" s="143">
        <f t="shared" si="34"/>
        <v>1865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178</v>
      </c>
      <c r="Z13" s="4" t="s">
        <v>140</v>
      </c>
      <c r="AA13" s="4" t="s">
        <v>48</v>
      </c>
      <c r="AB13" s="4">
        <v>510</v>
      </c>
      <c r="AC13" s="4">
        <v>9660.8240000000005</v>
      </c>
      <c r="AD13" s="4">
        <v>3471.6979999999999</v>
      </c>
      <c r="AE13" s="4">
        <v>2.7829999999999999</v>
      </c>
      <c r="AF13" s="4">
        <v>3</v>
      </c>
      <c r="AG13" s="4">
        <v>19.068000000000001</v>
      </c>
      <c r="AH13" s="4">
        <v>312.72185999999999</v>
      </c>
      <c r="AI13" s="4">
        <v>5.7482579999999999</v>
      </c>
      <c r="AJ13" s="4">
        <v>83.240193000000005</v>
      </c>
      <c r="AK13" s="4">
        <v>1477</v>
      </c>
      <c r="AL13" s="4">
        <v>7</v>
      </c>
      <c r="AM13" s="4">
        <v>1865</v>
      </c>
      <c r="AN13" s="4">
        <v>98</v>
      </c>
      <c r="AO13" s="4">
        <v>30.892703999999998</v>
      </c>
      <c r="AP13" s="4">
        <v>70885</v>
      </c>
      <c r="AQ13" s="4">
        <v>27163.9</v>
      </c>
      <c r="AR13" s="4">
        <v>12</v>
      </c>
      <c r="AS13" s="4">
        <v>3534</v>
      </c>
      <c r="AT13" s="4">
        <v>7.1999999999999995E-2</v>
      </c>
      <c r="AU13" s="4">
        <v>19.305</v>
      </c>
      <c r="AV13" s="4">
        <v>90135</v>
      </c>
      <c r="AW13" s="4">
        <v>0</v>
      </c>
      <c r="AX13" s="30">
        <v>0.56000000000000005</v>
      </c>
      <c r="AY13">
        <v>0.92766666666666664</v>
      </c>
      <c r="AZ13" t="s">
        <v>68</v>
      </c>
      <c r="BA13" t="s">
        <v>172</v>
      </c>
      <c r="BB13">
        <v>3</v>
      </c>
      <c r="BC13" t="s">
        <v>341</v>
      </c>
      <c r="BD13">
        <v>10</v>
      </c>
      <c r="BE13">
        <v>204949.78</v>
      </c>
      <c r="BF13">
        <v>4.7137518273988877E-2</v>
      </c>
      <c r="BG13">
        <v>4.3727904452170348E-2</v>
      </c>
      <c r="BH13">
        <v>347039.58500000002</v>
      </c>
      <c r="BI13">
        <v>2.7837815677424809E-2</v>
      </c>
      <c r="BJ13">
        <v>2.5824213676757746E-2</v>
      </c>
      <c r="BK13">
        <v>1</v>
      </c>
      <c r="BL13" t="s">
        <v>68</v>
      </c>
      <c r="BM13">
        <v>0</v>
      </c>
      <c r="BN13" t="s">
        <v>337</v>
      </c>
    </row>
    <row r="14" spans="1:66">
      <c r="A14" s="138" t="str">
        <f t="shared" si="20"/>
        <v>미래교통</v>
      </c>
      <c r="B14" s="138" t="str">
        <f t="shared" si="1"/>
        <v>111</v>
      </c>
      <c r="C14" s="139" t="str">
        <f t="shared" si="21"/>
        <v>70바5931</v>
      </c>
      <c r="D14" s="113" t="str">
        <f t="shared" si="22"/>
        <v>대형</v>
      </c>
      <c r="E14" s="109" t="str">
        <f t="shared" si="16"/>
        <v>F</v>
      </c>
      <c r="F14" s="159">
        <f t="shared" si="17"/>
        <v>0.79035714285714298</v>
      </c>
      <c r="G14" s="160">
        <f t="shared" si="18"/>
        <v>2.2130000000000001</v>
      </c>
      <c r="H14" s="161">
        <f t="shared" si="19"/>
        <v>2.8</v>
      </c>
      <c r="I14" s="162">
        <f t="shared" si="23"/>
        <v>9838.8459999999995</v>
      </c>
      <c r="J14" s="163">
        <f t="shared" si="24"/>
        <v>4.5244269781222056E-2</v>
      </c>
      <c r="K14" s="163">
        <f t="shared" si="25"/>
        <v>0.27569609438632992</v>
      </c>
      <c r="L14" s="163">
        <f t="shared" si="26"/>
        <v>0.15164380050261994</v>
      </c>
      <c r="M14" s="164">
        <f t="shared" si="27"/>
        <v>27.231000000000002</v>
      </c>
      <c r="N14" s="165">
        <f t="shared" si="28"/>
        <v>0.20300000000000001</v>
      </c>
      <c r="O14" s="165">
        <f t="shared" si="29"/>
        <v>34.1</v>
      </c>
      <c r="P14" s="166">
        <f t="shared" si="30"/>
        <v>689.63499999999999</v>
      </c>
      <c r="Q14" s="167">
        <f t="shared" si="31"/>
        <v>94</v>
      </c>
      <c r="R14" s="168">
        <f t="shared" si="32"/>
        <v>44.296881509259393</v>
      </c>
      <c r="S14" s="140">
        <f t="shared" si="33"/>
        <v>20</v>
      </c>
      <c r="T14" s="140">
        <f t="shared" si="34"/>
        <v>3355</v>
      </c>
      <c r="U14" t="s">
        <v>119</v>
      </c>
      <c r="V14" s="5" t="s">
        <v>120</v>
      </c>
      <c r="W14" t="s">
        <v>119</v>
      </c>
      <c r="X14" s="5" t="s">
        <v>120</v>
      </c>
      <c r="Y14" t="s">
        <v>179</v>
      </c>
      <c r="Z14" t="s">
        <v>140</v>
      </c>
      <c r="AA14" t="s">
        <v>48</v>
      </c>
      <c r="AB14">
        <v>510</v>
      </c>
      <c r="AC14" s="1">
        <v>9838.8459999999995</v>
      </c>
      <c r="AD14" s="1">
        <v>4446.2610000000004</v>
      </c>
      <c r="AE14" s="28">
        <v>2.2130000000000001</v>
      </c>
      <c r="AF14">
        <v>2.8</v>
      </c>
      <c r="AG14">
        <v>27.231000000000002</v>
      </c>
      <c r="AH14">
        <v>327.08685700000001</v>
      </c>
      <c r="AI14">
        <v>14.798806000000001</v>
      </c>
      <c r="AJ14">
        <v>90.176569000000001</v>
      </c>
      <c r="AK14">
        <v>1492</v>
      </c>
      <c r="AL14">
        <v>20</v>
      </c>
      <c r="AM14">
        <v>3355</v>
      </c>
      <c r="AN14">
        <v>94</v>
      </c>
      <c r="AO14">
        <v>30.080224000000001</v>
      </c>
      <c r="AP14">
        <v>83720.399999999994</v>
      </c>
      <c r="AQ14">
        <v>41378.1</v>
      </c>
      <c r="AR14">
        <v>20</v>
      </c>
      <c r="AS14">
        <v>8145</v>
      </c>
      <c r="AT14">
        <v>0.20300000000000001</v>
      </c>
      <c r="AU14">
        <v>34.1</v>
      </c>
      <c r="AV14">
        <v>90702</v>
      </c>
      <c r="AW14">
        <v>0</v>
      </c>
      <c r="AX14" s="29">
        <v>0.56999999999999995</v>
      </c>
      <c r="AY14">
        <v>0.79035714285714298</v>
      </c>
      <c r="AZ14" t="s">
        <v>70</v>
      </c>
      <c r="BA14" t="s">
        <v>172</v>
      </c>
      <c r="BB14">
        <v>2</v>
      </c>
      <c r="BC14" t="s">
        <v>375</v>
      </c>
      <c r="BD14">
        <v>8</v>
      </c>
      <c r="BE14">
        <v>204949.78</v>
      </c>
      <c r="BF14">
        <v>4.800613106293649E-2</v>
      </c>
      <c r="BG14">
        <v>3.7941988586528023E-2</v>
      </c>
      <c r="BH14">
        <v>347039.58500000002</v>
      </c>
      <c r="BI14">
        <v>2.8350788858855967E-2</v>
      </c>
      <c r="BJ14">
        <v>2.2407248480231522E-2</v>
      </c>
      <c r="BK14">
        <v>1</v>
      </c>
      <c r="BL14" t="s">
        <v>70</v>
      </c>
      <c r="BM14">
        <v>0</v>
      </c>
      <c r="BN14" t="s">
        <v>337</v>
      </c>
    </row>
    <row r="15" spans="1:66">
      <c r="A15" s="141" t="str">
        <f t="shared" si="20"/>
        <v>미래교통</v>
      </c>
      <c r="B15" s="141" t="str">
        <f t="shared" si="1"/>
        <v>111</v>
      </c>
      <c r="C15" s="142" t="str">
        <f t="shared" si="21"/>
        <v>70바5994</v>
      </c>
      <c r="D15" s="130" t="str">
        <f t="shared" si="22"/>
        <v>대형</v>
      </c>
      <c r="E15" s="126" t="str">
        <f t="shared" si="16"/>
        <v>B</v>
      </c>
      <c r="F15" s="149">
        <f t="shared" si="17"/>
        <v>0.93296296296296299</v>
      </c>
      <c r="G15" s="150">
        <f t="shared" si="18"/>
        <v>2.5190000000000001</v>
      </c>
      <c r="H15" s="151">
        <f t="shared" si="19"/>
        <v>2.7</v>
      </c>
      <c r="I15" s="152">
        <f t="shared" si="23"/>
        <v>9879.7240000000002</v>
      </c>
      <c r="J15" s="153">
        <f t="shared" si="24"/>
        <v>3.0805307636496023E-2</v>
      </c>
      <c r="K15" s="153">
        <f t="shared" si="25"/>
        <v>0.26498466760699069</v>
      </c>
      <c r="L15" s="153">
        <f t="shared" si="26"/>
        <v>0.18522784644591286</v>
      </c>
      <c r="M15" s="154">
        <f t="shared" si="27"/>
        <v>23.576000000000001</v>
      </c>
      <c r="N15" s="155">
        <f t="shared" si="28"/>
        <v>0.121</v>
      </c>
      <c r="O15" s="155">
        <f t="shared" si="29"/>
        <v>22.045000000000002</v>
      </c>
      <c r="P15" s="156">
        <f t="shared" si="30"/>
        <v>551.51499999999999</v>
      </c>
      <c r="Q15" s="157">
        <f t="shared" si="31"/>
        <v>95</v>
      </c>
      <c r="R15" s="158">
        <f t="shared" si="32"/>
        <v>43.51602343063292</v>
      </c>
      <c r="S15" s="143">
        <f t="shared" si="33"/>
        <v>12</v>
      </c>
      <c r="T15" s="143">
        <f t="shared" si="34"/>
        <v>2178</v>
      </c>
      <c r="U15" t="s">
        <v>119</v>
      </c>
      <c r="V15" s="5" t="s">
        <v>120</v>
      </c>
      <c r="W15" t="s">
        <v>119</v>
      </c>
      <c r="X15" s="5" t="s">
        <v>120</v>
      </c>
      <c r="Y15" t="s">
        <v>180</v>
      </c>
      <c r="Z15" t="s">
        <v>140</v>
      </c>
      <c r="AA15" t="s">
        <v>48</v>
      </c>
      <c r="AB15">
        <v>510</v>
      </c>
      <c r="AC15" s="1">
        <v>9879.7240000000002</v>
      </c>
      <c r="AD15" s="1">
        <v>3921.8339999999998</v>
      </c>
      <c r="AE15" s="28">
        <v>2.5190000000000001</v>
      </c>
      <c r="AF15">
        <v>2.7</v>
      </c>
      <c r="AG15">
        <v>23.576000000000001</v>
      </c>
      <c r="AH15">
        <v>322.39879300000001</v>
      </c>
      <c r="AI15">
        <v>9.9315940000000005</v>
      </c>
      <c r="AJ15">
        <v>85.430736999999993</v>
      </c>
      <c r="AK15">
        <v>1830</v>
      </c>
      <c r="AL15">
        <v>12</v>
      </c>
      <c r="AM15">
        <v>2178</v>
      </c>
      <c r="AN15">
        <v>95</v>
      </c>
      <c r="AO15">
        <v>30.644418999999999</v>
      </c>
      <c r="AP15">
        <v>67353.2</v>
      </c>
      <c r="AQ15">
        <v>33090.9</v>
      </c>
      <c r="AR15">
        <v>35</v>
      </c>
      <c r="AS15">
        <v>15509</v>
      </c>
      <c r="AT15">
        <v>0.121</v>
      </c>
      <c r="AU15">
        <v>22.045000000000002</v>
      </c>
      <c r="AV15">
        <v>90799</v>
      </c>
      <c r="AW15">
        <v>0</v>
      </c>
      <c r="AX15" s="29">
        <v>0.59</v>
      </c>
      <c r="AY15">
        <v>0.93296296296296299</v>
      </c>
      <c r="AZ15" t="s">
        <v>68</v>
      </c>
      <c r="BA15" t="s">
        <v>172</v>
      </c>
      <c r="BB15">
        <v>2</v>
      </c>
      <c r="BC15" t="s">
        <v>345</v>
      </c>
      <c r="BD15">
        <v>8</v>
      </c>
      <c r="BE15">
        <v>204949.78</v>
      </c>
      <c r="BF15">
        <v>4.8205584802286691E-2</v>
      </c>
      <c r="BG15">
        <v>4.4974025228503772E-2</v>
      </c>
      <c r="BH15">
        <v>347039.58500000002</v>
      </c>
      <c r="BI15">
        <v>2.8468579456144748E-2</v>
      </c>
      <c r="BJ15">
        <v>2.656013024075134E-2</v>
      </c>
      <c r="BK15">
        <v>1</v>
      </c>
      <c r="BL15" t="s">
        <v>68</v>
      </c>
      <c r="BM15">
        <v>0</v>
      </c>
      <c r="BN15" t="s">
        <v>337</v>
      </c>
    </row>
    <row r="16" spans="1:66">
      <c r="A16" s="138" t="str">
        <f t="shared" si="20"/>
        <v>미래교통</v>
      </c>
      <c r="B16" s="138" t="str">
        <f t="shared" si="1"/>
        <v>111</v>
      </c>
      <c r="C16" s="139" t="str">
        <f t="shared" si="21"/>
        <v>70바6001</v>
      </c>
      <c r="D16" s="113" t="str">
        <f t="shared" si="22"/>
        <v>대형</v>
      </c>
      <c r="E16" s="109" t="str">
        <f t="shared" si="16"/>
        <v>B</v>
      </c>
      <c r="F16" s="159">
        <f t="shared" si="17"/>
        <v>0.91133333333333333</v>
      </c>
      <c r="G16" s="160">
        <f t="shared" si="18"/>
        <v>2.734</v>
      </c>
      <c r="H16" s="161">
        <f t="shared" si="19"/>
        <v>3</v>
      </c>
      <c r="I16" s="162">
        <f t="shared" si="23"/>
        <v>8017.96</v>
      </c>
      <c r="J16" s="163">
        <f t="shared" si="24"/>
        <v>2.8670095936644147E-2</v>
      </c>
      <c r="K16" s="163">
        <f t="shared" si="25"/>
        <v>0.31498344102611964</v>
      </c>
      <c r="L16" s="163">
        <f t="shared" si="26"/>
        <v>0.1492898442995475</v>
      </c>
      <c r="M16" s="164">
        <f t="shared" si="27"/>
        <v>20.931000000000001</v>
      </c>
      <c r="N16" s="165">
        <f t="shared" si="28"/>
        <v>2.5000000000000001E-2</v>
      </c>
      <c r="O16" s="165">
        <f t="shared" si="29"/>
        <v>24.295000000000002</v>
      </c>
      <c r="P16" s="166">
        <f t="shared" si="30"/>
        <v>610.93000000000006</v>
      </c>
      <c r="Q16" s="167">
        <f t="shared" si="31"/>
        <v>94</v>
      </c>
      <c r="R16" s="168">
        <f t="shared" si="32"/>
        <v>43.886321643032815</v>
      </c>
      <c r="S16" s="140">
        <f t="shared" si="33"/>
        <v>2</v>
      </c>
      <c r="T16" s="140">
        <f t="shared" si="34"/>
        <v>1948</v>
      </c>
      <c r="U16" t="s">
        <v>119</v>
      </c>
      <c r="V16" t="s">
        <v>120</v>
      </c>
      <c r="W16" s="4" t="s">
        <v>119</v>
      </c>
      <c r="X16" s="4" t="s">
        <v>120</v>
      </c>
      <c r="Y16" s="4" t="s">
        <v>181</v>
      </c>
      <c r="Z16" s="4" t="s">
        <v>140</v>
      </c>
      <c r="AA16" s="4" t="s">
        <v>48</v>
      </c>
      <c r="AB16" s="4">
        <v>510</v>
      </c>
      <c r="AC16" s="4">
        <v>8017.96</v>
      </c>
      <c r="AD16" s="4">
        <v>2932.7719999999999</v>
      </c>
      <c r="AE16" s="4">
        <v>2.734</v>
      </c>
      <c r="AF16" s="4">
        <v>3</v>
      </c>
      <c r="AG16" s="4">
        <v>20.931000000000001</v>
      </c>
      <c r="AH16" s="4">
        <v>278.35662000000002</v>
      </c>
      <c r="AI16" s="4">
        <v>7.9805109999999999</v>
      </c>
      <c r="AJ16" s="4">
        <v>87.677726000000007</v>
      </c>
      <c r="AK16" s="4">
        <v>1197</v>
      </c>
      <c r="AL16" s="4">
        <v>2</v>
      </c>
      <c r="AM16" s="4">
        <v>1948</v>
      </c>
      <c r="AN16" s="4">
        <v>94</v>
      </c>
      <c r="AO16" s="4">
        <v>28.804631000000001</v>
      </c>
      <c r="AP16" s="4">
        <v>71004.100000000006</v>
      </c>
      <c r="AQ16" s="4">
        <v>36655.800000000003</v>
      </c>
      <c r="AR16" s="4">
        <v>69</v>
      </c>
      <c r="AS16" s="4">
        <v>33481</v>
      </c>
      <c r="AT16" s="4">
        <v>2.5000000000000001E-2</v>
      </c>
      <c r="AU16" s="4">
        <v>24.295000000000002</v>
      </c>
      <c r="AV16" s="4">
        <v>74959</v>
      </c>
      <c r="AW16" s="4">
        <v>0</v>
      </c>
      <c r="AX16" s="30">
        <v>0.57999999999999996</v>
      </c>
      <c r="AY16">
        <v>0.91133333333333333</v>
      </c>
      <c r="AZ16" t="s">
        <v>68</v>
      </c>
      <c r="BA16" t="s">
        <v>172</v>
      </c>
      <c r="BB16">
        <v>5</v>
      </c>
      <c r="BC16" t="s">
        <v>335</v>
      </c>
      <c r="BD16">
        <v>10</v>
      </c>
      <c r="BE16">
        <v>204949.78</v>
      </c>
      <c r="BF16">
        <v>3.912158383385432E-2</v>
      </c>
      <c r="BG16">
        <v>3.5652803400585902E-2</v>
      </c>
      <c r="BH16">
        <v>347039.58500000002</v>
      </c>
      <c r="BI16">
        <v>2.310387732857622E-2</v>
      </c>
      <c r="BJ16">
        <v>2.1055333538775794E-2</v>
      </c>
      <c r="BK16">
        <v>1</v>
      </c>
      <c r="BL16" t="s">
        <v>69</v>
      </c>
      <c r="BM16">
        <v>1</v>
      </c>
      <c r="BN16" t="s">
        <v>331</v>
      </c>
    </row>
    <row r="17" spans="1:66">
      <c r="A17" s="141" t="str">
        <f t="shared" si="20"/>
        <v>미래교통</v>
      </c>
      <c r="B17" s="141" t="str">
        <f t="shared" si="1"/>
        <v>111</v>
      </c>
      <c r="C17" s="142" t="str">
        <f t="shared" si="21"/>
        <v>70바6004</v>
      </c>
      <c r="D17" s="130" t="str">
        <f t="shared" si="22"/>
        <v>대형</v>
      </c>
      <c r="E17" s="126" t="str">
        <f t="shared" si="16"/>
        <v>C</v>
      </c>
      <c r="F17" s="149">
        <f t="shared" si="17"/>
        <v>0.85965517241379308</v>
      </c>
      <c r="G17" s="150">
        <f t="shared" si="18"/>
        <v>2.4929999999999999</v>
      </c>
      <c r="H17" s="151">
        <f t="shared" si="19"/>
        <v>2.9</v>
      </c>
      <c r="I17" s="152">
        <f t="shared" si="23"/>
        <v>10677.109</v>
      </c>
      <c r="J17" s="153">
        <f t="shared" si="24"/>
        <v>1.2742958439479295E-2</v>
      </c>
      <c r="K17" s="153">
        <f t="shared" si="25"/>
        <v>0.25471771905955748</v>
      </c>
      <c r="L17" s="153">
        <f t="shared" si="26"/>
        <v>0.13140261095021133</v>
      </c>
      <c r="M17" s="154">
        <f t="shared" si="27"/>
        <v>23.038</v>
      </c>
      <c r="N17" s="155">
        <f t="shared" si="28"/>
        <v>0.94599999999999995</v>
      </c>
      <c r="O17" s="155">
        <f t="shared" si="29"/>
        <v>12.513</v>
      </c>
      <c r="P17" s="156">
        <f t="shared" si="30"/>
        <v>563.40666666666664</v>
      </c>
      <c r="Q17" s="157">
        <f t="shared" si="31"/>
        <v>95</v>
      </c>
      <c r="R17" s="158">
        <f t="shared" si="32"/>
        <v>42.312052796691738</v>
      </c>
      <c r="S17" s="143">
        <f t="shared" si="33"/>
        <v>101</v>
      </c>
      <c r="T17" s="143">
        <f t="shared" si="34"/>
        <v>1336</v>
      </c>
      <c r="U17" t="s">
        <v>119</v>
      </c>
      <c r="V17" s="5" t="s">
        <v>120</v>
      </c>
      <c r="W17" t="s">
        <v>119</v>
      </c>
      <c r="X17" s="5" t="s">
        <v>120</v>
      </c>
      <c r="Y17" t="s">
        <v>294</v>
      </c>
      <c r="Z17" t="s">
        <v>140</v>
      </c>
      <c r="AA17" t="s">
        <v>48</v>
      </c>
      <c r="AB17">
        <v>510</v>
      </c>
      <c r="AC17" s="1">
        <v>10677.109</v>
      </c>
      <c r="AD17" s="1">
        <v>4282.0510000000004</v>
      </c>
      <c r="AE17" s="28">
        <v>2.4929999999999999</v>
      </c>
      <c r="AF17">
        <v>2.9</v>
      </c>
      <c r="AG17">
        <v>23.038</v>
      </c>
      <c r="AH17">
        <v>344.47573699999998</v>
      </c>
      <c r="AI17">
        <v>4.38964</v>
      </c>
      <c r="AJ17">
        <v>87.744073999999998</v>
      </c>
      <c r="AK17">
        <v>1403</v>
      </c>
      <c r="AL17">
        <v>101</v>
      </c>
      <c r="AM17">
        <v>1336</v>
      </c>
      <c r="AN17">
        <v>95</v>
      </c>
      <c r="AO17">
        <v>30.995242000000001</v>
      </c>
      <c r="AP17">
        <v>81009.100000000006</v>
      </c>
      <c r="AQ17">
        <v>33804.400000000001</v>
      </c>
      <c r="AR17">
        <v>17</v>
      </c>
      <c r="AS17">
        <v>4074</v>
      </c>
      <c r="AT17">
        <v>0.94599999999999995</v>
      </c>
      <c r="AU17">
        <v>12.513</v>
      </c>
      <c r="AV17">
        <v>100032</v>
      </c>
      <c r="AW17">
        <v>0</v>
      </c>
      <c r="AX17" s="29">
        <v>0.59</v>
      </c>
      <c r="AY17">
        <v>0.85965517241379308</v>
      </c>
      <c r="AZ17" t="s">
        <v>69</v>
      </c>
      <c r="BA17" t="s">
        <v>172</v>
      </c>
      <c r="BB17">
        <v>6</v>
      </c>
      <c r="BC17" t="s">
        <v>334</v>
      </c>
      <c r="BD17">
        <v>13</v>
      </c>
      <c r="BE17">
        <v>204949.78</v>
      </c>
      <c r="BF17">
        <v>5.2096220840051645E-2</v>
      </c>
      <c r="BG17">
        <v>4.4784785708361634E-2</v>
      </c>
      <c r="BH17">
        <v>347039.58500000002</v>
      </c>
      <c r="BI17">
        <v>3.0766256823411081E-2</v>
      </c>
      <c r="BJ17">
        <v>2.6448371814056491E-2</v>
      </c>
      <c r="BK17">
        <v>1</v>
      </c>
      <c r="BL17" t="s">
        <v>69</v>
      </c>
      <c r="BM17">
        <v>0</v>
      </c>
      <c r="BN17" t="s">
        <v>337</v>
      </c>
    </row>
    <row r="18" spans="1:66">
      <c r="A18" s="138" t="str">
        <f t="shared" si="20"/>
        <v>미래교통</v>
      </c>
      <c r="B18" s="138" t="str">
        <f t="shared" si="1"/>
        <v>111</v>
      </c>
      <c r="C18" s="139" t="str">
        <f t="shared" si="21"/>
        <v>70바6067</v>
      </c>
      <c r="D18" s="113" t="str">
        <f t="shared" si="22"/>
        <v>대형</v>
      </c>
      <c r="E18" s="109" t="str">
        <f t="shared" si="16"/>
        <v>B</v>
      </c>
      <c r="F18" s="159">
        <f t="shared" si="17"/>
        <v>0.90482758620689663</v>
      </c>
      <c r="G18" s="160">
        <f t="shared" si="18"/>
        <v>2.6240000000000001</v>
      </c>
      <c r="H18" s="161">
        <f t="shared" si="19"/>
        <v>2.9</v>
      </c>
      <c r="I18" s="162">
        <f t="shared" si="23"/>
        <v>8470.0499999999993</v>
      </c>
      <c r="J18" s="163">
        <f t="shared" si="24"/>
        <v>1.2881271321059996E-2</v>
      </c>
      <c r="K18" s="163">
        <f t="shared" si="25"/>
        <v>0.31461110240830514</v>
      </c>
      <c r="L18" s="163">
        <f t="shared" si="26"/>
        <v>0.16115607345883437</v>
      </c>
      <c r="M18" s="164">
        <f t="shared" si="27"/>
        <v>20.132999999999999</v>
      </c>
      <c r="N18" s="165">
        <f t="shared" si="28"/>
        <v>0.16500000000000001</v>
      </c>
      <c r="O18" s="165">
        <f t="shared" si="29"/>
        <v>25.49</v>
      </c>
      <c r="P18" s="166">
        <f t="shared" si="30"/>
        <v>693.87166666666667</v>
      </c>
      <c r="Q18" s="167">
        <f t="shared" si="31"/>
        <v>96</v>
      </c>
      <c r="R18" s="168">
        <f t="shared" si="32"/>
        <v>44.769012524937366</v>
      </c>
      <c r="S18" s="140">
        <f t="shared" si="33"/>
        <v>14</v>
      </c>
      <c r="T18" s="140">
        <f t="shared" si="34"/>
        <v>2159</v>
      </c>
      <c r="U18" t="s">
        <v>119</v>
      </c>
      <c r="V18" s="5" t="s">
        <v>120</v>
      </c>
      <c r="W18" t="s">
        <v>119</v>
      </c>
      <c r="X18" s="5" t="s">
        <v>120</v>
      </c>
      <c r="Y18" t="s">
        <v>182</v>
      </c>
      <c r="Z18" t="s">
        <v>140</v>
      </c>
      <c r="AA18" t="s">
        <v>48</v>
      </c>
      <c r="AB18">
        <v>510</v>
      </c>
      <c r="AC18" s="1">
        <v>8470.0499999999993</v>
      </c>
      <c r="AD18" s="1">
        <v>3228.223</v>
      </c>
      <c r="AE18" s="28">
        <v>2.6240000000000001</v>
      </c>
      <c r="AF18">
        <v>2.9</v>
      </c>
      <c r="AG18">
        <v>20.132999999999999</v>
      </c>
      <c r="AH18">
        <v>281.32688999999999</v>
      </c>
      <c r="AI18">
        <v>3.6238480000000002</v>
      </c>
      <c r="AJ18">
        <v>88.508562999999995</v>
      </c>
      <c r="AK18">
        <v>1365</v>
      </c>
      <c r="AL18">
        <v>14</v>
      </c>
      <c r="AM18">
        <v>2159</v>
      </c>
      <c r="AN18">
        <v>96</v>
      </c>
      <c r="AO18">
        <v>30.107502</v>
      </c>
      <c r="AP18">
        <v>82519.600000000006</v>
      </c>
      <c r="AQ18">
        <v>41632.300000000003</v>
      </c>
      <c r="AR18">
        <v>51</v>
      </c>
      <c r="AS18">
        <v>24688</v>
      </c>
      <c r="AT18">
        <v>0.16500000000000001</v>
      </c>
      <c r="AU18">
        <v>25.49</v>
      </c>
      <c r="AV18">
        <v>79214</v>
      </c>
      <c r="AW18">
        <v>0</v>
      </c>
      <c r="AX18" s="29">
        <v>0.53</v>
      </c>
      <c r="AY18">
        <v>0.90482758620689663</v>
      </c>
      <c r="AZ18" t="s">
        <v>68</v>
      </c>
      <c r="BA18" t="s">
        <v>172</v>
      </c>
      <c r="BB18">
        <v>6</v>
      </c>
      <c r="BC18" t="s">
        <v>338</v>
      </c>
      <c r="BD18">
        <v>11</v>
      </c>
      <c r="BE18">
        <v>204949.78</v>
      </c>
      <c r="BF18">
        <v>4.1327441288299988E-2</v>
      </c>
      <c r="BG18">
        <v>3.7394208944999716E-2</v>
      </c>
      <c r="BH18">
        <v>347039.58500000002</v>
      </c>
      <c r="BI18">
        <v>2.4406581744846192E-2</v>
      </c>
      <c r="BJ18">
        <v>2.2083748447750486E-2</v>
      </c>
      <c r="BK18">
        <v>1</v>
      </c>
      <c r="BL18" t="s">
        <v>68</v>
      </c>
      <c r="BM18">
        <v>0</v>
      </c>
      <c r="BN18" t="s">
        <v>337</v>
      </c>
    </row>
    <row r="19" spans="1:66">
      <c r="A19" s="141" t="str">
        <f t="shared" si="20"/>
        <v>미래교통</v>
      </c>
      <c r="B19" s="141" t="str">
        <f t="shared" si="1"/>
        <v>111</v>
      </c>
      <c r="C19" s="142" t="str">
        <f t="shared" si="21"/>
        <v>70바6092</v>
      </c>
      <c r="D19" s="130" t="str">
        <f t="shared" si="22"/>
        <v>대형</v>
      </c>
      <c r="E19" s="126" t="str">
        <f t="shared" si="16"/>
        <v>C</v>
      </c>
      <c r="F19" s="149">
        <f t="shared" si="17"/>
        <v>0.89310344827586208</v>
      </c>
      <c r="G19" s="150">
        <f t="shared" si="18"/>
        <v>2.59</v>
      </c>
      <c r="H19" s="151">
        <f t="shared" si="19"/>
        <v>2.9</v>
      </c>
      <c r="I19" s="152">
        <f t="shared" si="23"/>
        <v>11419.152</v>
      </c>
      <c r="J19" s="153">
        <f t="shared" si="24"/>
        <v>2.4240538419274354E-2</v>
      </c>
      <c r="K19" s="153">
        <f t="shared" si="25"/>
        <v>0.31195399490769277</v>
      </c>
      <c r="L19" s="153">
        <f t="shared" si="26"/>
        <v>0.16542384233084909</v>
      </c>
      <c r="M19" s="154">
        <f t="shared" si="27"/>
        <v>19.678999999999998</v>
      </c>
      <c r="N19" s="155">
        <f t="shared" si="28"/>
        <v>7.9000000000000001E-2</v>
      </c>
      <c r="O19" s="155">
        <f t="shared" si="29"/>
        <v>33.917000000000002</v>
      </c>
      <c r="P19" s="156">
        <f t="shared" si="30"/>
        <v>919.22833333333324</v>
      </c>
      <c r="Q19" s="157">
        <f t="shared" si="31"/>
        <v>95</v>
      </c>
      <c r="R19" s="158">
        <f t="shared" si="32"/>
        <v>44.295176629795741</v>
      </c>
      <c r="S19" s="143">
        <f t="shared" si="33"/>
        <v>9</v>
      </c>
      <c r="T19" s="143">
        <f t="shared" si="34"/>
        <v>3873</v>
      </c>
      <c r="U19" t="s">
        <v>119</v>
      </c>
      <c r="V19" t="s">
        <v>120</v>
      </c>
      <c r="W19" s="4" t="s">
        <v>119</v>
      </c>
      <c r="X19" s="4" t="s">
        <v>120</v>
      </c>
      <c r="Y19" s="4" t="s">
        <v>183</v>
      </c>
      <c r="Z19" s="4" t="s">
        <v>140</v>
      </c>
      <c r="AA19" s="4" t="s">
        <v>48</v>
      </c>
      <c r="AB19" s="4">
        <v>510</v>
      </c>
      <c r="AC19" s="4">
        <v>11419.152</v>
      </c>
      <c r="AD19" s="4">
        <v>4408.6289999999999</v>
      </c>
      <c r="AE19" s="4">
        <v>2.59</v>
      </c>
      <c r="AF19" s="4">
        <v>2.9</v>
      </c>
      <c r="AG19" s="4">
        <v>19.678999999999998</v>
      </c>
      <c r="AH19" s="4">
        <v>388.36187699999999</v>
      </c>
      <c r="AI19" s="4">
        <v>9.4141010000000005</v>
      </c>
      <c r="AJ19" s="4">
        <v>121.151039</v>
      </c>
      <c r="AK19" s="4">
        <v>1889</v>
      </c>
      <c r="AL19" s="4">
        <v>9</v>
      </c>
      <c r="AM19" s="4">
        <v>3873</v>
      </c>
      <c r="AN19" s="4">
        <v>95</v>
      </c>
      <c r="AO19" s="4">
        <v>29.403379999999999</v>
      </c>
      <c r="AP19" s="4">
        <v>119657.60000000001</v>
      </c>
      <c r="AQ19" s="4">
        <v>55153.7</v>
      </c>
      <c r="AR19" s="4">
        <v>95</v>
      </c>
      <c r="AS19" s="4">
        <v>46347</v>
      </c>
      <c r="AT19" s="4">
        <v>7.9000000000000001E-2</v>
      </c>
      <c r="AU19" s="4">
        <v>33.917000000000002</v>
      </c>
      <c r="AV19" s="4">
        <v>107404</v>
      </c>
      <c r="AW19" s="4">
        <v>0</v>
      </c>
      <c r="AX19" s="30">
        <v>0.52</v>
      </c>
      <c r="AY19">
        <v>0.89310344827586208</v>
      </c>
      <c r="AZ19" t="s">
        <v>69</v>
      </c>
      <c r="BA19" t="s">
        <v>172</v>
      </c>
      <c r="BB19">
        <v>2</v>
      </c>
      <c r="BC19" t="s">
        <v>177</v>
      </c>
      <c r="BD19">
        <v>11</v>
      </c>
      <c r="BE19">
        <v>204949.78</v>
      </c>
      <c r="BF19">
        <v>5.571682975214709E-2</v>
      </c>
      <c r="BG19">
        <v>4.9760892778641715E-2</v>
      </c>
      <c r="BH19">
        <v>347039.58500000002</v>
      </c>
      <c r="BI19">
        <v>3.2904465350833099E-2</v>
      </c>
      <c r="BJ19">
        <v>2.9387091468502664E-2</v>
      </c>
      <c r="BK19">
        <v>1</v>
      </c>
      <c r="BL19" t="s">
        <v>69</v>
      </c>
      <c r="BM19">
        <v>0</v>
      </c>
      <c r="BN19" t="s">
        <v>337</v>
      </c>
    </row>
    <row r="20" spans="1:66">
      <c r="A20" s="138" t="str">
        <f t="shared" si="20"/>
        <v>미래교통</v>
      </c>
      <c r="B20" s="138" t="str">
        <f t="shared" si="1"/>
        <v>111</v>
      </c>
      <c r="C20" s="139" t="str">
        <f t="shared" si="21"/>
        <v>70바6093</v>
      </c>
      <c r="D20" s="113" t="str">
        <f t="shared" si="22"/>
        <v>대형</v>
      </c>
      <c r="E20" s="109" t="str">
        <f t="shared" si="16"/>
        <v>C</v>
      </c>
      <c r="F20" s="159">
        <f t="shared" si="17"/>
        <v>0.89833333333333332</v>
      </c>
      <c r="G20" s="160">
        <f t="shared" si="18"/>
        <v>2.6949999999999998</v>
      </c>
      <c r="H20" s="161">
        <f t="shared" si="19"/>
        <v>3</v>
      </c>
      <c r="I20" s="162">
        <f t="shared" si="23"/>
        <v>10763.329</v>
      </c>
      <c r="J20" s="163">
        <f t="shared" si="24"/>
        <v>3.1928907658664761E-2</v>
      </c>
      <c r="K20" s="163">
        <f t="shared" si="25"/>
        <v>0.31902736666231479</v>
      </c>
      <c r="L20" s="163">
        <f t="shared" si="26"/>
        <v>0.15376283675803276</v>
      </c>
      <c r="M20" s="164">
        <f t="shared" si="27"/>
        <v>20.645</v>
      </c>
      <c r="N20" s="165">
        <f t="shared" si="28"/>
        <v>9.2999999999999999E-2</v>
      </c>
      <c r="O20" s="165">
        <f t="shared" si="29"/>
        <v>38.984000000000002</v>
      </c>
      <c r="P20" s="166">
        <f t="shared" si="30"/>
        <v>850.10666666666668</v>
      </c>
      <c r="Q20" s="167">
        <f t="shared" si="31"/>
        <v>95</v>
      </c>
      <c r="R20" s="168">
        <f t="shared" si="32"/>
        <v>44.355281181468904</v>
      </c>
      <c r="S20" s="140">
        <f t="shared" si="33"/>
        <v>10</v>
      </c>
      <c r="T20" s="140">
        <f t="shared" si="34"/>
        <v>4196</v>
      </c>
      <c r="U20" t="s">
        <v>119</v>
      </c>
      <c r="V20" s="5" t="s">
        <v>120</v>
      </c>
      <c r="W20" t="s">
        <v>119</v>
      </c>
      <c r="X20" s="5" t="s">
        <v>120</v>
      </c>
      <c r="Y20" t="s">
        <v>184</v>
      </c>
      <c r="Z20" t="s">
        <v>140</v>
      </c>
      <c r="AA20" t="s">
        <v>48</v>
      </c>
      <c r="AB20">
        <v>510</v>
      </c>
      <c r="AC20" s="1">
        <v>10763.329</v>
      </c>
      <c r="AD20" s="1">
        <v>3993.1950000000002</v>
      </c>
      <c r="AE20" s="28">
        <v>2.6949999999999998</v>
      </c>
      <c r="AF20">
        <v>3</v>
      </c>
      <c r="AG20">
        <v>20.645</v>
      </c>
      <c r="AH20">
        <v>373.87577199999998</v>
      </c>
      <c r="AI20">
        <v>11.937445</v>
      </c>
      <c r="AJ20">
        <v>119.27660299999999</v>
      </c>
      <c r="AK20">
        <v>1655</v>
      </c>
      <c r="AL20">
        <v>10</v>
      </c>
      <c r="AM20">
        <v>4196</v>
      </c>
      <c r="AN20">
        <v>95</v>
      </c>
      <c r="AO20">
        <v>28.788516000000001</v>
      </c>
      <c r="AP20">
        <v>97710.1</v>
      </c>
      <c r="AQ20">
        <v>51006.400000000001</v>
      </c>
      <c r="AR20">
        <v>103</v>
      </c>
      <c r="AS20">
        <v>46968</v>
      </c>
      <c r="AT20">
        <v>9.2999999999999999E-2</v>
      </c>
      <c r="AU20">
        <v>38.984000000000002</v>
      </c>
      <c r="AV20">
        <v>100227</v>
      </c>
      <c r="AW20">
        <v>0</v>
      </c>
      <c r="AX20" s="29">
        <v>0.56000000000000005</v>
      </c>
      <c r="AY20">
        <v>0.89833333333333332</v>
      </c>
      <c r="AZ20" t="s">
        <v>69</v>
      </c>
      <c r="BA20" t="s">
        <v>172</v>
      </c>
      <c r="BB20">
        <v>1</v>
      </c>
      <c r="BC20" t="s">
        <v>186</v>
      </c>
      <c r="BD20">
        <v>10</v>
      </c>
      <c r="BE20">
        <v>204949.78</v>
      </c>
      <c r="BF20">
        <v>5.2516909264308555E-2</v>
      </c>
      <c r="BG20">
        <v>4.7177690155770516E-2</v>
      </c>
      <c r="BH20">
        <v>347039.58500000002</v>
      </c>
      <c r="BI20">
        <v>3.1014701103910088E-2</v>
      </c>
      <c r="BJ20">
        <v>2.7861539825012563E-2</v>
      </c>
      <c r="BK20">
        <v>1</v>
      </c>
      <c r="BL20" t="s">
        <v>67</v>
      </c>
      <c r="BM20">
        <v>1</v>
      </c>
      <c r="BN20" t="s">
        <v>331</v>
      </c>
    </row>
    <row r="21" spans="1:66">
      <c r="A21" s="141" t="str">
        <f t="shared" si="20"/>
        <v>미래교통</v>
      </c>
      <c r="B21" s="141" t="str">
        <f t="shared" si="1"/>
        <v>111</v>
      </c>
      <c r="C21" s="142" t="str">
        <f t="shared" si="21"/>
        <v>70바6094</v>
      </c>
      <c r="D21" s="130" t="str">
        <f t="shared" si="22"/>
        <v>대형</v>
      </c>
      <c r="E21" s="126" t="str">
        <f t="shared" si="16"/>
        <v>B</v>
      </c>
      <c r="F21" s="149">
        <f t="shared" si="17"/>
        <v>0.93571428571428583</v>
      </c>
      <c r="G21" s="150">
        <f t="shared" si="18"/>
        <v>2.62</v>
      </c>
      <c r="H21" s="151">
        <f t="shared" si="19"/>
        <v>2.8</v>
      </c>
      <c r="I21" s="152">
        <f t="shared" si="23"/>
        <v>11837.117</v>
      </c>
      <c r="J21" s="153">
        <f t="shared" si="24"/>
        <v>2.8578426410322245E-2</v>
      </c>
      <c r="K21" s="153">
        <f t="shared" si="25"/>
        <v>0.30987253211109383</v>
      </c>
      <c r="L21" s="153">
        <f t="shared" si="26"/>
        <v>0.17090310081415938</v>
      </c>
      <c r="M21" s="154">
        <f t="shared" si="27"/>
        <v>21.021000000000001</v>
      </c>
      <c r="N21" s="155">
        <f t="shared" si="28"/>
        <v>0.22800000000000001</v>
      </c>
      <c r="O21" s="155">
        <f t="shared" si="29"/>
        <v>33.783999999999999</v>
      </c>
      <c r="P21" s="156">
        <f t="shared" si="30"/>
        <v>916.6</v>
      </c>
      <c r="Q21" s="157">
        <f t="shared" si="31"/>
        <v>96</v>
      </c>
      <c r="R21" s="158">
        <f t="shared" si="32"/>
        <v>45.311982394334755</v>
      </c>
      <c r="S21" s="143">
        <f t="shared" si="33"/>
        <v>27</v>
      </c>
      <c r="T21" s="143">
        <f t="shared" si="34"/>
        <v>3999</v>
      </c>
      <c r="U21" t="s">
        <v>119</v>
      </c>
      <c r="V21" s="5" t="s">
        <v>120</v>
      </c>
      <c r="W21" t="s">
        <v>119</v>
      </c>
      <c r="X21" s="5" t="s">
        <v>120</v>
      </c>
      <c r="Y21" t="s">
        <v>185</v>
      </c>
      <c r="Z21" t="s">
        <v>140</v>
      </c>
      <c r="AA21" t="s">
        <v>48</v>
      </c>
      <c r="AB21">
        <v>510</v>
      </c>
      <c r="AC21" s="1">
        <v>11837.117</v>
      </c>
      <c r="AD21" s="1">
        <v>4518.6819999999998</v>
      </c>
      <c r="AE21" s="28">
        <v>2.62</v>
      </c>
      <c r="AF21">
        <v>2.8</v>
      </c>
      <c r="AG21">
        <v>21.021000000000001</v>
      </c>
      <c r="AH21">
        <v>394.885178</v>
      </c>
      <c r="AI21">
        <v>11.285197</v>
      </c>
      <c r="AJ21">
        <v>122.36407</v>
      </c>
      <c r="AK21">
        <v>2023</v>
      </c>
      <c r="AL21">
        <v>27</v>
      </c>
      <c r="AM21">
        <v>3999</v>
      </c>
      <c r="AN21">
        <v>96</v>
      </c>
      <c r="AO21">
        <v>29.976098</v>
      </c>
      <c r="AP21">
        <v>104671.1</v>
      </c>
      <c r="AQ21">
        <v>54996</v>
      </c>
      <c r="AR21">
        <v>73</v>
      </c>
      <c r="AS21">
        <v>54913</v>
      </c>
      <c r="AT21">
        <v>0.22800000000000001</v>
      </c>
      <c r="AU21">
        <v>33.783999999999999</v>
      </c>
      <c r="AV21">
        <v>112659</v>
      </c>
      <c r="AW21">
        <v>0</v>
      </c>
      <c r="AX21" s="29">
        <v>0.54</v>
      </c>
      <c r="AY21">
        <v>0.93571428571428583</v>
      </c>
      <c r="AZ21" t="s">
        <v>68</v>
      </c>
      <c r="BA21" t="s">
        <v>172</v>
      </c>
      <c r="BB21">
        <v>1</v>
      </c>
      <c r="BC21" t="s">
        <v>343</v>
      </c>
      <c r="BD21">
        <v>16</v>
      </c>
      <c r="BE21">
        <v>204949.78</v>
      </c>
      <c r="BF21">
        <v>5.7756183002489685E-2</v>
      </c>
      <c r="BG21">
        <v>5.4043285523758214E-2</v>
      </c>
      <c r="BH21">
        <v>347039.58500000002</v>
      </c>
      <c r="BI21">
        <v>3.4108838045089296E-2</v>
      </c>
      <c r="BJ21">
        <v>3.1916127027904986E-2</v>
      </c>
      <c r="BK21">
        <v>1</v>
      </c>
      <c r="BL21" t="s">
        <v>68</v>
      </c>
      <c r="BM21">
        <v>0</v>
      </c>
      <c r="BN21" t="s">
        <v>337</v>
      </c>
    </row>
    <row r="22" spans="1:66">
      <c r="A22" s="138" t="str">
        <f t="shared" si="20"/>
        <v>미래교통</v>
      </c>
      <c r="B22" s="138" t="str">
        <f t="shared" si="1"/>
        <v>111</v>
      </c>
      <c r="C22" s="139" t="str">
        <f t="shared" si="21"/>
        <v>72바1605</v>
      </c>
      <c r="D22" s="113" t="str">
        <f t="shared" si="22"/>
        <v>대형</v>
      </c>
      <c r="E22" s="109" t="str">
        <f t="shared" si="16"/>
        <v>F</v>
      </c>
      <c r="F22" s="159">
        <f t="shared" si="17"/>
        <v>0.79899999999999993</v>
      </c>
      <c r="G22" s="160">
        <f t="shared" si="18"/>
        <v>2.3969999999999998</v>
      </c>
      <c r="H22" s="161">
        <f t="shared" si="19"/>
        <v>3</v>
      </c>
      <c r="I22" s="162">
        <f t="shared" si="23"/>
        <v>12196.322</v>
      </c>
      <c r="J22" s="163">
        <f t="shared" si="24"/>
        <v>4.1700705988087373E-2</v>
      </c>
      <c r="K22" s="163">
        <f t="shared" si="25"/>
        <v>0.29854759864007335</v>
      </c>
      <c r="L22" s="163">
        <f t="shared" si="26"/>
        <v>0.1808742012550997</v>
      </c>
      <c r="M22" s="164">
        <f t="shared" si="27"/>
        <v>21.795999999999999</v>
      </c>
      <c r="N22" s="165">
        <f t="shared" si="28"/>
        <v>0.36899999999999999</v>
      </c>
      <c r="O22" s="165">
        <f t="shared" si="29"/>
        <v>34.896000000000001</v>
      </c>
      <c r="P22" s="166">
        <f t="shared" si="30"/>
        <v>919.90333333333331</v>
      </c>
      <c r="Q22" s="167">
        <f t="shared" si="31"/>
        <v>96</v>
      </c>
      <c r="R22" s="168">
        <f t="shared" si="32"/>
        <v>44.237022761284173</v>
      </c>
      <c r="S22" s="140">
        <f t="shared" si="33"/>
        <v>45</v>
      </c>
      <c r="T22" s="140">
        <f t="shared" si="34"/>
        <v>4256</v>
      </c>
      <c r="U22" t="s">
        <v>119</v>
      </c>
      <c r="V22" t="s">
        <v>120</v>
      </c>
      <c r="W22" s="4" t="s">
        <v>119</v>
      </c>
      <c r="X22" s="4" t="s">
        <v>120</v>
      </c>
      <c r="Y22" s="4" t="s">
        <v>187</v>
      </c>
      <c r="Z22" s="4" t="s">
        <v>140</v>
      </c>
      <c r="AA22" s="4" t="s">
        <v>48</v>
      </c>
      <c r="AB22" s="4">
        <v>510</v>
      </c>
      <c r="AC22" s="4">
        <v>12196.322</v>
      </c>
      <c r="AD22" s="4">
        <v>5089.0259999999998</v>
      </c>
      <c r="AE22" s="4">
        <v>2.3969999999999998</v>
      </c>
      <c r="AF22" s="4">
        <v>3</v>
      </c>
      <c r="AG22" s="4">
        <v>21.795999999999999</v>
      </c>
      <c r="AH22" s="4">
        <v>417.89047900000003</v>
      </c>
      <c r="AI22" s="4">
        <v>17.426328000000002</v>
      </c>
      <c r="AJ22" s="4">
        <v>124.760199</v>
      </c>
      <c r="AK22" s="4">
        <v>2206</v>
      </c>
      <c r="AL22" s="4">
        <v>45</v>
      </c>
      <c r="AM22" s="4">
        <v>4256</v>
      </c>
      <c r="AN22" s="4">
        <v>96</v>
      </c>
      <c r="AO22" s="4">
        <v>29.185449999999999</v>
      </c>
      <c r="AP22" s="4">
        <v>107957</v>
      </c>
      <c r="AQ22" s="4">
        <v>55194.2</v>
      </c>
      <c r="AR22" s="4">
        <v>79</v>
      </c>
      <c r="AS22" s="4">
        <v>37984</v>
      </c>
      <c r="AT22" s="4">
        <v>0.36899999999999999</v>
      </c>
      <c r="AU22" s="4">
        <v>34.896000000000001</v>
      </c>
      <c r="AV22" s="4">
        <v>111865</v>
      </c>
      <c r="AW22" s="4">
        <v>0</v>
      </c>
      <c r="AX22" s="30">
        <v>0.52</v>
      </c>
      <c r="AY22">
        <v>0.79899999999999993</v>
      </c>
      <c r="AZ22" t="s">
        <v>70</v>
      </c>
      <c r="BA22" t="s">
        <v>172</v>
      </c>
      <c r="BB22">
        <v>1</v>
      </c>
      <c r="BC22" t="s">
        <v>342</v>
      </c>
      <c r="BD22">
        <v>8</v>
      </c>
      <c r="BE22">
        <v>204949.78</v>
      </c>
      <c r="BF22">
        <v>5.9508831870910037E-2</v>
      </c>
      <c r="BG22">
        <v>4.7547556664857119E-2</v>
      </c>
      <c r="BH22">
        <v>347039.58500000002</v>
      </c>
      <c r="BI22">
        <v>3.5143892878963648E-2</v>
      </c>
      <c r="BJ22">
        <v>2.8079970410291952E-2</v>
      </c>
      <c r="BK22">
        <v>1</v>
      </c>
      <c r="BL22" t="s">
        <v>67</v>
      </c>
      <c r="BM22">
        <v>-1</v>
      </c>
      <c r="BN22" t="s">
        <v>351</v>
      </c>
    </row>
    <row r="23" spans="1:66">
      <c r="A23" s="141" t="str">
        <f t="shared" si="20"/>
        <v>미래교통</v>
      </c>
      <c r="B23" s="141" t="str">
        <f t="shared" si="1"/>
        <v>111</v>
      </c>
      <c r="C23" s="142" t="str">
        <f t="shared" si="21"/>
        <v>72바1606</v>
      </c>
      <c r="D23" s="130" t="str">
        <f t="shared" si="22"/>
        <v>대형</v>
      </c>
      <c r="E23" s="126" t="str">
        <f t="shared" si="16"/>
        <v>C</v>
      </c>
      <c r="F23" s="149">
        <f t="shared" si="17"/>
        <v>0.87714285714285722</v>
      </c>
      <c r="G23" s="150">
        <f t="shared" si="18"/>
        <v>2.456</v>
      </c>
      <c r="H23" s="151">
        <f t="shared" si="19"/>
        <v>2.8</v>
      </c>
      <c r="I23" s="152">
        <f t="shared" si="23"/>
        <v>11298.713</v>
      </c>
      <c r="J23" s="153">
        <f t="shared" si="24"/>
        <v>2.1816380022555246E-2</v>
      </c>
      <c r="K23" s="153">
        <f t="shared" si="25"/>
        <v>0.32564456396821134</v>
      </c>
      <c r="L23" s="153">
        <f t="shared" si="26"/>
        <v>0.18878256311139155</v>
      </c>
      <c r="M23" s="154">
        <f t="shared" si="27"/>
        <v>22.106999999999999</v>
      </c>
      <c r="N23" s="155">
        <f t="shared" si="28"/>
        <v>0.53100000000000003</v>
      </c>
      <c r="O23" s="155">
        <f t="shared" si="29"/>
        <v>41.774999999999999</v>
      </c>
      <c r="P23" s="156">
        <f t="shared" si="30"/>
        <v>977.49833333333333</v>
      </c>
      <c r="Q23" s="157">
        <f t="shared" si="31"/>
        <v>95</v>
      </c>
      <c r="R23" s="158">
        <f t="shared" si="32"/>
        <v>44.969099028439409</v>
      </c>
      <c r="S23" s="143">
        <f t="shared" si="33"/>
        <v>60</v>
      </c>
      <c r="T23" s="143">
        <f t="shared" si="34"/>
        <v>4720</v>
      </c>
      <c r="U23" t="s">
        <v>119</v>
      </c>
      <c r="V23" s="5" t="s">
        <v>120</v>
      </c>
      <c r="W23" t="s">
        <v>119</v>
      </c>
      <c r="X23" s="5" t="s">
        <v>120</v>
      </c>
      <c r="Y23" t="s">
        <v>188</v>
      </c>
      <c r="Z23" t="s">
        <v>140</v>
      </c>
      <c r="AA23" t="s">
        <v>48</v>
      </c>
      <c r="AB23">
        <v>510</v>
      </c>
      <c r="AC23" s="1">
        <v>11298.713</v>
      </c>
      <c r="AD23" s="1">
        <v>4599.6790000000001</v>
      </c>
      <c r="AE23" s="28">
        <v>2.456</v>
      </c>
      <c r="AF23">
        <v>2.8</v>
      </c>
      <c r="AG23">
        <v>22.106999999999999</v>
      </c>
      <c r="AH23">
        <v>385.04215599999998</v>
      </c>
      <c r="AI23">
        <v>8.400226</v>
      </c>
      <c r="AJ23">
        <v>125.38688500000001</v>
      </c>
      <c r="AK23">
        <v>2133</v>
      </c>
      <c r="AL23">
        <v>60</v>
      </c>
      <c r="AM23">
        <v>4720</v>
      </c>
      <c r="AN23">
        <v>95</v>
      </c>
      <c r="AO23">
        <v>29.344093000000001</v>
      </c>
      <c r="AP23">
        <v>109990.6</v>
      </c>
      <c r="AQ23">
        <v>58649.9</v>
      </c>
      <c r="AR23">
        <v>94</v>
      </c>
      <c r="AS23">
        <v>56728</v>
      </c>
      <c r="AT23">
        <v>0.53100000000000003</v>
      </c>
      <c r="AU23">
        <v>41.774999999999999</v>
      </c>
      <c r="AV23">
        <v>106277</v>
      </c>
      <c r="AW23">
        <v>0</v>
      </c>
      <c r="AX23" s="29">
        <v>0.53</v>
      </c>
      <c r="AY23">
        <v>0.87714285714285722</v>
      </c>
      <c r="AZ23" t="s">
        <v>69</v>
      </c>
      <c r="BA23" t="s">
        <v>172</v>
      </c>
      <c r="BB23">
        <v>4</v>
      </c>
      <c r="BC23" t="s">
        <v>339</v>
      </c>
      <c r="BD23">
        <v>11</v>
      </c>
      <c r="BE23">
        <v>204949.78</v>
      </c>
      <c r="BF23">
        <v>5.5129178474843936E-2</v>
      </c>
      <c r="BG23">
        <v>4.8356165119363116E-2</v>
      </c>
      <c r="BH23">
        <v>347039.58500000002</v>
      </c>
      <c r="BI23">
        <v>3.2557418485847943E-2</v>
      </c>
      <c r="BJ23">
        <v>2.8557507071872341E-2</v>
      </c>
      <c r="BK23">
        <v>1</v>
      </c>
      <c r="BL23" t="s">
        <v>69</v>
      </c>
      <c r="BM23">
        <v>0</v>
      </c>
      <c r="BN23" t="s">
        <v>337</v>
      </c>
    </row>
    <row r="24" spans="1:66">
      <c r="A24" s="138" t="str">
        <f t="shared" si="20"/>
        <v>미래교통</v>
      </c>
      <c r="B24" s="138" t="str">
        <f t="shared" si="1"/>
        <v>111</v>
      </c>
      <c r="C24" s="139" t="str">
        <f t="shared" si="21"/>
        <v>72바1607</v>
      </c>
      <c r="D24" s="113" t="str">
        <f t="shared" si="22"/>
        <v>대형</v>
      </c>
      <c r="E24" s="109" t="str">
        <f t="shared" si="16"/>
        <v>B</v>
      </c>
      <c r="F24" s="159">
        <f t="shared" si="17"/>
        <v>0.90206896551724147</v>
      </c>
      <c r="G24" s="160">
        <f t="shared" si="18"/>
        <v>2.6160000000000001</v>
      </c>
      <c r="H24" s="161">
        <f t="shared" si="19"/>
        <v>2.9</v>
      </c>
      <c r="I24" s="162">
        <f t="shared" si="23"/>
        <v>12316.4</v>
      </c>
      <c r="J24" s="163">
        <f t="shared" si="24"/>
        <v>1.9443581827002131E-2</v>
      </c>
      <c r="K24" s="163">
        <f t="shared" si="25"/>
        <v>0.26550310467160509</v>
      </c>
      <c r="L24" s="163">
        <f t="shared" si="26"/>
        <v>0.17862362378617128</v>
      </c>
      <c r="M24" s="164">
        <f t="shared" si="27"/>
        <v>19.125</v>
      </c>
      <c r="N24" s="165">
        <f t="shared" si="28"/>
        <v>8.8999999999999996E-2</v>
      </c>
      <c r="O24" s="165">
        <f t="shared" si="29"/>
        <v>22.231000000000002</v>
      </c>
      <c r="P24" s="166">
        <f t="shared" si="30"/>
        <v>773.76833333333332</v>
      </c>
      <c r="Q24" s="167">
        <f t="shared" si="31"/>
        <v>97</v>
      </c>
      <c r="R24" s="168">
        <f t="shared" si="32"/>
        <v>42.986000142006944</v>
      </c>
      <c r="S24" s="140">
        <f t="shared" si="33"/>
        <v>11</v>
      </c>
      <c r="T24" s="140">
        <f t="shared" si="34"/>
        <v>2738</v>
      </c>
      <c r="U24" t="s">
        <v>119</v>
      </c>
      <c r="V24" s="5" t="s">
        <v>120</v>
      </c>
      <c r="W24" t="s">
        <v>119</v>
      </c>
      <c r="X24" s="5" t="s">
        <v>120</v>
      </c>
      <c r="Y24" t="s">
        <v>324</v>
      </c>
      <c r="Z24" t="s">
        <v>140</v>
      </c>
      <c r="AA24" t="s">
        <v>48</v>
      </c>
      <c r="AB24">
        <v>510</v>
      </c>
      <c r="AC24" s="1">
        <v>12316.4</v>
      </c>
      <c r="AD24" s="1">
        <v>4707.7539999999999</v>
      </c>
      <c r="AE24" s="28">
        <v>2.6160000000000001</v>
      </c>
      <c r="AF24">
        <v>2.9</v>
      </c>
      <c r="AG24">
        <v>19.125</v>
      </c>
      <c r="AH24">
        <v>400.69906200000003</v>
      </c>
      <c r="AI24">
        <v>7.7910250000000003</v>
      </c>
      <c r="AJ24">
        <v>106.38684499999999</v>
      </c>
      <c r="AK24">
        <v>2200</v>
      </c>
      <c r="AL24">
        <v>11</v>
      </c>
      <c r="AM24">
        <v>2738</v>
      </c>
      <c r="AN24">
        <v>97</v>
      </c>
      <c r="AO24">
        <v>30.737280999999999</v>
      </c>
      <c r="AP24">
        <v>92291.7</v>
      </c>
      <c r="AQ24">
        <v>46426.1</v>
      </c>
      <c r="AR24">
        <v>46</v>
      </c>
      <c r="AS24">
        <v>14628</v>
      </c>
      <c r="AT24">
        <v>8.8999999999999996E-2</v>
      </c>
      <c r="AU24">
        <v>22.231000000000002</v>
      </c>
      <c r="AV24">
        <v>115110</v>
      </c>
      <c r="AW24">
        <v>0</v>
      </c>
      <c r="AX24" s="29">
        <v>0.53</v>
      </c>
      <c r="AY24">
        <v>0.90206896551724147</v>
      </c>
      <c r="AZ24" t="s">
        <v>68</v>
      </c>
      <c r="BA24" t="s">
        <v>172</v>
      </c>
      <c r="BB24">
        <v>8</v>
      </c>
      <c r="BC24" t="s">
        <v>376</v>
      </c>
      <c r="BD24">
        <v>12</v>
      </c>
      <c r="BE24">
        <v>204949.78</v>
      </c>
      <c r="BF24">
        <v>6.0094721741101649E-2</v>
      </c>
      <c r="BG24">
        <v>5.4209583474042047E-2</v>
      </c>
      <c r="BH24">
        <v>347039.58500000002</v>
      </c>
      <c r="BI24">
        <v>3.5489899516794314E-2</v>
      </c>
      <c r="BJ24">
        <v>3.2014336943425495E-2</v>
      </c>
      <c r="BK24">
        <v>1</v>
      </c>
      <c r="BL24" t="s">
        <v>69</v>
      </c>
      <c r="BM24">
        <v>1</v>
      </c>
      <c r="BN24" t="s">
        <v>331</v>
      </c>
    </row>
    <row r="25" spans="1:66">
      <c r="A25" s="141" t="str">
        <f t="shared" si="20"/>
        <v>미래교통</v>
      </c>
      <c r="B25" s="141" t="str">
        <f t="shared" si="1"/>
        <v>111-2</v>
      </c>
      <c r="C25" s="142" t="str">
        <f t="shared" si="21"/>
        <v>70바5027</v>
      </c>
      <c r="D25" s="130" t="str">
        <f t="shared" si="22"/>
        <v>대형</v>
      </c>
      <c r="E25" s="126" t="str">
        <f t="shared" si="16"/>
        <v>D</v>
      </c>
      <c r="F25" s="149">
        <f t="shared" si="17"/>
        <v>0.84499999999999997</v>
      </c>
      <c r="G25" s="150">
        <f t="shared" si="18"/>
        <v>1.69</v>
      </c>
      <c r="H25" s="151">
        <f t="shared" si="19"/>
        <v>2</v>
      </c>
      <c r="I25" s="152">
        <f t="shared" si="23"/>
        <v>1875.3050000000001</v>
      </c>
      <c r="J25" s="153">
        <f t="shared" si="24"/>
        <v>2.4865183789726335E-2</v>
      </c>
      <c r="K25" s="153">
        <f t="shared" si="25"/>
        <v>0.40128297968868809</v>
      </c>
      <c r="L25" s="153">
        <f t="shared" si="26"/>
        <v>0.20050071854978258</v>
      </c>
      <c r="M25" s="154">
        <f t="shared" si="27"/>
        <v>19.021000000000001</v>
      </c>
      <c r="N25" s="155">
        <f t="shared" si="28"/>
        <v>2.1859999999999999</v>
      </c>
      <c r="O25" s="155">
        <f t="shared" si="29"/>
        <v>61.482999999999997</v>
      </c>
      <c r="P25" s="156">
        <f t="shared" si="30"/>
        <v>1.8333333333333333</v>
      </c>
      <c r="Q25" s="157">
        <f t="shared" si="31"/>
        <v>90</v>
      </c>
      <c r="R25" s="158">
        <f t="shared" si="32"/>
        <v>28.74432631383316</v>
      </c>
      <c r="S25" s="143">
        <f t="shared" si="33"/>
        <v>41</v>
      </c>
      <c r="T25" s="143">
        <f t="shared" si="34"/>
        <v>1153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191</v>
      </c>
      <c r="Z25" s="4" t="s">
        <v>140</v>
      </c>
      <c r="AA25" s="4" t="s">
        <v>48</v>
      </c>
      <c r="AB25" s="4">
        <v>510</v>
      </c>
      <c r="AC25" s="4">
        <v>1875.3050000000001</v>
      </c>
      <c r="AD25" s="4">
        <v>1109.5820000000001</v>
      </c>
      <c r="AE25" s="4">
        <v>1.69</v>
      </c>
      <c r="AF25" s="4">
        <v>2</v>
      </c>
      <c r="AG25" s="4">
        <v>19.021000000000001</v>
      </c>
      <c r="AH25" s="4">
        <v>113.689407</v>
      </c>
      <c r="AI25" s="4">
        <v>2.826908</v>
      </c>
      <c r="AJ25" s="4">
        <v>45.621623999999997</v>
      </c>
      <c r="AK25" s="4">
        <v>376</v>
      </c>
      <c r="AL25" s="4">
        <v>41</v>
      </c>
      <c r="AM25" s="4">
        <v>1153</v>
      </c>
      <c r="AN25" s="4">
        <v>90</v>
      </c>
      <c r="AO25" s="4">
        <v>16.494983999999999</v>
      </c>
      <c r="AP25" s="4">
        <v>1812.7</v>
      </c>
      <c r="AQ25" s="4">
        <v>110</v>
      </c>
      <c r="AR25" s="4">
        <v>30</v>
      </c>
      <c r="AS25" s="4">
        <v>8343</v>
      </c>
      <c r="AT25" s="4">
        <v>2.1859999999999999</v>
      </c>
      <c r="AU25" s="4">
        <v>61.482999999999997</v>
      </c>
      <c r="AV25" s="4">
        <v>16534</v>
      </c>
      <c r="AW25" s="4">
        <v>0</v>
      </c>
      <c r="AX25" s="30">
        <v>0.51</v>
      </c>
      <c r="AY25">
        <v>0.84499999999999997</v>
      </c>
      <c r="AZ25" t="s">
        <v>67</v>
      </c>
      <c r="BA25" t="s">
        <v>192</v>
      </c>
      <c r="BB25">
        <v>1</v>
      </c>
      <c r="BC25" t="s">
        <v>196</v>
      </c>
      <c r="BD25">
        <v>7</v>
      </c>
      <c r="BE25">
        <v>64837.233</v>
      </c>
      <c r="BF25">
        <v>2.8923273144614299E-2</v>
      </c>
      <c r="BG25">
        <v>2.4440165807199082E-2</v>
      </c>
      <c r="BH25">
        <v>347039.58500000002</v>
      </c>
      <c r="BI25">
        <v>5.4037207311667338E-3</v>
      </c>
      <c r="BJ25">
        <v>4.5661440178358902E-3</v>
      </c>
      <c r="BK25">
        <v>1</v>
      </c>
      <c r="BL25" t="s">
        <v>69</v>
      </c>
      <c r="BM25">
        <v>-1</v>
      </c>
      <c r="BN25" t="s">
        <v>351</v>
      </c>
    </row>
    <row r="26" spans="1:66">
      <c r="A26" s="138" t="str">
        <f t="shared" si="20"/>
        <v>미래교통</v>
      </c>
      <c r="B26" s="138" t="str">
        <f t="shared" si="1"/>
        <v>111-2</v>
      </c>
      <c r="C26" s="139" t="str">
        <f t="shared" si="21"/>
        <v>70바5028</v>
      </c>
      <c r="D26" s="113" t="str">
        <f t="shared" si="22"/>
        <v>대형</v>
      </c>
      <c r="E26" s="109" t="str">
        <f t="shared" si="16"/>
        <v>B</v>
      </c>
      <c r="F26" s="159">
        <f t="shared" si="17"/>
        <v>0.91249999999999998</v>
      </c>
      <c r="G26" s="160">
        <f t="shared" si="18"/>
        <v>1.825</v>
      </c>
      <c r="H26" s="161">
        <f t="shared" si="19"/>
        <v>2</v>
      </c>
      <c r="I26" s="162">
        <f t="shared" si="23"/>
        <v>4495.6400000000003</v>
      </c>
      <c r="J26" s="163">
        <f t="shared" si="24"/>
        <v>2.6700953498676901E-2</v>
      </c>
      <c r="K26" s="163">
        <f t="shared" si="25"/>
        <v>0.3949456534792371</v>
      </c>
      <c r="L26" s="163">
        <f t="shared" si="26"/>
        <v>0.18417844845227818</v>
      </c>
      <c r="M26" s="164">
        <f t="shared" si="27"/>
        <v>14.321</v>
      </c>
      <c r="N26" s="165">
        <f t="shared" si="28"/>
        <v>0.44500000000000001</v>
      </c>
      <c r="O26" s="165">
        <f t="shared" si="29"/>
        <v>9.3420000000000005</v>
      </c>
      <c r="P26" s="166">
        <f t="shared" si="30"/>
        <v>0.67166666666666663</v>
      </c>
      <c r="Q26" s="167">
        <f t="shared" si="31"/>
        <v>90</v>
      </c>
      <c r="R26" s="168">
        <f t="shared" si="32"/>
        <v>25.438851364710143</v>
      </c>
      <c r="S26" s="140">
        <f t="shared" si="33"/>
        <v>20</v>
      </c>
      <c r="T26" s="140">
        <f t="shared" si="34"/>
        <v>420</v>
      </c>
      <c r="U26" t="s">
        <v>119</v>
      </c>
      <c r="V26" s="5" t="s">
        <v>121</v>
      </c>
      <c r="W26" t="s">
        <v>119</v>
      </c>
      <c r="X26" s="5" t="s">
        <v>121</v>
      </c>
      <c r="Y26" t="s">
        <v>193</v>
      </c>
      <c r="Z26" t="s">
        <v>140</v>
      </c>
      <c r="AA26" t="s">
        <v>48</v>
      </c>
      <c r="AB26">
        <v>510</v>
      </c>
      <c r="AC26" s="1">
        <v>4495.6400000000003</v>
      </c>
      <c r="AD26" s="1">
        <v>2462.87</v>
      </c>
      <c r="AE26" s="28">
        <v>1.825</v>
      </c>
      <c r="AF26">
        <v>2</v>
      </c>
      <c r="AG26">
        <v>14.321</v>
      </c>
      <c r="AH26">
        <v>305.56298299999997</v>
      </c>
      <c r="AI26">
        <v>8.1588229999999999</v>
      </c>
      <c r="AJ26">
        <v>120.680772</v>
      </c>
      <c r="AK26">
        <v>828</v>
      </c>
      <c r="AL26">
        <v>20</v>
      </c>
      <c r="AM26">
        <v>420</v>
      </c>
      <c r="AN26">
        <v>90</v>
      </c>
      <c r="AO26">
        <v>14.712645999999999</v>
      </c>
      <c r="AP26">
        <v>1510.9</v>
      </c>
      <c r="AQ26">
        <v>40.299999999999997</v>
      </c>
      <c r="AR26">
        <v>23</v>
      </c>
      <c r="AS26">
        <v>10537</v>
      </c>
      <c r="AT26">
        <v>0.44500000000000001</v>
      </c>
      <c r="AU26">
        <v>9.3420000000000005</v>
      </c>
      <c r="AV26">
        <v>39118</v>
      </c>
      <c r="AW26">
        <v>0</v>
      </c>
      <c r="AX26" s="29">
        <v>0.51</v>
      </c>
      <c r="AY26">
        <v>0.91249999999999998</v>
      </c>
      <c r="AZ26" t="s">
        <v>68</v>
      </c>
      <c r="BA26" t="s">
        <v>192</v>
      </c>
      <c r="BB26">
        <v>2</v>
      </c>
      <c r="BC26" t="s">
        <v>295</v>
      </c>
      <c r="BD26">
        <v>5</v>
      </c>
      <c r="BE26">
        <v>64837.233</v>
      </c>
      <c r="BF26">
        <v>6.9337320425132895E-2</v>
      </c>
      <c r="BG26">
        <v>6.3270304887933768E-2</v>
      </c>
      <c r="BH26">
        <v>347039.58500000002</v>
      </c>
      <c r="BI26">
        <v>1.295425707704209E-2</v>
      </c>
      <c r="BJ26">
        <v>1.1820759582800907E-2</v>
      </c>
      <c r="BK26">
        <v>1</v>
      </c>
      <c r="BL26" t="s">
        <v>68</v>
      </c>
      <c r="BM26">
        <v>0</v>
      </c>
      <c r="BN26" t="s">
        <v>337</v>
      </c>
    </row>
    <row r="27" spans="1:66">
      <c r="A27" s="141" t="str">
        <f t="shared" si="20"/>
        <v>미래교통</v>
      </c>
      <c r="B27" s="141" t="str">
        <f t="shared" si="1"/>
        <v>111-2</v>
      </c>
      <c r="C27" s="142" t="str">
        <f t="shared" si="21"/>
        <v>70바5029</v>
      </c>
      <c r="D27" s="130" t="str">
        <f t="shared" si="22"/>
        <v>대형</v>
      </c>
      <c r="E27" s="126" t="str">
        <f t="shared" si="16"/>
        <v>C</v>
      </c>
      <c r="F27" s="149">
        <f t="shared" si="17"/>
        <v>0.85099999999999998</v>
      </c>
      <c r="G27" s="150">
        <f t="shared" si="18"/>
        <v>1.702</v>
      </c>
      <c r="H27" s="151">
        <f t="shared" si="19"/>
        <v>2</v>
      </c>
      <c r="I27" s="152">
        <f t="shared" si="23"/>
        <v>3733.7820000000002</v>
      </c>
      <c r="J27" s="153">
        <f t="shared" si="24"/>
        <v>1.7960436341237746E-2</v>
      </c>
      <c r="K27" s="153">
        <f t="shared" si="25"/>
        <v>0.409938238283449</v>
      </c>
      <c r="L27" s="153">
        <f t="shared" si="26"/>
        <v>0.18185314514880621</v>
      </c>
      <c r="M27" s="154">
        <f t="shared" si="27"/>
        <v>17.204000000000001</v>
      </c>
      <c r="N27" s="155">
        <f t="shared" si="28"/>
        <v>0.45500000000000002</v>
      </c>
      <c r="O27" s="155">
        <f t="shared" si="29"/>
        <v>25.765000000000001</v>
      </c>
      <c r="P27" s="156">
        <f t="shared" si="30"/>
        <v>5.2833333333333332</v>
      </c>
      <c r="Q27" s="157">
        <f t="shared" si="31"/>
        <v>93</v>
      </c>
      <c r="R27" s="158">
        <f t="shared" si="32"/>
        <v>26.91939926177708</v>
      </c>
      <c r="S27" s="143">
        <f t="shared" si="33"/>
        <v>17</v>
      </c>
      <c r="T27" s="143">
        <f t="shared" si="34"/>
        <v>962</v>
      </c>
      <c r="U27" t="s">
        <v>119</v>
      </c>
      <c r="V27" t="s">
        <v>121</v>
      </c>
      <c r="W27" t="s">
        <v>119</v>
      </c>
      <c r="X27" s="4" t="s">
        <v>121</v>
      </c>
      <c r="Y27" s="4" t="s">
        <v>195</v>
      </c>
      <c r="Z27" s="4" t="s">
        <v>140</v>
      </c>
      <c r="AA27" s="4" t="s">
        <v>48</v>
      </c>
      <c r="AB27" s="4">
        <v>510</v>
      </c>
      <c r="AC27" s="4">
        <v>3733.7820000000002</v>
      </c>
      <c r="AD27" s="4">
        <v>2193.8879999999999</v>
      </c>
      <c r="AE27" s="4">
        <v>1.702</v>
      </c>
      <c r="AF27" s="4">
        <v>2</v>
      </c>
      <c r="AG27" s="4">
        <v>17.204000000000001</v>
      </c>
      <c r="AH27" s="4">
        <v>242.44355300000001</v>
      </c>
      <c r="AI27" s="4">
        <v>4.3543919999999998</v>
      </c>
      <c r="AJ27" s="4">
        <v>99.386882999999997</v>
      </c>
      <c r="AK27" s="4">
        <v>679</v>
      </c>
      <c r="AL27" s="4">
        <v>17</v>
      </c>
      <c r="AM27" s="4">
        <v>962</v>
      </c>
      <c r="AN27" s="4">
        <v>93</v>
      </c>
      <c r="AO27" s="4">
        <v>15.400623</v>
      </c>
      <c r="AP27" s="4">
        <v>2685.1</v>
      </c>
      <c r="AQ27" s="4">
        <v>317</v>
      </c>
      <c r="AR27" s="4">
        <v>25</v>
      </c>
      <c r="AS27" s="4">
        <v>14829</v>
      </c>
      <c r="AT27" s="4">
        <v>0.45500000000000002</v>
      </c>
      <c r="AU27" s="4">
        <v>25.765000000000001</v>
      </c>
      <c r="AV27" s="4">
        <v>33495</v>
      </c>
      <c r="AW27" s="4">
        <v>0</v>
      </c>
      <c r="AX27" s="30">
        <v>0.51</v>
      </c>
      <c r="AY27">
        <v>0.85099999999999998</v>
      </c>
      <c r="AZ27" t="s">
        <v>69</v>
      </c>
      <c r="BA27" t="s">
        <v>192</v>
      </c>
      <c r="BB27">
        <v>6</v>
      </c>
      <c r="BC27" t="s">
        <v>319</v>
      </c>
      <c r="BD27">
        <v>10</v>
      </c>
      <c r="BE27">
        <v>64837.233</v>
      </c>
      <c r="BF27">
        <v>5.7587004059843211E-2</v>
      </c>
      <c r="BG27">
        <v>4.900654045492657E-2</v>
      </c>
      <c r="BH27">
        <v>347039.58500000002</v>
      </c>
      <c r="BI27">
        <v>1.0758951316749643E-2</v>
      </c>
      <c r="BJ27">
        <v>9.1558675705539459E-3</v>
      </c>
      <c r="BK27">
        <v>1</v>
      </c>
      <c r="BL27" t="s">
        <v>69</v>
      </c>
      <c r="BM27">
        <v>0</v>
      </c>
      <c r="BN27" t="s">
        <v>337</v>
      </c>
    </row>
    <row r="28" spans="1:66">
      <c r="A28" s="138" t="str">
        <f t="shared" si="20"/>
        <v>미래교통</v>
      </c>
      <c r="B28" s="138" t="str">
        <f t="shared" si="1"/>
        <v>111-2</v>
      </c>
      <c r="C28" s="139" t="str">
        <f t="shared" si="21"/>
        <v>70바5072</v>
      </c>
      <c r="D28" s="113" t="str">
        <f t="shared" si="22"/>
        <v>대형</v>
      </c>
      <c r="E28" s="109" t="str">
        <f t="shared" si="16"/>
        <v>D</v>
      </c>
      <c r="F28" s="159">
        <f t="shared" si="17"/>
        <v>0.83363636363636362</v>
      </c>
      <c r="G28" s="160">
        <f t="shared" si="18"/>
        <v>1.8340000000000001</v>
      </c>
      <c r="H28" s="161">
        <f t="shared" si="19"/>
        <v>2.2000000000000002</v>
      </c>
      <c r="I28" s="162">
        <f t="shared" si="23"/>
        <v>5575.3010000000004</v>
      </c>
      <c r="J28" s="163">
        <f t="shared" si="24"/>
        <v>1.7418282106541876E-2</v>
      </c>
      <c r="K28" s="163">
        <f t="shared" si="25"/>
        <v>0.40245086290500326</v>
      </c>
      <c r="L28" s="163">
        <f t="shared" si="26"/>
        <v>0.16734522494839291</v>
      </c>
      <c r="M28" s="164">
        <f t="shared" si="27"/>
        <v>16.550999999999998</v>
      </c>
      <c r="N28" s="165">
        <f t="shared" si="28"/>
        <v>1.004</v>
      </c>
      <c r="O28" s="165">
        <f t="shared" si="29"/>
        <v>26.259</v>
      </c>
      <c r="P28" s="166">
        <f t="shared" si="30"/>
        <v>0.76166666666666671</v>
      </c>
      <c r="Q28" s="167">
        <f t="shared" si="31"/>
        <v>90</v>
      </c>
      <c r="R28" s="168">
        <f t="shared" si="32"/>
        <v>26.663028957805111</v>
      </c>
      <c r="S28" s="140">
        <f t="shared" si="33"/>
        <v>56</v>
      </c>
      <c r="T28" s="140">
        <f t="shared" si="34"/>
        <v>1464</v>
      </c>
      <c r="U28" t="s">
        <v>119</v>
      </c>
      <c r="V28" t="s">
        <v>121</v>
      </c>
      <c r="W28" s="4" t="s">
        <v>119</v>
      </c>
      <c r="X28" s="4" t="s">
        <v>121</v>
      </c>
      <c r="Y28" s="4" t="s">
        <v>197</v>
      </c>
      <c r="Z28" s="4" t="s">
        <v>140</v>
      </c>
      <c r="AA28" s="4" t="s">
        <v>48</v>
      </c>
      <c r="AB28" s="4">
        <v>510</v>
      </c>
      <c r="AC28" s="4">
        <v>5575.3010000000004</v>
      </c>
      <c r="AD28" s="4">
        <v>3039.66</v>
      </c>
      <c r="AE28" s="4">
        <v>1.8340000000000001</v>
      </c>
      <c r="AF28" s="4">
        <v>2.2000000000000002</v>
      </c>
      <c r="AG28" s="4">
        <v>16.550999999999998</v>
      </c>
      <c r="AH28" s="4">
        <v>360.439908</v>
      </c>
      <c r="AI28" s="4">
        <v>6.2782439999999999</v>
      </c>
      <c r="AJ28" s="4">
        <v>145.05935199999999</v>
      </c>
      <c r="AK28" s="4">
        <v>933</v>
      </c>
      <c r="AL28" s="4">
        <v>56</v>
      </c>
      <c r="AM28" s="4">
        <v>1464</v>
      </c>
      <c r="AN28" s="4">
        <v>90</v>
      </c>
      <c r="AO28" s="4">
        <v>15.468045</v>
      </c>
      <c r="AP28" s="4">
        <v>1820.5</v>
      </c>
      <c r="AQ28" s="4">
        <v>45.7</v>
      </c>
      <c r="AR28" s="4">
        <v>17</v>
      </c>
      <c r="AS28" s="4">
        <v>3711</v>
      </c>
      <c r="AT28" s="4">
        <v>1.004</v>
      </c>
      <c r="AU28" s="4">
        <v>26.259</v>
      </c>
      <c r="AV28" s="4">
        <v>49099</v>
      </c>
      <c r="AW28" s="4">
        <v>0</v>
      </c>
      <c r="AX28" s="30">
        <v>0.54</v>
      </c>
      <c r="AY28">
        <v>0.83363636363636362</v>
      </c>
      <c r="AZ28" t="s">
        <v>67</v>
      </c>
      <c r="BA28" t="s">
        <v>192</v>
      </c>
      <c r="BB28">
        <v>2</v>
      </c>
      <c r="BC28" t="s">
        <v>318</v>
      </c>
      <c r="BD28">
        <v>11</v>
      </c>
      <c r="BE28">
        <v>64837.233</v>
      </c>
      <c r="BF28">
        <v>8.5989187724898747E-2</v>
      </c>
      <c r="BG28">
        <v>7.1683713767029228E-2</v>
      </c>
      <c r="BH28">
        <v>347039.58500000002</v>
      </c>
      <c r="BI28">
        <v>1.6065317159712485E-2</v>
      </c>
      <c r="BJ28">
        <v>1.339263257768759E-2</v>
      </c>
      <c r="BK28">
        <v>1</v>
      </c>
      <c r="BL28" t="s">
        <v>67</v>
      </c>
      <c r="BM28">
        <v>0</v>
      </c>
      <c r="BN28" t="s">
        <v>337</v>
      </c>
    </row>
    <row r="29" spans="1:66">
      <c r="A29" s="141" t="str">
        <f t="shared" si="20"/>
        <v>미래교통</v>
      </c>
      <c r="B29" s="141" t="str">
        <f t="shared" si="1"/>
        <v>111-2</v>
      </c>
      <c r="C29" s="142" t="str">
        <f t="shared" si="21"/>
        <v>70바5082</v>
      </c>
      <c r="D29" s="130" t="str">
        <f t="shared" si="22"/>
        <v>대형</v>
      </c>
      <c r="E29" s="126" t="str">
        <f t="shared" si="16"/>
        <v>D</v>
      </c>
      <c r="F29" s="149">
        <f t="shared" si="17"/>
        <v>0.81571428571428573</v>
      </c>
      <c r="G29" s="150">
        <f t="shared" si="18"/>
        <v>1.7130000000000001</v>
      </c>
      <c r="H29" s="151">
        <f t="shared" si="19"/>
        <v>2.1</v>
      </c>
      <c r="I29" s="152">
        <f t="shared" si="23"/>
        <v>3579.72</v>
      </c>
      <c r="J29" s="153">
        <f t="shared" si="24"/>
        <v>2.69184595002715E-2</v>
      </c>
      <c r="K29" s="153">
        <f t="shared" si="25"/>
        <v>0.39311595890443851</v>
      </c>
      <c r="L29" s="153">
        <f t="shared" si="26"/>
        <v>0.1469388667270066</v>
      </c>
      <c r="M29" s="154">
        <f t="shared" si="27"/>
        <v>17.876000000000001</v>
      </c>
      <c r="N29" s="155">
        <f t="shared" si="28"/>
        <v>2.1230000000000002</v>
      </c>
      <c r="O29" s="155">
        <f t="shared" si="29"/>
        <v>36.231999999999999</v>
      </c>
      <c r="P29" s="156">
        <f t="shared" si="30"/>
        <v>0.04</v>
      </c>
      <c r="Q29" s="157">
        <f t="shared" si="31"/>
        <v>91</v>
      </c>
      <c r="R29" s="158">
        <f t="shared" si="32"/>
        <v>27.856827925856013</v>
      </c>
      <c r="S29" s="143">
        <f t="shared" si="33"/>
        <v>76</v>
      </c>
      <c r="T29" s="143">
        <f t="shared" si="34"/>
        <v>1297</v>
      </c>
      <c r="U29" t="s">
        <v>119</v>
      </c>
      <c r="V29" s="5" t="s">
        <v>121</v>
      </c>
      <c r="W29" t="s">
        <v>119</v>
      </c>
      <c r="X29" s="5" t="s">
        <v>121</v>
      </c>
      <c r="Y29" t="s">
        <v>349</v>
      </c>
      <c r="Z29" t="s">
        <v>140</v>
      </c>
      <c r="AA29" t="s">
        <v>48</v>
      </c>
      <c r="AB29">
        <v>510</v>
      </c>
      <c r="AC29" s="1">
        <v>3579.72</v>
      </c>
      <c r="AD29" s="1">
        <v>2089.2559999999999</v>
      </c>
      <c r="AE29" s="28">
        <v>1.7130000000000001</v>
      </c>
      <c r="AF29">
        <v>2.1</v>
      </c>
      <c r="AG29">
        <v>17.876000000000001</v>
      </c>
      <c r="AH29">
        <v>221.57215199999999</v>
      </c>
      <c r="AI29">
        <v>5.9643810000000004</v>
      </c>
      <c r="AJ29">
        <v>87.103549000000001</v>
      </c>
      <c r="AK29">
        <v>526</v>
      </c>
      <c r="AL29">
        <v>76</v>
      </c>
      <c r="AM29">
        <v>1297</v>
      </c>
      <c r="AN29">
        <v>91</v>
      </c>
      <c r="AO29">
        <v>16.156001</v>
      </c>
      <c r="AP29">
        <v>1555.2</v>
      </c>
      <c r="AQ29">
        <v>2.4</v>
      </c>
      <c r="AR29">
        <v>14</v>
      </c>
      <c r="AS29">
        <v>2684</v>
      </c>
      <c r="AT29">
        <v>2.1230000000000002</v>
      </c>
      <c r="AU29">
        <v>36.231999999999999</v>
      </c>
      <c r="AV29">
        <v>30923</v>
      </c>
      <c r="AW29">
        <v>0</v>
      </c>
      <c r="AX29" s="29">
        <v>0.51</v>
      </c>
      <c r="AY29">
        <v>0.81571428571428573</v>
      </c>
      <c r="AZ29" t="s">
        <v>67</v>
      </c>
      <c r="BA29" t="s">
        <v>192</v>
      </c>
      <c r="BB29">
        <v>6</v>
      </c>
      <c r="BC29" t="s">
        <v>348</v>
      </c>
      <c r="BD29">
        <v>9</v>
      </c>
      <c r="BE29">
        <v>64837.233</v>
      </c>
      <c r="BF29">
        <v>5.5210869347246817E-2</v>
      </c>
      <c r="BG29">
        <v>4.5036294853254187E-2</v>
      </c>
      <c r="BH29">
        <v>347039.58500000002</v>
      </c>
      <c r="BI29">
        <v>1.0315019250613729E-2</v>
      </c>
      <c r="BJ29">
        <v>8.4141085601434854E-3</v>
      </c>
      <c r="BK29">
        <v>1</v>
      </c>
      <c r="BL29" t="s">
        <v>67</v>
      </c>
      <c r="BM29">
        <v>0</v>
      </c>
      <c r="BN29" t="s">
        <v>337</v>
      </c>
    </row>
    <row r="30" spans="1:66">
      <c r="A30" s="138" t="str">
        <f t="shared" si="20"/>
        <v>미래교통</v>
      </c>
      <c r="B30" s="138" t="str">
        <f t="shared" si="1"/>
        <v>111-2</v>
      </c>
      <c r="C30" s="139" t="str">
        <f t="shared" si="21"/>
        <v>70바5092</v>
      </c>
      <c r="D30" s="113" t="str">
        <f t="shared" si="22"/>
        <v>대형</v>
      </c>
      <c r="E30" s="109" t="str">
        <f t="shared" si="16"/>
        <v>D</v>
      </c>
      <c r="F30" s="159">
        <f t="shared" si="17"/>
        <v>0.80476190476190468</v>
      </c>
      <c r="G30" s="160">
        <f t="shared" si="18"/>
        <v>1.69</v>
      </c>
      <c r="H30" s="161">
        <f t="shared" si="19"/>
        <v>2.1</v>
      </c>
      <c r="I30" s="162">
        <f t="shared" si="23"/>
        <v>3754.924</v>
      </c>
      <c r="J30" s="163">
        <f t="shared" si="24"/>
        <v>8.2325723921493621E-3</v>
      </c>
      <c r="K30" s="163">
        <f t="shared" si="25"/>
        <v>0.41121074057446377</v>
      </c>
      <c r="L30" s="163">
        <f t="shared" si="26"/>
        <v>0.23835369237832776</v>
      </c>
      <c r="M30" s="164">
        <f t="shared" si="27"/>
        <v>19.187000000000001</v>
      </c>
      <c r="N30" s="165">
        <f t="shared" si="28"/>
        <v>0.82599999999999996</v>
      </c>
      <c r="O30" s="165">
        <f t="shared" si="29"/>
        <v>56.192999999999998</v>
      </c>
      <c r="P30" s="166">
        <f t="shared" si="30"/>
        <v>1.6916666666666667</v>
      </c>
      <c r="Q30" s="167">
        <f t="shared" si="31"/>
        <v>86</v>
      </c>
      <c r="R30" s="168">
        <f t="shared" si="32"/>
        <v>28.917323283527093</v>
      </c>
      <c r="S30" s="140">
        <f t="shared" si="33"/>
        <v>31</v>
      </c>
      <c r="T30" s="140">
        <f t="shared" si="34"/>
        <v>2110</v>
      </c>
      <c r="U30" t="s">
        <v>119</v>
      </c>
      <c r="V30" t="s">
        <v>121</v>
      </c>
      <c r="W30" t="s">
        <v>119</v>
      </c>
      <c r="X30" s="4" t="s">
        <v>121</v>
      </c>
      <c r="Y30" s="4" t="s">
        <v>198</v>
      </c>
      <c r="Z30" s="4" t="s">
        <v>140</v>
      </c>
      <c r="AA30" s="4" t="s">
        <v>48</v>
      </c>
      <c r="AB30" s="4">
        <v>510</v>
      </c>
      <c r="AC30" s="4">
        <v>3754.924</v>
      </c>
      <c r="AD30" s="4">
        <v>2222.1750000000002</v>
      </c>
      <c r="AE30" s="4">
        <v>1.69</v>
      </c>
      <c r="AF30" s="4">
        <v>2.1</v>
      </c>
      <c r="AG30" s="4">
        <v>19.187000000000001</v>
      </c>
      <c r="AH30" s="4">
        <v>223.66520600000001</v>
      </c>
      <c r="AI30" s="4">
        <v>1.84134</v>
      </c>
      <c r="AJ30" s="4">
        <v>91.973534999999998</v>
      </c>
      <c r="AK30" s="4">
        <v>895</v>
      </c>
      <c r="AL30" s="4">
        <v>31</v>
      </c>
      <c r="AM30" s="4">
        <v>2110</v>
      </c>
      <c r="AN30" s="4">
        <v>86</v>
      </c>
      <c r="AO30" s="4">
        <v>16.788145</v>
      </c>
      <c r="AP30" s="4">
        <v>2315.9</v>
      </c>
      <c r="AQ30" s="4">
        <v>101.5</v>
      </c>
      <c r="AR30" s="4">
        <v>33</v>
      </c>
      <c r="AS30" s="4">
        <v>12355</v>
      </c>
      <c r="AT30" s="4">
        <v>0.82599999999999996</v>
      </c>
      <c r="AU30" s="4">
        <v>56.192999999999998</v>
      </c>
      <c r="AV30" s="4">
        <v>35344</v>
      </c>
      <c r="AW30" s="4">
        <v>0</v>
      </c>
      <c r="AX30" s="30">
        <v>0.51</v>
      </c>
      <c r="AY30">
        <v>0.80476190476190468</v>
      </c>
      <c r="AZ30" t="s">
        <v>67</v>
      </c>
      <c r="BA30" t="s">
        <v>192</v>
      </c>
      <c r="BB30">
        <v>7</v>
      </c>
      <c r="BC30" t="s">
        <v>350</v>
      </c>
      <c r="BD30">
        <v>7</v>
      </c>
      <c r="BE30">
        <v>64837.233</v>
      </c>
      <c r="BF30">
        <v>5.7913082132915822E-2</v>
      </c>
      <c r="BG30">
        <v>4.6606242287917966E-2</v>
      </c>
      <c r="BH30">
        <v>347039.58500000002</v>
      </c>
      <c r="BI30">
        <v>1.0819872320905408E-2</v>
      </c>
      <c r="BJ30">
        <v>8.7074210582524462E-3</v>
      </c>
      <c r="BK30">
        <v>1</v>
      </c>
      <c r="BL30" t="s">
        <v>67</v>
      </c>
      <c r="BM30">
        <v>0</v>
      </c>
      <c r="BN30" t="s">
        <v>337</v>
      </c>
    </row>
    <row r="31" spans="1:66">
      <c r="A31" s="141" t="str">
        <f t="shared" si="20"/>
        <v>미래교통</v>
      </c>
      <c r="B31" s="141" t="str">
        <f t="shared" si="1"/>
        <v>111-2</v>
      </c>
      <c r="C31" s="142" t="str">
        <f t="shared" si="21"/>
        <v>70바5100</v>
      </c>
      <c r="D31" s="130" t="str">
        <f t="shared" si="22"/>
        <v>대형</v>
      </c>
      <c r="E31" s="126" t="str">
        <f t="shared" si="16"/>
        <v>D</v>
      </c>
      <c r="F31" s="149">
        <f t="shared" si="17"/>
        <v>0.83250000000000002</v>
      </c>
      <c r="G31" s="150">
        <f t="shared" si="18"/>
        <v>1.665</v>
      </c>
      <c r="H31" s="151">
        <f t="shared" si="19"/>
        <v>2</v>
      </c>
      <c r="I31" s="152">
        <f t="shared" si="23"/>
        <v>3107.806</v>
      </c>
      <c r="J31" s="153">
        <f t="shared" si="24"/>
        <v>1.5850373791719823E-2</v>
      </c>
      <c r="K31" s="153">
        <f t="shared" si="25"/>
        <v>0.40768710432843852</v>
      </c>
      <c r="L31" s="153">
        <f t="shared" si="26"/>
        <v>0.17793903480461778</v>
      </c>
      <c r="M31" s="154">
        <f t="shared" si="27"/>
        <v>19.751000000000001</v>
      </c>
      <c r="N31" s="155">
        <f t="shared" si="28"/>
        <v>0.161</v>
      </c>
      <c r="O31" s="155">
        <f t="shared" si="29"/>
        <v>52.384</v>
      </c>
      <c r="P31" s="156">
        <f t="shared" si="30"/>
        <v>1.7283333333333333</v>
      </c>
      <c r="Q31" s="157">
        <f t="shared" si="31"/>
        <v>91</v>
      </c>
      <c r="R31" s="158">
        <f t="shared" si="32"/>
        <v>28.014924665842351</v>
      </c>
      <c r="S31" s="143">
        <f t="shared" si="33"/>
        <v>5</v>
      </c>
      <c r="T31" s="143">
        <f t="shared" si="34"/>
        <v>1628</v>
      </c>
      <c r="U31" t="s">
        <v>119</v>
      </c>
      <c r="V31" t="s">
        <v>121</v>
      </c>
      <c r="W31" s="4" t="s">
        <v>119</v>
      </c>
      <c r="X31" s="4" t="s">
        <v>121</v>
      </c>
      <c r="Y31" s="4" t="s">
        <v>199</v>
      </c>
      <c r="Z31" s="4" t="s">
        <v>140</v>
      </c>
      <c r="AA31" s="4" t="s">
        <v>48</v>
      </c>
      <c r="AB31" s="4">
        <v>510</v>
      </c>
      <c r="AC31" s="4">
        <v>3107.806</v>
      </c>
      <c r="AD31" s="4">
        <v>1866.2739999999999</v>
      </c>
      <c r="AE31" s="4">
        <v>1.665</v>
      </c>
      <c r="AF31" s="4">
        <v>2</v>
      </c>
      <c r="AG31" s="4">
        <v>19.751000000000001</v>
      </c>
      <c r="AH31" s="4">
        <v>192.439121</v>
      </c>
      <c r="AI31" s="4">
        <v>3.0502319999999998</v>
      </c>
      <c r="AJ31" s="4">
        <v>78.454948000000002</v>
      </c>
      <c r="AK31" s="4">
        <v>553</v>
      </c>
      <c r="AL31" s="4">
        <v>5</v>
      </c>
      <c r="AM31" s="4">
        <v>1628</v>
      </c>
      <c r="AN31" s="4">
        <v>91</v>
      </c>
      <c r="AO31" s="4">
        <v>16.149553999999998</v>
      </c>
      <c r="AP31" s="4">
        <v>2271.5</v>
      </c>
      <c r="AQ31" s="4">
        <v>103.7</v>
      </c>
      <c r="AR31" s="4">
        <v>44</v>
      </c>
      <c r="AS31" s="4">
        <v>15043</v>
      </c>
      <c r="AT31" s="4">
        <v>0.161</v>
      </c>
      <c r="AU31" s="4">
        <v>52.384</v>
      </c>
      <c r="AV31" s="4">
        <v>27663</v>
      </c>
      <c r="AW31" s="4">
        <v>0</v>
      </c>
      <c r="AX31" s="4">
        <v>0.53</v>
      </c>
      <c r="AY31">
        <v>0.83250000000000002</v>
      </c>
      <c r="AZ31" t="s">
        <v>67</v>
      </c>
      <c r="BA31" t="s">
        <v>192</v>
      </c>
      <c r="BB31">
        <v>3</v>
      </c>
      <c r="BC31" t="s">
        <v>320</v>
      </c>
      <c r="BD31">
        <v>12</v>
      </c>
      <c r="BE31">
        <v>64837.233</v>
      </c>
      <c r="BF31">
        <v>4.7932427961569553E-2</v>
      </c>
      <c r="BG31">
        <v>3.9903746278006656E-2</v>
      </c>
      <c r="BH31">
        <v>347039.58500000002</v>
      </c>
      <c r="BI31">
        <v>8.9551916678323601E-3</v>
      </c>
      <c r="BJ31">
        <v>7.4551970634704401E-3</v>
      </c>
      <c r="BK31">
        <v>1</v>
      </c>
      <c r="BL31" t="s">
        <v>67</v>
      </c>
      <c r="BM31">
        <v>0</v>
      </c>
      <c r="BN31" t="s">
        <v>337</v>
      </c>
    </row>
    <row r="32" spans="1:66">
      <c r="A32" s="138" t="str">
        <f t="shared" si="20"/>
        <v>미래교통</v>
      </c>
      <c r="B32" s="138" t="str">
        <f t="shared" si="1"/>
        <v>111-2</v>
      </c>
      <c r="C32" s="139" t="str">
        <f t="shared" si="21"/>
        <v>70바6029</v>
      </c>
      <c r="D32" s="113" t="str">
        <f t="shared" si="22"/>
        <v>대형</v>
      </c>
      <c r="E32" s="109" t="str">
        <f t="shared" si="16"/>
        <v>D</v>
      </c>
      <c r="F32" s="159">
        <f t="shared" si="17"/>
        <v>0.83047619047619048</v>
      </c>
      <c r="G32" s="160">
        <f t="shared" si="18"/>
        <v>1.744</v>
      </c>
      <c r="H32" s="161">
        <f t="shared" si="19"/>
        <v>2.1</v>
      </c>
      <c r="I32" s="162">
        <f t="shared" si="23"/>
        <v>4771.4650000000001</v>
      </c>
      <c r="J32" s="163">
        <f t="shared" si="24"/>
        <v>1.9485223434490728E-2</v>
      </c>
      <c r="K32" s="163">
        <f t="shared" si="25"/>
        <v>0.39870674140618523</v>
      </c>
      <c r="L32" s="163">
        <f t="shared" si="26"/>
        <v>0.20957923824234276</v>
      </c>
      <c r="M32" s="164">
        <f t="shared" si="27"/>
        <v>17.283999999999999</v>
      </c>
      <c r="N32" s="165">
        <f t="shared" si="28"/>
        <v>1.1319999999999999</v>
      </c>
      <c r="O32" s="165">
        <f t="shared" si="29"/>
        <v>36.865000000000002</v>
      </c>
      <c r="P32" s="166">
        <f t="shared" si="30"/>
        <v>2.1333333333333333</v>
      </c>
      <c r="Q32" s="167">
        <f t="shared" si="31"/>
        <v>92</v>
      </c>
      <c r="R32" s="168">
        <f t="shared" si="32"/>
        <v>27.684727985355075</v>
      </c>
      <c r="S32" s="140">
        <f t="shared" si="33"/>
        <v>54</v>
      </c>
      <c r="T32" s="140">
        <f t="shared" si="34"/>
        <v>1759</v>
      </c>
      <c r="U32" t="s">
        <v>119</v>
      </c>
      <c r="V32" s="5" t="s">
        <v>121</v>
      </c>
      <c r="W32" t="s">
        <v>119</v>
      </c>
      <c r="X32" s="5" t="s">
        <v>121</v>
      </c>
      <c r="Y32" t="s">
        <v>200</v>
      </c>
      <c r="Z32" t="s">
        <v>140</v>
      </c>
      <c r="AA32" t="s">
        <v>48</v>
      </c>
      <c r="AB32">
        <v>510</v>
      </c>
      <c r="AC32" s="1">
        <v>4771.4650000000001</v>
      </c>
      <c r="AD32" s="1">
        <v>2735.35</v>
      </c>
      <c r="AE32" s="28">
        <v>1.744</v>
      </c>
      <c r="AF32">
        <v>2.1</v>
      </c>
      <c r="AG32">
        <v>17.283999999999999</v>
      </c>
      <c r="AH32">
        <v>296.23186099999998</v>
      </c>
      <c r="AI32">
        <v>5.7721439999999999</v>
      </c>
      <c r="AJ32">
        <v>118.10964</v>
      </c>
      <c r="AK32">
        <v>1000</v>
      </c>
      <c r="AL32">
        <v>54</v>
      </c>
      <c r="AM32">
        <v>1759</v>
      </c>
      <c r="AN32">
        <v>92</v>
      </c>
      <c r="AO32">
        <v>16.107196999999999</v>
      </c>
      <c r="AP32">
        <v>3279.4</v>
      </c>
      <c r="AQ32">
        <v>128</v>
      </c>
      <c r="AR32">
        <v>45</v>
      </c>
      <c r="AS32">
        <v>18240</v>
      </c>
      <c r="AT32">
        <v>1.1319999999999999</v>
      </c>
      <c r="AU32">
        <v>36.865000000000002</v>
      </c>
      <c r="AV32">
        <v>39451</v>
      </c>
      <c r="AW32">
        <v>0</v>
      </c>
      <c r="AX32">
        <v>0.51</v>
      </c>
      <c r="AY32">
        <v>0.83047619047619048</v>
      </c>
      <c r="AZ32" t="s">
        <v>67</v>
      </c>
      <c r="BA32" t="s">
        <v>192</v>
      </c>
      <c r="BB32">
        <v>4</v>
      </c>
      <c r="BC32" t="s">
        <v>317</v>
      </c>
      <c r="BD32">
        <v>13</v>
      </c>
      <c r="BE32">
        <v>64837.233</v>
      </c>
      <c r="BF32">
        <v>7.3591434723934007E-2</v>
      </c>
      <c r="BG32">
        <v>6.1115934361209955E-2</v>
      </c>
      <c r="BH32">
        <v>347039.58500000002</v>
      </c>
      <c r="BI32">
        <v>1.3749051134901512E-2</v>
      </c>
      <c r="BJ32">
        <v>1.1418259609175351E-2</v>
      </c>
      <c r="BK32">
        <v>1</v>
      </c>
      <c r="BL32" t="s">
        <v>67</v>
      </c>
      <c r="BM32">
        <v>0</v>
      </c>
      <c r="BN32" t="s">
        <v>337</v>
      </c>
    </row>
    <row r="33" spans="1:66">
      <c r="A33" s="141" t="str">
        <f t="shared" si="20"/>
        <v>미래교통</v>
      </c>
      <c r="B33" s="141" t="str">
        <f t="shared" si="1"/>
        <v>111-2</v>
      </c>
      <c r="C33" s="142" t="str">
        <f t="shared" si="21"/>
        <v>70바6046</v>
      </c>
      <c r="D33" s="130" t="str">
        <f t="shared" si="22"/>
        <v>대형</v>
      </c>
      <c r="E33" s="126" t="str">
        <f t="shared" si="16"/>
        <v>D</v>
      </c>
      <c r="F33" s="149">
        <f t="shared" si="17"/>
        <v>0.82523809523809522</v>
      </c>
      <c r="G33" s="150">
        <f t="shared" si="18"/>
        <v>1.7330000000000001</v>
      </c>
      <c r="H33" s="151">
        <f t="shared" si="19"/>
        <v>2.1</v>
      </c>
      <c r="I33" s="152">
        <f t="shared" si="23"/>
        <v>3130.4459999999999</v>
      </c>
      <c r="J33" s="153">
        <f t="shared" si="24"/>
        <v>2.2065030266088886E-2</v>
      </c>
      <c r="K33" s="153">
        <f t="shared" si="25"/>
        <v>0.39136687570478079</v>
      </c>
      <c r="L33" s="153">
        <f t="shared" si="26"/>
        <v>0.17633270147448638</v>
      </c>
      <c r="M33" s="154">
        <f t="shared" si="27"/>
        <v>18.056999999999999</v>
      </c>
      <c r="N33" s="155">
        <f t="shared" si="28"/>
        <v>2.0760000000000001</v>
      </c>
      <c r="O33" s="155">
        <f t="shared" si="29"/>
        <v>48.779000000000003</v>
      </c>
      <c r="P33" s="156">
        <f t="shared" si="30"/>
        <v>2.2916666666666665</v>
      </c>
      <c r="Q33" s="157">
        <f t="shared" si="31"/>
        <v>91</v>
      </c>
      <c r="R33" s="158">
        <f t="shared" si="32"/>
        <v>28.383540243889403</v>
      </c>
      <c r="S33" s="143">
        <f t="shared" si="33"/>
        <v>65</v>
      </c>
      <c r="T33" s="143">
        <f t="shared" si="34"/>
        <v>1527</v>
      </c>
      <c r="U33" t="s">
        <v>119</v>
      </c>
      <c r="V33" t="s">
        <v>121</v>
      </c>
      <c r="W33" t="s">
        <v>119</v>
      </c>
      <c r="X33" s="4" t="s">
        <v>121</v>
      </c>
      <c r="Y33" s="4" t="s">
        <v>202</v>
      </c>
      <c r="Z33" s="4" t="s">
        <v>140</v>
      </c>
      <c r="AA33" s="4" t="s">
        <v>48</v>
      </c>
      <c r="AB33" s="4">
        <v>510</v>
      </c>
      <c r="AC33" s="4">
        <v>3130.4459999999999</v>
      </c>
      <c r="AD33" s="4">
        <v>1806.4549999999999</v>
      </c>
      <c r="AE33" s="4">
        <v>1.7330000000000001</v>
      </c>
      <c r="AF33" s="4">
        <v>2.1</v>
      </c>
      <c r="AG33" s="4">
        <v>18.056999999999999</v>
      </c>
      <c r="AH33" s="4">
        <v>188.027433</v>
      </c>
      <c r="AI33" s="4">
        <v>4.1488310000000004</v>
      </c>
      <c r="AJ33" s="4">
        <v>73.587709000000004</v>
      </c>
      <c r="AK33" s="4">
        <v>552</v>
      </c>
      <c r="AL33" s="4">
        <v>65</v>
      </c>
      <c r="AM33" s="4">
        <v>1527</v>
      </c>
      <c r="AN33" s="4">
        <v>91</v>
      </c>
      <c r="AO33" s="4">
        <v>16.648879000000001</v>
      </c>
      <c r="AP33" s="4">
        <v>1679.4</v>
      </c>
      <c r="AQ33" s="4">
        <v>137.5</v>
      </c>
      <c r="AR33" s="4">
        <v>18</v>
      </c>
      <c r="AS33" s="4">
        <v>9711</v>
      </c>
      <c r="AT33" s="4">
        <v>2.0760000000000001</v>
      </c>
      <c r="AU33" s="4">
        <v>48.779000000000003</v>
      </c>
      <c r="AV33" s="4">
        <v>26301</v>
      </c>
      <c r="AW33" s="4">
        <v>0</v>
      </c>
      <c r="AX33" s="4">
        <v>0.51</v>
      </c>
      <c r="AY33">
        <v>0.82523809523809522</v>
      </c>
      <c r="AZ33" t="s">
        <v>67</v>
      </c>
      <c r="BA33" t="s">
        <v>192</v>
      </c>
      <c r="BB33">
        <v>5</v>
      </c>
      <c r="BC33" t="s">
        <v>352</v>
      </c>
      <c r="BD33">
        <v>8</v>
      </c>
      <c r="BE33">
        <v>64837.233</v>
      </c>
      <c r="BF33">
        <v>4.8281610043414407E-2</v>
      </c>
      <c r="BG33">
        <v>3.9843823907255792E-2</v>
      </c>
      <c r="BH33">
        <v>347039.58500000002</v>
      </c>
      <c r="BI33">
        <v>9.0204291824519094E-3</v>
      </c>
      <c r="BJ33">
        <v>7.4440017967567426E-3</v>
      </c>
      <c r="BK33">
        <v>1</v>
      </c>
      <c r="BL33" t="s">
        <v>67</v>
      </c>
      <c r="BM33">
        <v>0</v>
      </c>
      <c r="BN33" t="s">
        <v>337</v>
      </c>
    </row>
    <row r="34" spans="1:66">
      <c r="A34" s="138" t="str">
        <f t="shared" si="20"/>
        <v>미래교통</v>
      </c>
      <c r="B34" s="138" t="str">
        <f t="shared" si="1"/>
        <v>111-2</v>
      </c>
      <c r="C34" s="139" t="str">
        <f t="shared" si="21"/>
        <v>70바6053</v>
      </c>
      <c r="D34" s="113" t="str">
        <f t="shared" si="22"/>
        <v>대형</v>
      </c>
      <c r="E34" s="109" t="str">
        <f t="shared" si="16"/>
        <v>C</v>
      </c>
      <c r="F34" s="159">
        <f t="shared" si="17"/>
        <v>0.86650000000000005</v>
      </c>
      <c r="G34" s="160">
        <f t="shared" si="18"/>
        <v>1.7330000000000001</v>
      </c>
      <c r="H34" s="161">
        <f t="shared" si="19"/>
        <v>2</v>
      </c>
      <c r="I34" s="162">
        <f t="shared" si="23"/>
        <v>3569.8110000000001</v>
      </c>
      <c r="J34" s="163">
        <f t="shared" si="24"/>
        <v>2.4914582052048492E-2</v>
      </c>
      <c r="K34" s="163">
        <f t="shared" si="25"/>
        <v>0.40884002586465873</v>
      </c>
      <c r="L34" s="163">
        <f t="shared" si="26"/>
        <v>0.24455076193109382</v>
      </c>
      <c r="M34" s="164">
        <f t="shared" si="27"/>
        <v>17.838999999999999</v>
      </c>
      <c r="N34" s="165">
        <f t="shared" si="28"/>
        <v>0.95199999999999996</v>
      </c>
      <c r="O34" s="165">
        <f t="shared" si="29"/>
        <v>48.238</v>
      </c>
      <c r="P34" s="166">
        <f t="shared" si="30"/>
        <v>2.9916666666666667</v>
      </c>
      <c r="Q34" s="167">
        <f t="shared" si="31"/>
        <v>93</v>
      </c>
      <c r="R34" s="168">
        <f t="shared" si="32"/>
        <v>28.137846552872979</v>
      </c>
      <c r="S34" s="140">
        <f t="shared" si="33"/>
        <v>34</v>
      </c>
      <c r="T34" s="140">
        <f t="shared" si="34"/>
        <v>1722</v>
      </c>
      <c r="U34" t="s">
        <v>119</v>
      </c>
      <c r="V34" t="s">
        <v>121</v>
      </c>
      <c r="W34" s="4" t="s">
        <v>119</v>
      </c>
      <c r="X34" s="4" t="s">
        <v>121</v>
      </c>
      <c r="Y34" s="4" t="s">
        <v>203</v>
      </c>
      <c r="Z34" s="4" t="s">
        <v>140</v>
      </c>
      <c r="AA34" s="4" t="s">
        <v>48</v>
      </c>
      <c r="AB34" s="4">
        <v>510</v>
      </c>
      <c r="AC34" s="4">
        <v>3569.8110000000001</v>
      </c>
      <c r="AD34" s="4">
        <v>2059.3870000000002</v>
      </c>
      <c r="AE34" s="4">
        <v>1.7330000000000001</v>
      </c>
      <c r="AF34" s="4">
        <v>2</v>
      </c>
      <c r="AG34" s="4">
        <v>17.838999999999999</v>
      </c>
      <c r="AH34" s="4">
        <v>224.05244400000001</v>
      </c>
      <c r="AI34" s="4">
        <v>5.5821730000000001</v>
      </c>
      <c r="AJ34" s="4">
        <v>91.601607000000001</v>
      </c>
      <c r="AK34" s="4">
        <v>873</v>
      </c>
      <c r="AL34" s="4">
        <v>34</v>
      </c>
      <c r="AM34" s="4">
        <v>1722</v>
      </c>
      <c r="AN34" s="4">
        <v>93</v>
      </c>
      <c r="AO34" s="4">
        <v>15.932924999999999</v>
      </c>
      <c r="AP34" s="4">
        <v>3122.7</v>
      </c>
      <c r="AQ34" s="4">
        <v>179.5</v>
      </c>
      <c r="AR34" s="4">
        <v>30</v>
      </c>
      <c r="AS34" s="4">
        <v>9002</v>
      </c>
      <c r="AT34" s="4">
        <v>0.95199999999999996</v>
      </c>
      <c r="AU34" s="4">
        <v>48.238</v>
      </c>
      <c r="AV34" s="4">
        <v>32269</v>
      </c>
      <c r="AW34" s="4">
        <v>0</v>
      </c>
      <c r="AX34" s="4">
        <v>0.51</v>
      </c>
      <c r="AY34">
        <v>0.86650000000000005</v>
      </c>
      <c r="AZ34" t="s">
        <v>69</v>
      </c>
      <c r="BA34" t="s">
        <v>192</v>
      </c>
      <c r="BB34">
        <v>3</v>
      </c>
      <c r="BC34" t="s">
        <v>205</v>
      </c>
      <c r="BD34">
        <v>10</v>
      </c>
      <c r="BE34">
        <v>64837.233</v>
      </c>
      <c r="BF34">
        <v>5.5058040493492375E-2</v>
      </c>
      <c r="BG34">
        <v>4.7707792087611146E-2</v>
      </c>
      <c r="BH34">
        <v>347039.58500000002</v>
      </c>
      <c r="BI34">
        <v>1.0286466311905024E-2</v>
      </c>
      <c r="BJ34">
        <v>8.9132230592657031E-3</v>
      </c>
      <c r="BK34">
        <v>1</v>
      </c>
      <c r="BL34" t="s">
        <v>69</v>
      </c>
      <c r="BM34">
        <v>0</v>
      </c>
      <c r="BN34" t="s">
        <v>337</v>
      </c>
    </row>
    <row r="35" spans="1:66">
      <c r="A35" s="141" t="str">
        <f t="shared" si="20"/>
        <v>미래교통</v>
      </c>
      <c r="B35" s="141" t="str">
        <f t="shared" si="1"/>
        <v>111-2</v>
      </c>
      <c r="C35" s="142" t="str">
        <f t="shared" si="21"/>
        <v>70바6055</v>
      </c>
      <c r="D35" s="130" t="str">
        <f t="shared" si="22"/>
        <v>대형</v>
      </c>
      <c r="E35" s="126" t="str">
        <f t="shared" si="16"/>
        <v>C</v>
      </c>
      <c r="F35" s="149">
        <f t="shared" si="17"/>
        <v>0.86857142857142855</v>
      </c>
      <c r="G35" s="150">
        <f t="shared" si="18"/>
        <v>1.8240000000000001</v>
      </c>
      <c r="H35" s="151">
        <f t="shared" si="19"/>
        <v>2.1</v>
      </c>
      <c r="I35" s="152">
        <f t="shared" si="23"/>
        <v>6404.8270000000002</v>
      </c>
      <c r="J35" s="153">
        <f t="shared" si="24"/>
        <v>2.1853171174631519E-2</v>
      </c>
      <c r="K35" s="153">
        <f t="shared" si="25"/>
        <v>0.39926902023353522</v>
      </c>
      <c r="L35" s="153">
        <f t="shared" si="26"/>
        <v>0.25402715795446151</v>
      </c>
      <c r="M35" s="154">
        <f t="shared" si="27"/>
        <v>17.722000000000001</v>
      </c>
      <c r="N35" s="155">
        <f t="shared" si="28"/>
        <v>0.5</v>
      </c>
      <c r="O35" s="155">
        <f t="shared" si="29"/>
        <v>33.677999999999997</v>
      </c>
      <c r="P35" s="156">
        <f t="shared" si="30"/>
        <v>4.25</v>
      </c>
      <c r="Q35" s="157">
        <f t="shared" si="31"/>
        <v>91</v>
      </c>
      <c r="R35" s="158">
        <f t="shared" si="32"/>
        <v>26.844104746908183</v>
      </c>
      <c r="S35" s="143">
        <f t="shared" si="33"/>
        <v>32</v>
      </c>
      <c r="T35" s="143">
        <f t="shared" si="34"/>
        <v>2157</v>
      </c>
      <c r="U35" t="s">
        <v>119</v>
      </c>
      <c r="V35" t="s">
        <v>121</v>
      </c>
      <c r="W35" t="s">
        <v>119</v>
      </c>
      <c r="X35" s="4" t="s">
        <v>121</v>
      </c>
      <c r="Y35" s="4" t="s">
        <v>204</v>
      </c>
      <c r="Z35" s="4" t="s">
        <v>140</v>
      </c>
      <c r="AA35" s="4" t="s">
        <v>48</v>
      </c>
      <c r="AB35" s="4">
        <v>510</v>
      </c>
      <c r="AC35" s="4">
        <v>6404.8270000000002</v>
      </c>
      <c r="AD35" s="4">
        <v>3511.4670000000001</v>
      </c>
      <c r="AE35" s="4">
        <v>1.8240000000000001</v>
      </c>
      <c r="AF35" s="4">
        <v>2.1</v>
      </c>
      <c r="AG35" s="4">
        <v>17.722000000000001</v>
      </c>
      <c r="AH35" s="4">
        <v>412.16544399999998</v>
      </c>
      <c r="AI35" s="4">
        <v>9.0071220000000007</v>
      </c>
      <c r="AJ35" s="4">
        <v>164.56489300000001</v>
      </c>
      <c r="AK35" s="4">
        <v>1627</v>
      </c>
      <c r="AL35" s="4">
        <v>32</v>
      </c>
      <c r="AM35" s="4">
        <v>2157</v>
      </c>
      <c r="AN35" s="4">
        <v>91</v>
      </c>
      <c r="AO35" s="4">
        <v>15.539455999999999</v>
      </c>
      <c r="AP35" s="4">
        <v>2891.5</v>
      </c>
      <c r="AQ35" s="4">
        <v>255</v>
      </c>
      <c r="AR35" s="4">
        <v>37</v>
      </c>
      <c r="AS35" s="4">
        <v>12604</v>
      </c>
      <c r="AT35" s="4">
        <v>0.5</v>
      </c>
      <c r="AU35" s="4">
        <v>33.677999999999997</v>
      </c>
      <c r="AV35" s="4">
        <v>55535</v>
      </c>
      <c r="AW35" s="4">
        <v>0</v>
      </c>
      <c r="AX35" s="4">
        <v>0.56000000000000005</v>
      </c>
      <c r="AY35">
        <v>0.86857142857142855</v>
      </c>
      <c r="AZ35" t="s">
        <v>69</v>
      </c>
      <c r="BA35" t="s">
        <v>192</v>
      </c>
      <c r="BB35">
        <v>2</v>
      </c>
      <c r="BC35" t="s">
        <v>194</v>
      </c>
      <c r="BD35">
        <v>15</v>
      </c>
      <c r="BE35">
        <v>64837.233</v>
      </c>
      <c r="BF35">
        <v>9.8783163680041683E-2</v>
      </c>
      <c r="BG35">
        <v>8.5800233596379061E-2</v>
      </c>
      <c r="BH35">
        <v>347039.58500000002</v>
      </c>
      <c r="BI35">
        <v>1.8455609321916405E-2</v>
      </c>
      <c r="BJ35">
        <v>1.6030014953893106E-2</v>
      </c>
      <c r="BK35">
        <v>1</v>
      </c>
      <c r="BL35" t="s">
        <v>69</v>
      </c>
      <c r="BM35">
        <v>0</v>
      </c>
      <c r="BN35" t="s">
        <v>337</v>
      </c>
    </row>
    <row r="36" spans="1:66">
      <c r="A36" s="138" t="str">
        <f t="shared" si="20"/>
        <v>미래교통</v>
      </c>
      <c r="B36" s="138" t="str">
        <f t="shared" si="1"/>
        <v>111-2</v>
      </c>
      <c r="C36" s="139" t="str">
        <f t="shared" si="21"/>
        <v>70바6084</v>
      </c>
      <c r="D36" s="113" t="str">
        <f t="shared" si="22"/>
        <v>대형</v>
      </c>
      <c r="E36" s="109" t="str">
        <f t="shared" si="16"/>
        <v>C</v>
      </c>
      <c r="F36" s="159">
        <f t="shared" si="17"/>
        <v>0.85571428571428565</v>
      </c>
      <c r="G36" s="160">
        <f t="shared" si="18"/>
        <v>1.7969999999999999</v>
      </c>
      <c r="H36" s="161">
        <f t="shared" si="19"/>
        <v>2.1</v>
      </c>
      <c r="I36" s="162">
        <f t="shared" si="23"/>
        <v>4760.0389999999998</v>
      </c>
      <c r="J36" s="163">
        <f t="shared" si="24"/>
        <v>1.1717585008318652E-2</v>
      </c>
      <c r="K36" s="163">
        <f t="shared" si="25"/>
        <v>0.40307595972957272</v>
      </c>
      <c r="L36" s="163">
        <f t="shared" si="26"/>
        <v>0.28802285023294977</v>
      </c>
      <c r="M36" s="164">
        <f t="shared" si="27"/>
        <v>16.619</v>
      </c>
      <c r="N36" s="165">
        <f t="shared" si="28"/>
        <v>1.0289999999999999</v>
      </c>
      <c r="O36" s="165">
        <f t="shared" si="29"/>
        <v>38.192999999999998</v>
      </c>
      <c r="P36" s="166">
        <f t="shared" si="30"/>
        <v>3.7133333333333334</v>
      </c>
      <c r="Q36" s="167">
        <f t="shared" si="31"/>
        <v>93</v>
      </c>
      <c r="R36" s="168">
        <f t="shared" si="32"/>
        <v>27.729403343219388</v>
      </c>
      <c r="S36" s="140">
        <f t="shared" si="33"/>
        <v>49</v>
      </c>
      <c r="T36" s="140">
        <f t="shared" si="34"/>
        <v>1818</v>
      </c>
      <c r="U36" t="s">
        <v>119</v>
      </c>
      <c r="V36" s="5" t="s">
        <v>121</v>
      </c>
      <c r="W36" t="s">
        <v>119</v>
      </c>
      <c r="X36" s="5" t="s">
        <v>121</v>
      </c>
      <c r="Y36" t="s">
        <v>297</v>
      </c>
      <c r="Z36" t="s">
        <v>140</v>
      </c>
      <c r="AA36" t="s">
        <v>48</v>
      </c>
      <c r="AB36">
        <v>510</v>
      </c>
      <c r="AC36" s="1">
        <v>4760.0389999999998</v>
      </c>
      <c r="AD36" s="1">
        <v>2649.5160000000001</v>
      </c>
      <c r="AE36" s="28">
        <v>1.7969999999999999</v>
      </c>
      <c r="AF36">
        <v>2.1</v>
      </c>
      <c r="AG36">
        <v>16.619</v>
      </c>
      <c r="AH36">
        <v>293.33296899999999</v>
      </c>
      <c r="AI36">
        <v>3.437154</v>
      </c>
      <c r="AJ36">
        <v>118.235468</v>
      </c>
      <c r="AK36">
        <v>1371</v>
      </c>
      <c r="AL36">
        <v>49</v>
      </c>
      <c r="AM36">
        <v>1818</v>
      </c>
      <c r="AN36">
        <v>93</v>
      </c>
      <c r="AO36">
        <v>16.227425</v>
      </c>
      <c r="AP36">
        <v>2500.6999999999998</v>
      </c>
      <c r="AQ36">
        <v>222.8</v>
      </c>
      <c r="AR36">
        <v>27</v>
      </c>
      <c r="AS36">
        <v>8813</v>
      </c>
      <c r="AT36">
        <v>1.0289999999999999</v>
      </c>
      <c r="AU36">
        <v>38.192999999999998</v>
      </c>
      <c r="AV36">
        <v>42179</v>
      </c>
      <c r="AW36">
        <v>0</v>
      </c>
      <c r="AX36">
        <v>0.51</v>
      </c>
      <c r="AY36">
        <v>0.85571428571428565</v>
      </c>
      <c r="AZ36" t="s">
        <v>69</v>
      </c>
      <c r="BA36" t="s">
        <v>192</v>
      </c>
      <c r="BB36">
        <v>5</v>
      </c>
      <c r="BC36" t="s">
        <v>296</v>
      </c>
      <c r="BD36">
        <v>15</v>
      </c>
      <c r="BE36">
        <v>64837.233</v>
      </c>
      <c r="BF36">
        <v>7.3415208819907526E-2</v>
      </c>
      <c r="BG36">
        <v>6.282244297589229E-2</v>
      </c>
      <c r="BH36">
        <v>347039.58500000002</v>
      </c>
      <c r="BI36">
        <v>1.3716126936931415E-2</v>
      </c>
      <c r="BJ36">
        <v>1.1737085764602738E-2</v>
      </c>
      <c r="BK36">
        <v>1</v>
      </c>
      <c r="BL36" t="s">
        <v>67</v>
      </c>
      <c r="BM36">
        <v>1</v>
      </c>
      <c r="BN36" t="s">
        <v>331</v>
      </c>
    </row>
    <row r="37" spans="1:66">
      <c r="A37" s="141" t="str">
        <f t="shared" si="20"/>
        <v>미래교통</v>
      </c>
      <c r="B37" s="141" t="str">
        <f t="shared" si="1"/>
        <v>111-2</v>
      </c>
      <c r="C37" s="142" t="str">
        <f t="shared" si="21"/>
        <v>72바1546</v>
      </c>
      <c r="D37" s="130" t="str">
        <f t="shared" si="22"/>
        <v>대형</v>
      </c>
      <c r="E37" s="126" t="str">
        <f t="shared" si="16"/>
        <v>C</v>
      </c>
      <c r="F37" s="149">
        <f t="shared" si="17"/>
        <v>0.86181818181818171</v>
      </c>
      <c r="G37" s="150">
        <f t="shared" si="18"/>
        <v>1.8959999999999999</v>
      </c>
      <c r="H37" s="151">
        <f t="shared" si="19"/>
        <v>2.2000000000000002</v>
      </c>
      <c r="I37" s="152">
        <f t="shared" si="23"/>
        <v>5039.9889999999996</v>
      </c>
      <c r="J37" s="153">
        <f t="shared" si="24"/>
        <v>2.7736101821025629E-2</v>
      </c>
      <c r="K37" s="153">
        <f t="shared" si="25"/>
        <v>0.41500303242493503</v>
      </c>
      <c r="L37" s="153">
        <f t="shared" si="26"/>
        <v>0.17777816578567932</v>
      </c>
      <c r="M37" s="154">
        <f t="shared" si="27"/>
        <v>15.835000000000001</v>
      </c>
      <c r="N37" s="155">
        <f t="shared" si="28"/>
        <v>0.41699999999999998</v>
      </c>
      <c r="O37" s="155">
        <f t="shared" si="29"/>
        <v>61.667000000000002</v>
      </c>
      <c r="P37" s="156">
        <f t="shared" si="30"/>
        <v>0.04</v>
      </c>
      <c r="Q37" s="157">
        <f t="shared" si="31"/>
        <v>83</v>
      </c>
      <c r="R37" s="158">
        <f t="shared" si="32"/>
        <v>26.722054608122335</v>
      </c>
      <c r="S37" s="143">
        <f t="shared" si="33"/>
        <v>21</v>
      </c>
      <c r="T37" s="143">
        <f t="shared" si="34"/>
        <v>3108</v>
      </c>
      <c r="U37" t="s">
        <v>119</v>
      </c>
      <c r="V37" t="s">
        <v>121</v>
      </c>
      <c r="W37" s="4" t="s">
        <v>119</v>
      </c>
      <c r="X37" s="4" t="s">
        <v>121</v>
      </c>
      <c r="Y37" s="4" t="s">
        <v>206</v>
      </c>
      <c r="Z37" s="4" t="s">
        <v>140</v>
      </c>
      <c r="AA37" s="4" t="s">
        <v>48</v>
      </c>
      <c r="AB37" s="4">
        <v>510</v>
      </c>
      <c r="AC37" s="4">
        <v>5039.9889999999996</v>
      </c>
      <c r="AD37" s="4">
        <v>2658.5050000000001</v>
      </c>
      <c r="AE37" s="4">
        <v>1.8959999999999999</v>
      </c>
      <c r="AF37" s="4">
        <v>2.2000000000000002</v>
      </c>
      <c r="AG37" s="4">
        <v>15.835000000000001</v>
      </c>
      <c r="AH37" s="4">
        <v>338.45520399999998</v>
      </c>
      <c r="AI37" s="4">
        <v>9.3874279999999999</v>
      </c>
      <c r="AJ37" s="4">
        <v>140.459936</v>
      </c>
      <c r="AK37" s="4">
        <v>896</v>
      </c>
      <c r="AL37" s="4">
        <v>21</v>
      </c>
      <c r="AM37" s="4">
        <v>3108</v>
      </c>
      <c r="AN37" s="4">
        <v>83</v>
      </c>
      <c r="AO37" s="4">
        <v>14.891154999999999</v>
      </c>
      <c r="AP37" s="4">
        <v>2872.8</v>
      </c>
      <c r="AQ37" s="4">
        <v>2.4</v>
      </c>
      <c r="AR37" s="4">
        <v>65</v>
      </c>
      <c r="AS37" s="4">
        <v>37933</v>
      </c>
      <c r="AT37" s="4">
        <v>0.41699999999999998</v>
      </c>
      <c r="AU37" s="4">
        <v>61.667000000000002</v>
      </c>
      <c r="AV37" s="4">
        <v>42515</v>
      </c>
      <c r="AW37" s="4">
        <v>0</v>
      </c>
      <c r="AX37" s="4">
        <v>0.54</v>
      </c>
      <c r="AY37">
        <v>0.86181818181818171</v>
      </c>
      <c r="AZ37" t="s">
        <v>69</v>
      </c>
      <c r="BA37" t="s">
        <v>192</v>
      </c>
      <c r="BB37">
        <v>4</v>
      </c>
      <c r="BC37" t="s">
        <v>298</v>
      </c>
      <c r="BD37">
        <v>10</v>
      </c>
      <c r="BE37">
        <v>64837.233</v>
      </c>
      <c r="BF37">
        <v>7.7732943970634891E-2</v>
      </c>
      <c r="BG37">
        <v>6.6991664440147147E-2</v>
      </c>
      <c r="BH37">
        <v>347039.58500000002</v>
      </c>
      <c r="BI37">
        <v>1.4522807246902393E-2</v>
      </c>
      <c r="BJ37">
        <v>1.2516019336421333E-2</v>
      </c>
      <c r="BK37">
        <v>1</v>
      </c>
      <c r="BL37" t="s">
        <v>67</v>
      </c>
      <c r="BM37">
        <v>1</v>
      </c>
      <c r="BN37" t="s">
        <v>331</v>
      </c>
    </row>
    <row r="38" spans="1:66">
      <c r="A38" s="138" t="str">
        <f t="shared" si="20"/>
        <v>미래교통</v>
      </c>
      <c r="B38" s="138" t="str">
        <f t="shared" si="1"/>
        <v>111-2</v>
      </c>
      <c r="C38" s="139" t="str">
        <f t="shared" si="21"/>
        <v>72바1547</v>
      </c>
      <c r="D38" s="113" t="str">
        <f t="shared" si="22"/>
        <v>대형</v>
      </c>
      <c r="E38" s="109" t="str">
        <f t="shared" si="16"/>
        <v>C</v>
      </c>
      <c r="F38" s="159">
        <f t="shared" si="17"/>
        <v>0.88227272727272721</v>
      </c>
      <c r="G38" s="160">
        <f t="shared" si="18"/>
        <v>1.9410000000000001</v>
      </c>
      <c r="H38" s="161">
        <f t="shared" si="19"/>
        <v>2.2000000000000002</v>
      </c>
      <c r="I38" s="162">
        <f t="shared" si="23"/>
        <v>5878.2889999999998</v>
      </c>
      <c r="J38" s="163">
        <f t="shared" si="24"/>
        <v>1.2988062934323865E-2</v>
      </c>
      <c r="K38" s="163">
        <f t="shared" si="25"/>
        <v>0.38661360568192582</v>
      </c>
      <c r="L38" s="163">
        <f t="shared" si="26"/>
        <v>0.2488819450693901</v>
      </c>
      <c r="M38" s="164">
        <f t="shared" si="27"/>
        <v>13.51</v>
      </c>
      <c r="N38" s="165">
        <f t="shared" si="28"/>
        <v>4.117</v>
      </c>
      <c r="O38" s="165">
        <f t="shared" si="29"/>
        <v>21.707000000000001</v>
      </c>
      <c r="P38" s="166">
        <f t="shared" si="30"/>
        <v>2.4949999999999997</v>
      </c>
      <c r="Q38" s="167">
        <f t="shared" si="31"/>
        <v>90</v>
      </c>
      <c r="R38" s="168">
        <f t="shared" si="32"/>
        <v>26.533948138350464</v>
      </c>
      <c r="S38" s="140">
        <f t="shared" si="33"/>
        <v>242</v>
      </c>
      <c r="T38" s="140">
        <f t="shared" si="34"/>
        <v>1276</v>
      </c>
      <c r="U38" t="s">
        <v>119</v>
      </c>
      <c r="V38" t="s">
        <v>121</v>
      </c>
      <c r="W38" t="s">
        <v>119</v>
      </c>
      <c r="X38" s="4" t="s">
        <v>121</v>
      </c>
      <c r="Y38" s="4" t="s">
        <v>353</v>
      </c>
      <c r="Z38" s="4" t="s">
        <v>140</v>
      </c>
      <c r="AA38" s="4" t="s">
        <v>48</v>
      </c>
      <c r="AB38" s="4">
        <v>510</v>
      </c>
      <c r="AC38" s="4">
        <v>5878.2889999999998</v>
      </c>
      <c r="AD38" s="4">
        <v>3029.0120000000002</v>
      </c>
      <c r="AE38" s="4">
        <v>1.9410000000000001</v>
      </c>
      <c r="AF38" s="4">
        <v>2.2000000000000002</v>
      </c>
      <c r="AG38" s="4">
        <v>13.51</v>
      </c>
      <c r="AH38" s="4">
        <v>368.98573900000002</v>
      </c>
      <c r="AI38" s="4">
        <v>4.7924100000000003</v>
      </c>
      <c r="AJ38" s="4">
        <v>142.65490700000001</v>
      </c>
      <c r="AK38" s="4">
        <v>1463</v>
      </c>
      <c r="AL38" s="4">
        <v>242</v>
      </c>
      <c r="AM38" s="4">
        <v>1276</v>
      </c>
      <c r="AN38" s="4">
        <v>90</v>
      </c>
      <c r="AO38" s="4">
        <v>15.930937999999999</v>
      </c>
      <c r="AP38" s="4">
        <v>3231.8</v>
      </c>
      <c r="AQ38" s="4">
        <v>149.69999999999999</v>
      </c>
      <c r="AR38" s="4">
        <v>49</v>
      </c>
      <c r="AS38" s="4">
        <v>10331</v>
      </c>
      <c r="AT38" s="4">
        <v>4.117</v>
      </c>
      <c r="AU38" s="4">
        <v>21.707000000000001</v>
      </c>
      <c r="AV38" s="4">
        <v>50437</v>
      </c>
      <c r="AW38" s="4">
        <v>0</v>
      </c>
      <c r="AX38" s="4">
        <v>0.5</v>
      </c>
      <c r="AY38">
        <v>0.88227272727272721</v>
      </c>
      <c r="AZ38" t="s">
        <v>69</v>
      </c>
      <c r="BA38" t="s">
        <v>192</v>
      </c>
      <c r="BB38">
        <v>1</v>
      </c>
      <c r="BC38" t="s">
        <v>209</v>
      </c>
      <c r="BD38">
        <v>12</v>
      </c>
      <c r="BE38">
        <v>64837.233</v>
      </c>
      <c r="BF38">
        <v>9.0662243405729537E-2</v>
      </c>
      <c r="BG38">
        <v>7.9988824750236831E-2</v>
      </c>
      <c r="BH38">
        <v>347039.58500000002</v>
      </c>
      <c r="BI38">
        <v>1.6938381827537052E-2</v>
      </c>
      <c r="BJ38">
        <v>1.4944272330567917E-2</v>
      </c>
      <c r="BK38">
        <v>1</v>
      </c>
      <c r="BL38" t="s">
        <v>68</v>
      </c>
      <c r="BM38">
        <v>-1</v>
      </c>
      <c r="BN38" t="s">
        <v>351</v>
      </c>
    </row>
    <row r="39" spans="1:66">
      <c r="A39" s="141" t="str">
        <f t="shared" si="20"/>
        <v>미래교통</v>
      </c>
      <c r="B39" s="141" t="str">
        <f t="shared" si="1"/>
        <v>111-2</v>
      </c>
      <c r="C39" s="142" t="str">
        <f t="shared" si="21"/>
        <v>72바1548</v>
      </c>
      <c r="D39" s="130" t="str">
        <f t="shared" si="22"/>
        <v>대형</v>
      </c>
      <c r="E39" s="126" t="str">
        <f t="shared" si="16"/>
        <v>B</v>
      </c>
      <c r="F39" s="149">
        <f t="shared" si="17"/>
        <v>0.91454545454545444</v>
      </c>
      <c r="G39" s="150">
        <f t="shared" si="18"/>
        <v>2.012</v>
      </c>
      <c r="H39" s="151">
        <f t="shared" si="19"/>
        <v>2.2000000000000002</v>
      </c>
      <c r="I39" s="152">
        <f t="shared" si="23"/>
        <v>5159.8890000000001</v>
      </c>
      <c r="J39" s="153">
        <f t="shared" si="24"/>
        <v>1.6181039633752028E-2</v>
      </c>
      <c r="K39" s="153">
        <f t="shared" si="25"/>
        <v>0.43593924535584994</v>
      </c>
      <c r="L39" s="153">
        <f t="shared" si="26"/>
        <v>0.20271753907884452</v>
      </c>
      <c r="M39" s="154">
        <f t="shared" si="27"/>
        <v>16.850000000000001</v>
      </c>
      <c r="N39" s="155">
        <f t="shared" si="28"/>
        <v>2.0739999999999998</v>
      </c>
      <c r="O39" s="155">
        <f t="shared" si="29"/>
        <v>52.713999999999999</v>
      </c>
      <c r="P39" s="156">
        <f t="shared" si="30"/>
        <v>0.96000000000000008</v>
      </c>
      <c r="Q39" s="157">
        <f t="shared" si="31"/>
        <v>90</v>
      </c>
      <c r="R39" s="158">
        <f t="shared" si="32"/>
        <v>27.581140476362737</v>
      </c>
      <c r="S39" s="143">
        <f t="shared" si="33"/>
        <v>107</v>
      </c>
      <c r="T39" s="143">
        <f t="shared" si="34"/>
        <v>2720</v>
      </c>
      <c r="U39" t="s">
        <v>119</v>
      </c>
      <c r="V39" s="5" t="s">
        <v>121</v>
      </c>
      <c r="W39" t="s">
        <v>119</v>
      </c>
      <c r="X39" s="5" t="s">
        <v>121</v>
      </c>
      <c r="Y39" t="s">
        <v>208</v>
      </c>
      <c r="Z39" t="s">
        <v>140</v>
      </c>
      <c r="AA39" t="s">
        <v>48</v>
      </c>
      <c r="AB39">
        <v>510</v>
      </c>
      <c r="AC39" s="1">
        <v>5159.8890000000001</v>
      </c>
      <c r="AD39" s="1">
        <v>2564.538</v>
      </c>
      <c r="AE39" s="28">
        <v>2.012</v>
      </c>
      <c r="AF39">
        <v>2.2000000000000002</v>
      </c>
      <c r="AG39">
        <v>16.850000000000001</v>
      </c>
      <c r="AH39">
        <v>341.462423</v>
      </c>
      <c r="AI39">
        <v>5.5252169999999996</v>
      </c>
      <c r="AJ39">
        <v>148.85687100000001</v>
      </c>
      <c r="AK39">
        <v>1046</v>
      </c>
      <c r="AL39">
        <v>107</v>
      </c>
      <c r="AM39">
        <v>2720</v>
      </c>
      <c r="AN39">
        <v>90</v>
      </c>
      <c r="AO39">
        <v>15.111147000000001</v>
      </c>
      <c r="AP39">
        <v>4418.5</v>
      </c>
      <c r="AQ39">
        <v>57.6</v>
      </c>
      <c r="AR39">
        <v>54</v>
      </c>
      <c r="AS39">
        <v>38372</v>
      </c>
      <c r="AT39">
        <v>2.0739999999999998</v>
      </c>
      <c r="AU39">
        <v>52.713999999999999</v>
      </c>
      <c r="AV39">
        <v>45016</v>
      </c>
      <c r="AW39">
        <v>0</v>
      </c>
      <c r="AX39">
        <v>0.57999999999999996</v>
      </c>
      <c r="AY39">
        <v>0.91454545454545444</v>
      </c>
      <c r="AZ39" t="s">
        <v>68</v>
      </c>
      <c r="BA39" t="s">
        <v>192</v>
      </c>
      <c r="BB39">
        <v>1</v>
      </c>
      <c r="BC39" t="s">
        <v>207</v>
      </c>
      <c r="BD39">
        <v>7</v>
      </c>
      <c r="BE39">
        <v>64837.233</v>
      </c>
      <c r="BF39">
        <v>7.9582190066624217E-2</v>
      </c>
      <c r="BG39">
        <v>7.2781530188203589E-2</v>
      </c>
      <c r="BH39">
        <v>347039.58500000002</v>
      </c>
      <c r="BI39">
        <v>1.4868300974944976E-2</v>
      </c>
      <c r="BJ39">
        <v>1.3597737073449677E-2</v>
      </c>
      <c r="BK39">
        <v>1</v>
      </c>
      <c r="BL39" t="s">
        <v>69</v>
      </c>
      <c r="BM39">
        <v>1</v>
      </c>
      <c r="BN39" t="s">
        <v>331</v>
      </c>
    </row>
    <row r="40" spans="1:66">
      <c r="A40" s="138" t="str">
        <f t="shared" si="20"/>
        <v>미래교통</v>
      </c>
      <c r="B40" s="138" t="str">
        <f t="shared" si="1"/>
        <v>117</v>
      </c>
      <c r="C40" s="139" t="str">
        <f t="shared" si="21"/>
        <v>75아1243</v>
      </c>
      <c r="D40" s="113" t="str">
        <f t="shared" si="22"/>
        <v>대형</v>
      </c>
      <c r="E40" s="109" t="str">
        <f t="shared" si="16"/>
        <v>S</v>
      </c>
      <c r="F40" s="159">
        <f t="shared" si="17"/>
        <v>1.0392592592592591</v>
      </c>
      <c r="G40" s="160">
        <f t="shared" si="18"/>
        <v>2.806</v>
      </c>
      <c r="H40" s="161">
        <f t="shared" si="19"/>
        <v>2.7</v>
      </c>
      <c r="I40" s="162">
        <f t="shared" si="23"/>
        <v>9528.0220000000008</v>
      </c>
      <c r="J40" s="163">
        <f t="shared" si="24"/>
        <v>1.6318644508136908E-2</v>
      </c>
      <c r="K40" s="163">
        <f t="shared" si="25"/>
        <v>0.19514802770285736</v>
      </c>
      <c r="L40" s="163">
        <f t="shared" si="26"/>
        <v>8.6481748257928023E-2</v>
      </c>
      <c r="M40" s="164">
        <f t="shared" si="27"/>
        <v>18.346</v>
      </c>
      <c r="N40" s="165">
        <f t="shared" si="28"/>
        <v>5.1999999999999998E-2</v>
      </c>
      <c r="O40" s="165">
        <f t="shared" si="29"/>
        <v>1.9630000000000001</v>
      </c>
      <c r="P40" s="166">
        <f t="shared" si="30"/>
        <v>1144.4616666666666</v>
      </c>
      <c r="Q40" s="167">
        <f t="shared" si="31"/>
        <v>95</v>
      </c>
      <c r="R40" s="168">
        <f t="shared" si="32"/>
        <v>51.543905736497798</v>
      </c>
      <c r="S40" s="140">
        <f t="shared" si="33"/>
        <v>5</v>
      </c>
      <c r="T40" s="140">
        <f t="shared" si="34"/>
        <v>187</v>
      </c>
      <c r="U40" t="s">
        <v>119</v>
      </c>
      <c r="V40" t="s">
        <v>122</v>
      </c>
      <c r="W40" s="4" t="s">
        <v>119</v>
      </c>
      <c r="X40" s="4" t="s">
        <v>122</v>
      </c>
      <c r="Y40" s="4" t="s">
        <v>210</v>
      </c>
      <c r="Z40" s="4" t="s">
        <v>140</v>
      </c>
      <c r="AA40" s="4" t="s">
        <v>48</v>
      </c>
      <c r="AB40" s="4">
        <v>510</v>
      </c>
      <c r="AC40" s="4">
        <v>9528.0220000000008</v>
      </c>
      <c r="AD40" s="4">
        <v>3395.357</v>
      </c>
      <c r="AE40" s="4">
        <v>2.806</v>
      </c>
      <c r="AF40" s="4">
        <v>2.7</v>
      </c>
      <c r="AG40" s="4">
        <v>18.346</v>
      </c>
      <c r="AH40" s="4">
        <v>234.425782</v>
      </c>
      <c r="AI40" s="4">
        <v>3.8255110000000001</v>
      </c>
      <c r="AJ40" s="4">
        <v>45.747729</v>
      </c>
      <c r="AK40" s="4">
        <v>824</v>
      </c>
      <c r="AL40" s="4">
        <v>5</v>
      </c>
      <c r="AM40" s="4">
        <v>187</v>
      </c>
      <c r="AN40" s="4">
        <v>95</v>
      </c>
      <c r="AO40" s="4">
        <v>40.644086999999999</v>
      </c>
      <c r="AP40" s="4">
        <v>120531</v>
      </c>
      <c r="AQ40" s="4">
        <v>68667.7</v>
      </c>
      <c r="AR40" s="4">
        <v>12</v>
      </c>
      <c r="AS40" s="4">
        <v>1703</v>
      </c>
      <c r="AT40" s="4">
        <v>5.1999999999999998E-2</v>
      </c>
      <c r="AU40" s="4">
        <v>1.9630000000000001</v>
      </c>
      <c r="AV40" s="4">
        <v>83445</v>
      </c>
      <c r="AW40" s="4">
        <v>0</v>
      </c>
      <c r="AX40" s="4">
        <v>0.46</v>
      </c>
      <c r="AY40">
        <v>1.0392592592592591</v>
      </c>
      <c r="AZ40" t="s">
        <v>71</v>
      </c>
      <c r="BA40" t="s">
        <v>211</v>
      </c>
      <c r="BB40">
        <v>1</v>
      </c>
      <c r="BC40" t="s">
        <v>354</v>
      </c>
      <c r="BD40">
        <v>3</v>
      </c>
      <c r="BE40">
        <v>18834.597000000002</v>
      </c>
      <c r="BF40">
        <v>0.50587872944666668</v>
      </c>
      <c r="BG40">
        <v>0.52573915363975798</v>
      </c>
      <c r="BH40">
        <v>347039.58500000002</v>
      </c>
      <c r="BI40">
        <v>2.7455144634292945E-2</v>
      </c>
      <c r="BJ40">
        <v>2.8533013275491109E-2</v>
      </c>
      <c r="BK40">
        <v>1</v>
      </c>
      <c r="BL40" t="s">
        <v>71</v>
      </c>
      <c r="BM40">
        <v>0</v>
      </c>
      <c r="BN40" t="s">
        <v>337</v>
      </c>
    </row>
    <row r="41" spans="1:66">
      <c r="A41" s="141" t="str">
        <f t="shared" si="20"/>
        <v>미래교통</v>
      </c>
      <c r="B41" s="141" t="str">
        <f t="shared" si="1"/>
        <v>117</v>
      </c>
      <c r="C41" s="142" t="str">
        <f t="shared" si="21"/>
        <v>75아1244</v>
      </c>
      <c r="D41" s="130" t="str">
        <f t="shared" si="22"/>
        <v>대형</v>
      </c>
      <c r="E41" s="126" t="str">
        <f t="shared" si="16"/>
        <v>A</v>
      </c>
      <c r="F41" s="149">
        <f t="shared" si="17"/>
        <v>0.99555555555555553</v>
      </c>
      <c r="G41" s="150">
        <f t="shared" si="18"/>
        <v>2.6880000000000002</v>
      </c>
      <c r="H41" s="151">
        <f t="shared" si="19"/>
        <v>2.7</v>
      </c>
      <c r="I41" s="152">
        <f t="shared" si="23"/>
        <v>9306.5750000000007</v>
      </c>
      <c r="J41" s="153">
        <f t="shared" si="24"/>
        <v>1.4715518719102151E-2</v>
      </c>
      <c r="K41" s="153">
        <f t="shared" si="25"/>
        <v>0.30877819513947846</v>
      </c>
      <c r="L41" s="153">
        <f t="shared" si="26"/>
        <v>7.9943480818668519E-2</v>
      </c>
      <c r="M41" s="154">
        <f t="shared" si="27"/>
        <v>21.24</v>
      </c>
      <c r="N41" s="155">
        <f t="shared" si="28"/>
        <v>2.1000000000000001E-2</v>
      </c>
      <c r="O41" s="155">
        <f t="shared" si="29"/>
        <v>4.3410000000000002</v>
      </c>
      <c r="P41" s="156">
        <f t="shared" si="30"/>
        <v>1644.5133333333333</v>
      </c>
      <c r="Q41" s="157">
        <f t="shared" si="31"/>
        <v>97</v>
      </c>
      <c r="R41" s="158">
        <f t="shared" si="32"/>
        <v>55.002844090725922</v>
      </c>
      <c r="S41" s="143">
        <f t="shared" si="33"/>
        <v>2</v>
      </c>
      <c r="T41" s="143">
        <f t="shared" si="34"/>
        <v>404</v>
      </c>
      <c r="U41" t="s">
        <v>119</v>
      </c>
      <c r="V41" t="s">
        <v>122</v>
      </c>
      <c r="W41" t="s">
        <v>119</v>
      </c>
      <c r="X41" s="4" t="s">
        <v>122</v>
      </c>
      <c r="Y41" s="4" t="s">
        <v>212</v>
      </c>
      <c r="Z41" s="4" t="s">
        <v>140</v>
      </c>
      <c r="AA41" s="4" t="s">
        <v>48</v>
      </c>
      <c r="AB41" s="4">
        <v>510</v>
      </c>
      <c r="AC41" s="4">
        <v>9306.5750000000007</v>
      </c>
      <c r="AD41" s="4">
        <v>3462.614</v>
      </c>
      <c r="AE41" s="4">
        <v>2.6880000000000002</v>
      </c>
      <c r="AF41" s="4">
        <v>2.7</v>
      </c>
      <c r="AG41" s="4">
        <v>21.24</v>
      </c>
      <c r="AH41" s="4">
        <v>250.11106100000001</v>
      </c>
      <c r="AI41" s="4">
        <v>3.6805140000000001</v>
      </c>
      <c r="AJ41" s="4">
        <v>77.228842</v>
      </c>
      <c r="AK41" s="4">
        <v>744</v>
      </c>
      <c r="AL41" s="4">
        <v>2</v>
      </c>
      <c r="AM41" s="4">
        <v>404</v>
      </c>
      <c r="AN41" s="4">
        <v>97</v>
      </c>
      <c r="AO41" s="4">
        <v>37.209769000000001</v>
      </c>
      <c r="AP41" s="4">
        <v>141200</v>
      </c>
      <c r="AQ41" s="4">
        <v>98670.8</v>
      </c>
      <c r="AR41" s="4">
        <v>87</v>
      </c>
      <c r="AS41" s="4">
        <v>111341</v>
      </c>
      <c r="AT41" s="4">
        <v>2.1000000000000001E-2</v>
      </c>
      <c r="AU41" s="4">
        <v>4.3410000000000002</v>
      </c>
      <c r="AV41" s="4">
        <v>89710</v>
      </c>
      <c r="AW41" s="4">
        <v>0</v>
      </c>
      <c r="AX41" s="4">
        <v>0.46</v>
      </c>
      <c r="AY41">
        <v>0.99555555555555553</v>
      </c>
      <c r="AZ41" t="s">
        <v>66</v>
      </c>
      <c r="BA41" t="s">
        <v>211</v>
      </c>
      <c r="BB41">
        <v>1</v>
      </c>
      <c r="BC41" t="s">
        <v>321</v>
      </c>
      <c r="BD41">
        <v>3</v>
      </c>
      <c r="BE41">
        <v>18834.597000000002</v>
      </c>
      <c r="BF41">
        <v>0.49412127055333332</v>
      </c>
      <c r="BG41">
        <v>0.49192517601754071</v>
      </c>
      <c r="BH41">
        <v>347039.58500000002</v>
      </c>
      <c r="BI41">
        <v>2.6817041635178306E-2</v>
      </c>
      <c r="BJ41">
        <v>2.6697854783466403E-2</v>
      </c>
      <c r="BK41">
        <v>1</v>
      </c>
      <c r="BL41" t="s">
        <v>66</v>
      </c>
      <c r="BM41">
        <v>0</v>
      </c>
      <c r="BN41" t="s">
        <v>337</v>
      </c>
    </row>
    <row r="42" spans="1:66">
      <c r="A42" s="138" t="str">
        <f t="shared" si="20"/>
        <v>미래교통</v>
      </c>
      <c r="B42" s="138" t="str">
        <f t="shared" si="1"/>
        <v>304</v>
      </c>
      <c r="C42" s="139" t="str">
        <f t="shared" si="21"/>
        <v>70바5915</v>
      </c>
      <c r="D42" s="113" t="str">
        <f t="shared" si="22"/>
        <v>대형</v>
      </c>
      <c r="E42" s="109" t="str">
        <f t="shared" si="16"/>
        <v>C</v>
      </c>
      <c r="F42" s="159">
        <f t="shared" si="17"/>
        <v>0.88133333333333341</v>
      </c>
      <c r="G42" s="160">
        <f t="shared" si="18"/>
        <v>2.6440000000000001</v>
      </c>
      <c r="H42" s="161">
        <f t="shared" si="19"/>
        <v>3</v>
      </c>
      <c r="I42" s="162">
        <f t="shared" si="23"/>
        <v>10249.825000000001</v>
      </c>
      <c r="J42" s="163">
        <f t="shared" si="24"/>
        <v>1.4251554809580996E-2</v>
      </c>
      <c r="K42" s="163">
        <f t="shared" si="25"/>
        <v>0.30142321755755624</v>
      </c>
      <c r="L42" s="163">
        <f t="shared" si="26"/>
        <v>0.15278309629676604</v>
      </c>
      <c r="M42" s="164">
        <f t="shared" si="27"/>
        <v>19.684000000000001</v>
      </c>
      <c r="N42" s="165">
        <f t="shared" si="28"/>
        <v>0.11700000000000001</v>
      </c>
      <c r="O42" s="165">
        <f t="shared" si="29"/>
        <v>11.667999999999999</v>
      </c>
      <c r="P42" s="166">
        <f t="shared" si="30"/>
        <v>712.4</v>
      </c>
      <c r="Q42" s="167">
        <f t="shared" si="31"/>
        <v>106</v>
      </c>
      <c r="R42" s="168">
        <f t="shared" si="32"/>
        <v>41.259732255189405</v>
      </c>
      <c r="S42" s="140">
        <f t="shared" si="33"/>
        <v>12</v>
      </c>
      <c r="T42" s="140">
        <f t="shared" si="34"/>
        <v>1196</v>
      </c>
      <c r="U42" t="s">
        <v>119</v>
      </c>
      <c r="V42" t="s">
        <v>91</v>
      </c>
      <c r="W42" t="s">
        <v>119</v>
      </c>
      <c r="X42" s="4" t="s">
        <v>91</v>
      </c>
      <c r="Y42" s="4" t="s">
        <v>213</v>
      </c>
      <c r="Z42" s="4" t="s">
        <v>140</v>
      </c>
      <c r="AA42" s="4" t="s">
        <v>48</v>
      </c>
      <c r="AB42" s="4">
        <v>510</v>
      </c>
      <c r="AC42" s="4">
        <v>10249.825000000001</v>
      </c>
      <c r="AD42" s="4">
        <v>3876.4679999999998</v>
      </c>
      <c r="AE42" s="4">
        <v>2.6440000000000001</v>
      </c>
      <c r="AF42" s="4">
        <v>3</v>
      </c>
      <c r="AG42" s="4">
        <v>19.684000000000001</v>
      </c>
      <c r="AH42" s="4">
        <v>363.01744400000001</v>
      </c>
      <c r="AI42" s="4">
        <v>5.1735629999999997</v>
      </c>
      <c r="AJ42" s="4">
        <v>109.421886</v>
      </c>
      <c r="AK42" s="4">
        <v>1566</v>
      </c>
      <c r="AL42" s="4">
        <v>12</v>
      </c>
      <c r="AM42" s="4">
        <v>1196</v>
      </c>
      <c r="AN42" s="4">
        <v>106</v>
      </c>
      <c r="AO42" s="4">
        <v>28.235074999999998</v>
      </c>
      <c r="AP42" s="4">
        <v>98477.4</v>
      </c>
      <c r="AQ42" s="4">
        <v>42744</v>
      </c>
      <c r="AR42" s="4">
        <v>4</v>
      </c>
      <c r="AS42" s="4">
        <v>1289</v>
      </c>
      <c r="AT42" s="4">
        <v>0.11700000000000001</v>
      </c>
      <c r="AU42" s="4">
        <v>11.667999999999999</v>
      </c>
      <c r="AV42" s="4">
        <v>93669</v>
      </c>
      <c r="AW42" s="4">
        <v>0</v>
      </c>
      <c r="AX42" s="4">
        <v>0.56999999999999995</v>
      </c>
      <c r="AY42">
        <v>0.88133333333333341</v>
      </c>
      <c r="AZ42" t="s">
        <v>69</v>
      </c>
      <c r="BA42" t="s">
        <v>214</v>
      </c>
      <c r="BB42">
        <v>1</v>
      </c>
      <c r="BC42" t="s">
        <v>322</v>
      </c>
      <c r="BD42">
        <v>10</v>
      </c>
      <c r="BE42">
        <v>52188.570000000007</v>
      </c>
      <c r="BF42">
        <v>0.19639980555129216</v>
      </c>
      <c r="BG42">
        <v>0.17309369529253885</v>
      </c>
      <c r="BH42">
        <v>347039.58500000002</v>
      </c>
      <c r="BI42">
        <v>2.9535031284687596E-2</v>
      </c>
      <c r="BJ42">
        <v>2.6030207572238003E-2</v>
      </c>
      <c r="BK42">
        <v>1</v>
      </c>
      <c r="BL42" t="s">
        <v>69</v>
      </c>
      <c r="BM42">
        <v>0</v>
      </c>
      <c r="BN42" t="s">
        <v>337</v>
      </c>
    </row>
    <row r="43" spans="1:66">
      <c r="A43" s="141" t="str">
        <f t="shared" si="20"/>
        <v>미래교통</v>
      </c>
      <c r="B43" s="141" t="str">
        <f t="shared" si="1"/>
        <v>304</v>
      </c>
      <c r="C43" s="142" t="str">
        <f t="shared" si="21"/>
        <v>70바5930</v>
      </c>
      <c r="D43" s="130" t="str">
        <f t="shared" si="22"/>
        <v>대형</v>
      </c>
      <c r="E43" s="126" t="str">
        <f t="shared" si="16"/>
        <v>B</v>
      </c>
      <c r="F43" s="149">
        <f t="shared" si="17"/>
        <v>0.91133333333333333</v>
      </c>
      <c r="G43" s="150">
        <f t="shared" si="18"/>
        <v>2.734</v>
      </c>
      <c r="H43" s="151">
        <f t="shared" si="19"/>
        <v>3</v>
      </c>
      <c r="I43" s="152">
        <f t="shared" si="23"/>
        <v>10552.226000000001</v>
      </c>
      <c r="J43" s="153">
        <f t="shared" si="24"/>
        <v>7.8866205898234579E-3</v>
      </c>
      <c r="K43" s="153">
        <f t="shared" si="25"/>
        <v>0.30973629033340572</v>
      </c>
      <c r="L43" s="153">
        <f t="shared" si="26"/>
        <v>0.15058434116176056</v>
      </c>
      <c r="M43" s="154">
        <f t="shared" si="27"/>
        <v>19.238</v>
      </c>
      <c r="N43" s="155">
        <f t="shared" si="28"/>
        <v>0.17100000000000001</v>
      </c>
      <c r="O43" s="155">
        <f t="shared" si="29"/>
        <v>25.17</v>
      </c>
      <c r="P43" s="156">
        <f t="shared" si="30"/>
        <v>1025.2133333333334</v>
      </c>
      <c r="Q43" s="157">
        <f t="shared" si="31"/>
        <v>117</v>
      </c>
      <c r="R43" s="158">
        <f t="shared" si="32"/>
        <v>41.226108854458879</v>
      </c>
      <c r="S43" s="143">
        <f t="shared" si="33"/>
        <v>18</v>
      </c>
      <c r="T43" s="143">
        <f t="shared" si="34"/>
        <v>2656</v>
      </c>
      <c r="U43" t="s">
        <v>119</v>
      </c>
      <c r="V43" t="s">
        <v>91</v>
      </c>
      <c r="W43" s="4" t="s">
        <v>119</v>
      </c>
      <c r="X43" s="4" t="s">
        <v>91</v>
      </c>
      <c r="Y43" s="4" t="s">
        <v>215</v>
      </c>
      <c r="Z43" s="4" t="s">
        <v>140</v>
      </c>
      <c r="AA43" s="4" t="s">
        <v>48</v>
      </c>
      <c r="AB43" s="4">
        <v>510</v>
      </c>
      <c r="AC43" s="4">
        <v>10552.226000000001</v>
      </c>
      <c r="AD43" s="4">
        <v>3859.5819999999999</v>
      </c>
      <c r="AE43" s="4">
        <v>2.734</v>
      </c>
      <c r="AF43" s="4">
        <v>3</v>
      </c>
      <c r="AG43" s="4">
        <v>19.238</v>
      </c>
      <c r="AH43" s="4">
        <v>375.10020500000002</v>
      </c>
      <c r="AI43" s="4">
        <v>2.9582730000000002</v>
      </c>
      <c r="AJ43" s="4">
        <v>116.182146</v>
      </c>
      <c r="AK43" s="4">
        <v>1589</v>
      </c>
      <c r="AL43" s="4">
        <v>18</v>
      </c>
      <c r="AM43" s="4">
        <v>2656</v>
      </c>
      <c r="AN43" s="4">
        <v>117</v>
      </c>
      <c r="AO43" s="4">
        <v>28.131751999999999</v>
      </c>
      <c r="AP43" s="4">
        <v>95703</v>
      </c>
      <c r="AQ43" s="4">
        <v>61512.800000000003</v>
      </c>
      <c r="AR43" s="4">
        <v>2</v>
      </c>
      <c r="AS43" s="4">
        <v>1064</v>
      </c>
      <c r="AT43" s="4">
        <v>0.17100000000000001</v>
      </c>
      <c r="AU43" s="4">
        <v>25.17</v>
      </c>
      <c r="AV43" s="4">
        <v>99687</v>
      </c>
      <c r="AW43" s="4">
        <v>0</v>
      </c>
      <c r="AX43" s="4">
        <v>0.57999999999999996</v>
      </c>
      <c r="AY43">
        <v>0.91133333333333333</v>
      </c>
      <c r="AZ43" t="s">
        <v>68</v>
      </c>
      <c r="BA43" t="s">
        <v>214</v>
      </c>
      <c r="BB43">
        <v>4</v>
      </c>
      <c r="BC43" t="s">
        <v>377</v>
      </c>
      <c r="BD43">
        <v>10</v>
      </c>
      <c r="BE43">
        <v>52188.570000000007</v>
      </c>
      <c r="BF43">
        <v>0.20219419692856117</v>
      </c>
      <c r="BG43">
        <v>0.18426631146756206</v>
      </c>
      <c r="BH43">
        <v>347039.58500000002</v>
      </c>
      <c r="BI43">
        <v>3.040640450281774E-2</v>
      </c>
      <c r="BJ43">
        <v>2.7710369970234568E-2</v>
      </c>
      <c r="BK43">
        <v>1</v>
      </c>
      <c r="BL43" t="s">
        <v>69</v>
      </c>
      <c r="BM43">
        <v>1</v>
      </c>
      <c r="BN43" t="s">
        <v>331</v>
      </c>
    </row>
    <row r="44" spans="1:66">
      <c r="A44" s="138" t="str">
        <f t="shared" ref="A44:A45" si="35">W44</f>
        <v>미래교통</v>
      </c>
      <c r="B44" s="138" t="str">
        <f t="shared" ref="B44:B45" si="36">X44</f>
        <v>304</v>
      </c>
      <c r="C44" s="139" t="str">
        <f t="shared" ref="C44:C45" si="37">Y44</f>
        <v>70바5998</v>
      </c>
      <c r="D44" s="113" t="str">
        <f t="shared" ref="D44:D45" si="38">Z44</f>
        <v>대형</v>
      </c>
      <c r="E44" s="109" t="str">
        <f t="shared" ref="E44:E45" si="39">AZ44</f>
        <v>B</v>
      </c>
      <c r="F44" s="159">
        <f t="shared" ref="F44:F45" si="40">G44/H44</f>
        <v>0.92533333333333323</v>
      </c>
      <c r="G44" s="160">
        <f t="shared" ref="G44:G45" si="41">AE44</f>
        <v>2.7759999999999998</v>
      </c>
      <c r="H44" s="161">
        <f t="shared" ref="H44:H45" si="42">AF44</f>
        <v>3</v>
      </c>
      <c r="I44" s="162">
        <f t="shared" ref="I44:I45" si="43">AC44</f>
        <v>8980.8340000000007</v>
      </c>
      <c r="J44" s="163">
        <f t="shared" ref="J44:J45" si="44">AI44/AH44</f>
        <v>2.4596479063369828E-2</v>
      </c>
      <c r="K44" s="163">
        <f t="shared" ref="K44:K45" si="45">AJ44/AH44</f>
        <v>0.30218886485624419</v>
      </c>
      <c r="L44" s="163">
        <f t="shared" ref="L44:L45" si="46">AK44/AC44</f>
        <v>0.15688966080433064</v>
      </c>
      <c r="M44" s="164">
        <f t="shared" ref="M44:M45" si="47">AG44</f>
        <v>17.722000000000001</v>
      </c>
      <c r="N44" s="165">
        <f t="shared" ref="N44:N45" si="48">IF(AW44=0,AT44,"속도계이상")</f>
        <v>0.122</v>
      </c>
      <c r="O44" s="165">
        <f t="shared" ref="O44:O45" si="49">IF(AW44=0,AU44,"속도계이상")</f>
        <v>6.7249999999999996</v>
      </c>
      <c r="P44" s="166">
        <f t="shared" ref="P44:P45" si="50">AQ44/60</f>
        <v>713.77833333333331</v>
      </c>
      <c r="Q44" s="167">
        <f t="shared" ref="Q44:Q45" si="51">AN44</f>
        <v>110</v>
      </c>
      <c r="R44" s="168">
        <f t="shared" ref="R44:R45" si="52">AC44/(AH44-AI44-AJ44)</f>
        <v>40.136202829174181</v>
      </c>
      <c r="S44" s="140">
        <f t="shared" ref="S44:S45" si="53">IF(AW44=0,AL44,"속도계이상")</f>
        <v>11</v>
      </c>
      <c r="T44" s="140">
        <f t="shared" ref="T44:T45" si="54">IF(AW44=0,AM44,"속도계이상")</f>
        <v>604</v>
      </c>
      <c r="U44" t="s">
        <v>119</v>
      </c>
      <c r="V44" t="s">
        <v>91</v>
      </c>
      <c r="W44" t="s">
        <v>119</v>
      </c>
      <c r="X44" s="4" t="s">
        <v>91</v>
      </c>
      <c r="Y44" s="4" t="s">
        <v>216</v>
      </c>
      <c r="Z44" s="4" t="s">
        <v>140</v>
      </c>
      <c r="AA44" s="4" t="s">
        <v>48</v>
      </c>
      <c r="AB44" s="4">
        <v>510</v>
      </c>
      <c r="AC44" s="4">
        <v>8980.8340000000007</v>
      </c>
      <c r="AD44" s="4">
        <v>3235.2539999999999</v>
      </c>
      <c r="AE44" s="4">
        <v>2.7759999999999998</v>
      </c>
      <c r="AF44" s="4">
        <v>3</v>
      </c>
      <c r="AG44" s="4">
        <v>17.722000000000001</v>
      </c>
      <c r="AH44" s="4">
        <v>332.37383199999999</v>
      </c>
      <c r="AI44" s="4">
        <v>8.1752260000000003</v>
      </c>
      <c r="AJ44" s="4">
        <v>100.439671</v>
      </c>
      <c r="AK44" s="4">
        <v>1409</v>
      </c>
      <c r="AL44" s="4">
        <v>11</v>
      </c>
      <c r="AM44" s="4">
        <v>604</v>
      </c>
      <c r="AN44" s="4">
        <v>110</v>
      </c>
      <c r="AO44" s="4">
        <v>27.020278999999999</v>
      </c>
      <c r="AP44" s="4">
        <v>78581.5</v>
      </c>
      <c r="AQ44" s="4">
        <v>42826.7</v>
      </c>
      <c r="AR44" s="4">
        <v>12</v>
      </c>
      <c r="AS44" s="4">
        <v>7435</v>
      </c>
      <c r="AT44" s="4">
        <v>0.122</v>
      </c>
      <c r="AU44" s="4">
        <v>6.7249999999999996</v>
      </c>
      <c r="AV44" s="4">
        <v>85746</v>
      </c>
      <c r="AW44" s="4">
        <v>0</v>
      </c>
      <c r="AX44" s="4">
        <v>0.56999999999999995</v>
      </c>
      <c r="AY44">
        <v>0.92533333333333323</v>
      </c>
      <c r="AZ44" t="s">
        <v>68</v>
      </c>
      <c r="BA44" t="s">
        <v>214</v>
      </c>
      <c r="BB44">
        <v>1</v>
      </c>
      <c r="BC44" t="s">
        <v>378</v>
      </c>
      <c r="BD44">
        <v>7</v>
      </c>
      <c r="BE44">
        <v>52188.570000000007</v>
      </c>
      <c r="BF44">
        <v>0.17208430888219392</v>
      </c>
      <c r="BG44">
        <v>0.15923534715232343</v>
      </c>
      <c r="BH44">
        <v>347039.58500000002</v>
      </c>
      <c r="BI44">
        <v>2.5878413841464224E-2</v>
      </c>
      <c r="BJ44">
        <v>2.394615894130156E-2</v>
      </c>
      <c r="BK44">
        <v>1</v>
      </c>
      <c r="BL44" t="s">
        <v>69</v>
      </c>
      <c r="BM44">
        <v>1</v>
      </c>
      <c r="BN44" t="s">
        <v>331</v>
      </c>
    </row>
    <row r="45" spans="1:66">
      <c r="A45" s="141" t="str">
        <f t="shared" si="35"/>
        <v>미래교통</v>
      </c>
      <c r="B45" s="141" t="str">
        <f t="shared" si="36"/>
        <v>304</v>
      </c>
      <c r="C45" s="142" t="str">
        <f t="shared" si="37"/>
        <v>70바6002</v>
      </c>
      <c r="D45" s="130" t="str">
        <f t="shared" si="38"/>
        <v>대형</v>
      </c>
      <c r="E45" s="126" t="str">
        <f t="shared" si="39"/>
        <v>C</v>
      </c>
      <c r="F45" s="149">
        <f t="shared" si="40"/>
        <v>0.8653333333333334</v>
      </c>
      <c r="G45" s="150">
        <f t="shared" si="41"/>
        <v>2.5960000000000001</v>
      </c>
      <c r="H45" s="151">
        <f t="shared" si="42"/>
        <v>3</v>
      </c>
      <c r="I45" s="152">
        <f t="shared" si="43"/>
        <v>10861.61</v>
      </c>
      <c r="J45" s="153">
        <f t="shared" si="44"/>
        <v>1.5286942829025679E-2</v>
      </c>
      <c r="K45" s="153">
        <f t="shared" si="45"/>
        <v>0.31153707040870665</v>
      </c>
      <c r="L45" s="153">
        <f t="shared" si="46"/>
        <v>0.1792551932908657</v>
      </c>
      <c r="M45" s="154">
        <f t="shared" si="47"/>
        <v>21.173999999999999</v>
      </c>
      <c r="N45" s="155">
        <f t="shared" si="48"/>
        <v>0.40500000000000003</v>
      </c>
      <c r="O45" s="155">
        <f t="shared" si="49"/>
        <v>8.82</v>
      </c>
      <c r="P45" s="156">
        <f t="shared" si="50"/>
        <v>870.11</v>
      </c>
      <c r="Q45" s="157">
        <f t="shared" si="51"/>
        <v>102</v>
      </c>
      <c r="R45" s="158">
        <f t="shared" si="52"/>
        <v>42.035575432967271</v>
      </c>
      <c r="S45" s="143">
        <f t="shared" si="53"/>
        <v>44</v>
      </c>
      <c r="T45" s="143">
        <f t="shared" si="54"/>
        <v>958</v>
      </c>
      <c r="U45" t="s">
        <v>119</v>
      </c>
      <c r="V45" t="s">
        <v>91</v>
      </c>
      <c r="W45" t="s">
        <v>119</v>
      </c>
      <c r="X45" s="4" t="s">
        <v>91</v>
      </c>
      <c r="Y45" s="4" t="s">
        <v>356</v>
      </c>
      <c r="Z45" s="4" t="s">
        <v>140</v>
      </c>
      <c r="AA45" s="4" t="s">
        <v>48</v>
      </c>
      <c r="AB45" s="4">
        <v>510</v>
      </c>
      <c r="AC45" s="4">
        <v>10861.61</v>
      </c>
      <c r="AD45" s="4">
        <v>4184.0469999999996</v>
      </c>
      <c r="AE45" s="4">
        <v>2.5960000000000001</v>
      </c>
      <c r="AF45" s="4">
        <v>3</v>
      </c>
      <c r="AG45" s="4">
        <v>21.173999999999999</v>
      </c>
      <c r="AH45" s="4">
        <v>383.83855199999999</v>
      </c>
      <c r="AI45" s="4">
        <v>5.867718</v>
      </c>
      <c r="AJ45" s="4">
        <v>119.579938</v>
      </c>
      <c r="AK45" s="4">
        <v>1947</v>
      </c>
      <c r="AL45" s="4">
        <v>44</v>
      </c>
      <c r="AM45" s="4">
        <v>958</v>
      </c>
      <c r="AN45" s="4">
        <v>102</v>
      </c>
      <c r="AO45" s="4">
        <v>28.297339000000001</v>
      </c>
      <c r="AP45" s="4">
        <v>95555.1</v>
      </c>
      <c r="AQ45" s="4">
        <v>52206.6</v>
      </c>
      <c r="AR45" s="4">
        <v>6</v>
      </c>
      <c r="AS45" s="4">
        <v>3503</v>
      </c>
      <c r="AT45" s="4">
        <v>0.40500000000000003</v>
      </c>
      <c r="AU45" s="4">
        <v>8.82</v>
      </c>
      <c r="AV45" s="4">
        <v>105418</v>
      </c>
      <c r="AW45" s="4">
        <v>0</v>
      </c>
      <c r="AX45" s="4">
        <v>0.57999999999999996</v>
      </c>
      <c r="AY45">
        <v>0.8653333333333334</v>
      </c>
      <c r="AZ45" t="s">
        <v>69</v>
      </c>
      <c r="BA45" t="s">
        <v>214</v>
      </c>
      <c r="BB45">
        <v>4</v>
      </c>
      <c r="BC45" t="s">
        <v>355</v>
      </c>
      <c r="BD45">
        <v>7</v>
      </c>
      <c r="BE45">
        <v>52188.570000000007</v>
      </c>
      <c r="BF45">
        <v>0.20812239155048701</v>
      </c>
      <c r="BG45">
        <v>0.1800952428216881</v>
      </c>
      <c r="BH45">
        <v>347039.58500000002</v>
      </c>
      <c r="BI45">
        <v>3.1297899344825464E-2</v>
      </c>
      <c r="BJ45">
        <v>2.7083115566388972E-2</v>
      </c>
      <c r="BK45">
        <v>1</v>
      </c>
      <c r="BL45" t="s">
        <v>69</v>
      </c>
      <c r="BM45">
        <v>0</v>
      </c>
      <c r="BN45" t="s">
        <v>337</v>
      </c>
    </row>
    <row r="46" spans="1:66">
      <c r="A46" s="138" t="str">
        <f t="shared" ref="A46:A48" si="55">W46</f>
        <v>미래교통</v>
      </c>
      <c r="B46" s="138" t="str">
        <f t="shared" ref="B46:B48" si="56">X46</f>
        <v>304</v>
      </c>
      <c r="C46" s="139" t="str">
        <f t="shared" ref="C46:C48" si="57">Y46</f>
        <v>70바6003</v>
      </c>
      <c r="D46" s="113" t="str">
        <f t="shared" ref="D46:D48" si="58">Z46</f>
        <v>대형</v>
      </c>
      <c r="E46" s="109" t="str">
        <f t="shared" ref="E46:E48" si="59">AZ46</f>
        <v>B</v>
      </c>
      <c r="F46" s="159">
        <f t="shared" ref="F46:F48" si="60">G46/H46</f>
        <v>0.91633333333333333</v>
      </c>
      <c r="G46" s="160">
        <f t="shared" ref="G46:G48" si="61">AE46</f>
        <v>2.7490000000000001</v>
      </c>
      <c r="H46" s="161">
        <f t="shared" ref="H46:H48" si="62">AF46</f>
        <v>3</v>
      </c>
      <c r="I46" s="162">
        <f t="shared" ref="I46:I48" si="63">AC46</f>
        <v>11544.075000000001</v>
      </c>
      <c r="J46" s="163">
        <f t="shared" ref="J46:J48" si="64">AI46/AH46</f>
        <v>1.7050609863955103E-2</v>
      </c>
      <c r="K46" s="163">
        <f t="shared" ref="K46:K48" si="65">AJ46/AH46</f>
        <v>0.31701034409688755</v>
      </c>
      <c r="L46" s="163">
        <f t="shared" ref="L46:L48" si="66">AK46/AC46</f>
        <v>0.20287463482349169</v>
      </c>
      <c r="M46" s="164">
        <f t="shared" ref="M46:M48" si="67">AG46</f>
        <v>19.622</v>
      </c>
      <c r="N46" s="165">
        <f t="shared" ref="N46:N48" si="68">IF(AW46=0,AT46,"속도계이상")</f>
        <v>0.13</v>
      </c>
      <c r="O46" s="165">
        <f t="shared" ref="O46:O48" si="69">IF(AW46=0,AU46,"속도계이상")</f>
        <v>10.404</v>
      </c>
      <c r="P46" s="166">
        <f t="shared" ref="P46:P48" si="70">AQ46/60</f>
        <v>1154.0999999999999</v>
      </c>
      <c r="Q46" s="167">
        <f t="shared" ref="Q46:Q48" si="71">AN46</f>
        <v>115</v>
      </c>
      <c r="R46" s="168">
        <f t="shared" ref="R46:R48" si="72">AC46/(AH46-AI46-AJ46)</f>
        <v>42.059846006438107</v>
      </c>
      <c r="S46" s="140">
        <f t="shared" ref="S46:S48" si="73">IF(AW46=0,AL46,"속도계이상")</f>
        <v>15</v>
      </c>
      <c r="T46" s="140">
        <f t="shared" ref="T46:T48" si="74">IF(AW46=0,AM46,"속도계이상")</f>
        <v>1201</v>
      </c>
      <c r="U46" t="s">
        <v>119</v>
      </c>
      <c r="V46" t="s">
        <v>91</v>
      </c>
      <c r="W46" t="s">
        <v>119</v>
      </c>
      <c r="X46" s="4" t="s">
        <v>91</v>
      </c>
      <c r="Y46" s="4" t="s">
        <v>217</v>
      </c>
      <c r="Z46" s="4" t="s">
        <v>140</v>
      </c>
      <c r="AA46" s="4" t="s">
        <v>48</v>
      </c>
      <c r="AB46" s="4">
        <v>510</v>
      </c>
      <c r="AC46" s="4">
        <v>11544.075000000001</v>
      </c>
      <c r="AD46" s="4">
        <v>4199.1959999999999</v>
      </c>
      <c r="AE46" s="4">
        <v>2.7490000000000001</v>
      </c>
      <c r="AF46" s="4">
        <v>3</v>
      </c>
      <c r="AG46" s="4">
        <v>19.622</v>
      </c>
      <c r="AH46" s="4">
        <v>412.15159199999999</v>
      </c>
      <c r="AI46" s="4">
        <v>7.0274359999999998</v>
      </c>
      <c r="AJ46" s="4">
        <v>130.656318</v>
      </c>
      <c r="AK46" s="4">
        <v>2342</v>
      </c>
      <c r="AL46" s="4">
        <v>15</v>
      </c>
      <c r="AM46" s="4">
        <v>1201</v>
      </c>
      <c r="AN46" s="4">
        <v>115</v>
      </c>
      <c r="AO46" s="4">
        <v>28.009293</v>
      </c>
      <c r="AP46" s="4">
        <v>94810.4</v>
      </c>
      <c r="AQ46" s="4">
        <v>69246</v>
      </c>
      <c r="AR46" s="4">
        <v>16</v>
      </c>
      <c r="AS46" s="4">
        <v>7304</v>
      </c>
      <c r="AT46" s="4">
        <v>0.13</v>
      </c>
      <c r="AU46" s="4">
        <v>10.404</v>
      </c>
      <c r="AV46" s="4">
        <v>110440</v>
      </c>
      <c r="AW46" s="4">
        <v>0</v>
      </c>
      <c r="AX46" s="4">
        <v>0.57999999999999996</v>
      </c>
      <c r="AY46">
        <v>0.91633333333333333</v>
      </c>
      <c r="AZ46" t="s">
        <v>68</v>
      </c>
      <c r="BA46" t="s">
        <v>214</v>
      </c>
      <c r="BB46">
        <v>3</v>
      </c>
      <c r="BC46" t="s">
        <v>379</v>
      </c>
      <c r="BD46">
        <v>10</v>
      </c>
      <c r="BE46">
        <v>52188.570000000007</v>
      </c>
      <c r="BF46">
        <v>0.22119929708746569</v>
      </c>
      <c r="BG46">
        <v>0.20269228923114774</v>
      </c>
      <c r="BH46">
        <v>347039.58500000002</v>
      </c>
      <c r="BI46">
        <v>3.326443293205298E-2</v>
      </c>
      <c r="BJ46">
        <v>3.0481308710071212E-2</v>
      </c>
      <c r="BK46">
        <v>1</v>
      </c>
      <c r="BL46" t="s">
        <v>68</v>
      </c>
      <c r="BM46">
        <v>0</v>
      </c>
      <c r="BN46" t="s">
        <v>337</v>
      </c>
    </row>
    <row r="47" spans="1:66">
      <c r="A47" s="141" t="str">
        <f t="shared" si="55"/>
        <v>미래교통</v>
      </c>
      <c r="B47" s="141" t="str">
        <f t="shared" si="56"/>
        <v>예비</v>
      </c>
      <c r="C47" s="142" t="str">
        <f t="shared" si="57"/>
        <v>70바6043</v>
      </c>
      <c r="D47" s="130" t="str">
        <f t="shared" si="58"/>
        <v>대형</v>
      </c>
      <c r="E47" s="126" t="str">
        <f t="shared" si="59"/>
        <v>C</v>
      </c>
      <c r="F47" s="149">
        <f t="shared" si="60"/>
        <v>0.88142857142857145</v>
      </c>
      <c r="G47" s="150">
        <f t="shared" si="61"/>
        <v>2.468</v>
      </c>
      <c r="H47" s="151">
        <f t="shared" si="62"/>
        <v>2.8</v>
      </c>
      <c r="I47" s="152">
        <f t="shared" si="63"/>
        <v>2691.2629999999999</v>
      </c>
      <c r="J47" s="153">
        <f t="shared" si="64"/>
        <v>2.6106993323157281E-2</v>
      </c>
      <c r="K47" s="153">
        <f t="shared" si="65"/>
        <v>0.36917095838665359</v>
      </c>
      <c r="L47" s="153">
        <f t="shared" si="66"/>
        <v>0.14528494613867171</v>
      </c>
      <c r="M47" s="154">
        <f t="shared" si="67"/>
        <v>20.794</v>
      </c>
      <c r="N47" s="155">
        <f t="shared" si="68"/>
        <v>1.6719999999999999</v>
      </c>
      <c r="O47" s="155">
        <f t="shared" si="69"/>
        <v>20.324999999999999</v>
      </c>
      <c r="P47" s="156">
        <f t="shared" si="70"/>
        <v>240.39</v>
      </c>
      <c r="Q47" s="157">
        <f t="shared" si="71"/>
        <v>116</v>
      </c>
      <c r="R47" s="158">
        <f t="shared" si="72"/>
        <v>42.348371846129581</v>
      </c>
      <c r="S47" s="143">
        <f t="shared" si="73"/>
        <v>45</v>
      </c>
      <c r="T47" s="143">
        <f t="shared" si="74"/>
        <v>547</v>
      </c>
      <c r="U47" t="s">
        <v>119</v>
      </c>
      <c r="V47" t="s">
        <v>92</v>
      </c>
      <c r="W47" t="s">
        <v>119</v>
      </c>
      <c r="X47" s="4" t="s">
        <v>92</v>
      </c>
      <c r="Y47" s="4" t="s">
        <v>219</v>
      </c>
      <c r="Z47" s="4" t="s">
        <v>140</v>
      </c>
      <c r="AA47" s="4" t="s">
        <v>48</v>
      </c>
      <c r="AB47" s="4">
        <v>510</v>
      </c>
      <c r="AC47" s="4">
        <v>2691.2629999999999</v>
      </c>
      <c r="AD47" s="4">
        <v>1090.423</v>
      </c>
      <c r="AE47" s="4">
        <v>2.468</v>
      </c>
      <c r="AF47" s="4">
        <v>2.8</v>
      </c>
      <c r="AG47" s="4">
        <v>20.794</v>
      </c>
      <c r="AH47" s="4">
        <v>105.09053900000001</v>
      </c>
      <c r="AI47" s="4">
        <v>2.743598</v>
      </c>
      <c r="AJ47" s="4">
        <v>38.796374999999998</v>
      </c>
      <c r="AK47" s="4">
        <v>391</v>
      </c>
      <c r="AL47" s="4">
        <v>45</v>
      </c>
      <c r="AM47" s="4">
        <v>547</v>
      </c>
      <c r="AN47" s="4">
        <v>116</v>
      </c>
      <c r="AO47" s="4">
        <v>25.608993999999999</v>
      </c>
      <c r="AP47" s="4">
        <v>29711.8</v>
      </c>
      <c r="AQ47" s="4">
        <v>14423.4</v>
      </c>
      <c r="AR47" s="4">
        <v>30</v>
      </c>
      <c r="AS47" s="4">
        <v>34914</v>
      </c>
      <c r="AT47" s="4">
        <v>1.6719999999999999</v>
      </c>
      <c r="AU47" s="4">
        <v>20.324999999999999</v>
      </c>
      <c r="AV47" s="4">
        <v>6941</v>
      </c>
      <c r="AW47" s="4">
        <v>0</v>
      </c>
      <c r="AX47" s="4">
        <v>0.54</v>
      </c>
      <c r="AY47">
        <v>0.88142857142857145</v>
      </c>
      <c r="AZ47" t="s">
        <v>69</v>
      </c>
      <c r="BA47" t="s">
        <v>218</v>
      </c>
      <c r="BB47">
        <v>4</v>
      </c>
      <c r="BC47" t="s">
        <v>380</v>
      </c>
      <c r="BD47">
        <v>4</v>
      </c>
      <c r="BE47">
        <v>6229.4049999999997</v>
      </c>
      <c r="BF47">
        <v>0.43202569105717159</v>
      </c>
      <c r="BG47">
        <v>0.38079978768896411</v>
      </c>
      <c r="BH47">
        <v>347039.58500000002</v>
      </c>
      <c r="BI47">
        <v>7.7549164888495352E-3</v>
      </c>
      <c r="BJ47">
        <v>6.8354049623145187E-3</v>
      </c>
      <c r="BK47">
        <v>1</v>
      </c>
      <c r="BL47" t="s">
        <v>67</v>
      </c>
      <c r="BM47">
        <v>1</v>
      </c>
      <c r="BN47" t="s">
        <v>331</v>
      </c>
    </row>
    <row r="48" spans="1:66">
      <c r="A48" s="138" t="str">
        <f t="shared" si="55"/>
        <v>미래교통</v>
      </c>
      <c r="B48" s="138" t="str">
        <f t="shared" si="56"/>
        <v>예비</v>
      </c>
      <c r="C48" s="139" t="str">
        <f t="shared" si="57"/>
        <v>72바1333</v>
      </c>
      <c r="D48" s="113" t="str">
        <f t="shared" si="58"/>
        <v>대형</v>
      </c>
      <c r="E48" s="109" t="str">
        <f t="shared" si="59"/>
        <v>S</v>
      </c>
      <c r="F48" s="159">
        <f t="shared" si="60"/>
        <v>1.0049999999999999</v>
      </c>
      <c r="G48" s="160">
        <f t="shared" si="61"/>
        <v>2.613</v>
      </c>
      <c r="H48" s="161">
        <f t="shared" si="62"/>
        <v>2.6</v>
      </c>
      <c r="I48" s="162">
        <f t="shared" si="63"/>
        <v>3538.1419999999998</v>
      </c>
      <c r="J48" s="163">
        <f t="shared" si="64"/>
        <v>4.2736951787614587E-2</v>
      </c>
      <c r="K48" s="163">
        <f t="shared" si="65"/>
        <v>0.32119451311725428</v>
      </c>
      <c r="L48" s="163">
        <f t="shared" si="66"/>
        <v>0.17777692359436112</v>
      </c>
      <c r="M48" s="164">
        <f t="shared" si="67"/>
        <v>18.887</v>
      </c>
      <c r="N48" s="165">
        <f t="shared" si="68"/>
        <v>5.7000000000000002E-2</v>
      </c>
      <c r="O48" s="165">
        <f t="shared" si="69"/>
        <v>23.911000000000001</v>
      </c>
      <c r="P48" s="166">
        <f t="shared" si="70"/>
        <v>324.82666666666665</v>
      </c>
      <c r="Q48" s="167">
        <f t="shared" si="71"/>
        <v>113</v>
      </c>
      <c r="R48" s="168">
        <f t="shared" si="72"/>
        <v>41.761253742914597</v>
      </c>
      <c r="S48" s="140">
        <f t="shared" si="73"/>
        <v>2</v>
      </c>
      <c r="T48" s="140">
        <f t="shared" si="74"/>
        <v>846</v>
      </c>
      <c r="U48" t="s">
        <v>119</v>
      </c>
      <c r="V48" t="s">
        <v>92</v>
      </c>
      <c r="W48" t="s">
        <v>119</v>
      </c>
      <c r="X48" s="4" t="s">
        <v>92</v>
      </c>
      <c r="Y48" s="4" t="s">
        <v>220</v>
      </c>
      <c r="Z48" s="4" t="s">
        <v>140</v>
      </c>
      <c r="AA48" s="4" t="s">
        <v>48</v>
      </c>
      <c r="AB48" s="4">
        <v>510</v>
      </c>
      <c r="AC48" s="4">
        <v>3538.1419999999998</v>
      </c>
      <c r="AD48" s="4">
        <v>1353.81</v>
      </c>
      <c r="AE48" s="4">
        <v>2.613</v>
      </c>
      <c r="AF48" s="4">
        <v>2.6</v>
      </c>
      <c r="AG48" s="4">
        <v>18.887</v>
      </c>
      <c r="AH48" s="4">
        <v>133.198035</v>
      </c>
      <c r="AI48" s="4">
        <v>5.6924780000000004</v>
      </c>
      <c r="AJ48" s="4">
        <v>42.782477999999998</v>
      </c>
      <c r="AK48" s="4">
        <v>629</v>
      </c>
      <c r="AL48" s="4">
        <v>2</v>
      </c>
      <c r="AM48" s="4">
        <v>846</v>
      </c>
      <c r="AN48" s="4">
        <v>113</v>
      </c>
      <c r="AO48" s="4">
        <v>26.563019000000001</v>
      </c>
      <c r="AP48" s="4">
        <v>32195.5</v>
      </c>
      <c r="AQ48" s="4">
        <v>19489.599999999999</v>
      </c>
      <c r="AR48" s="4">
        <v>21</v>
      </c>
      <c r="AS48" s="4">
        <v>11340</v>
      </c>
      <c r="AT48" s="4">
        <v>5.7000000000000002E-2</v>
      </c>
      <c r="AU48" s="4">
        <v>23.911000000000001</v>
      </c>
      <c r="AV48" s="4">
        <v>32743</v>
      </c>
      <c r="AW48" s="4">
        <v>0</v>
      </c>
      <c r="AX48" s="4">
        <v>0.54</v>
      </c>
      <c r="AY48">
        <v>1.0049999999999999</v>
      </c>
      <c r="AZ48" t="s">
        <v>71</v>
      </c>
      <c r="BA48" t="s">
        <v>218</v>
      </c>
      <c r="BB48">
        <v>4</v>
      </c>
      <c r="BC48" t="s">
        <v>381</v>
      </c>
      <c r="BD48">
        <v>9</v>
      </c>
      <c r="BE48">
        <v>6229.4049999999997</v>
      </c>
      <c r="BF48">
        <v>0.56797430894282841</v>
      </c>
      <c r="BG48">
        <v>0.57081418048754251</v>
      </c>
      <c r="BH48">
        <v>347039.58500000002</v>
      </c>
      <c r="BI48">
        <v>1.0195211592360564E-2</v>
      </c>
      <c r="BJ48">
        <v>1.0246187650322366E-2</v>
      </c>
      <c r="BK48">
        <v>1</v>
      </c>
      <c r="BL48" t="s">
        <v>67</v>
      </c>
      <c r="BM48">
        <v>4</v>
      </c>
      <c r="BN48" t="s">
        <v>331</v>
      </c>
    </row>
  </sheetData>
  <sortState xmlns:xlrd2="http://schemas.microsoft.com/office/spreadsheetml/2017/richdata2" ref="U5:AX43">
    <sortCondition ref="Y5:Y43"/>
    <sortCondition ref="U5:U43"/>
  </sortState>
  <phoneticPr fontId="2" type="noConversion"/>
  <conditionalFormatting sqref="E1 E2:H3 E4 E5:H1048576">
    <cfRule type="containsText" dxfId="63" priority="1" operator="containsText" text="F">
      <formula>NOT(ISERROR(SEARCH("F",E1)))</formula>
    </cfRule>
    <cfRule type="containsText" dxfId="62" priority="2" operator="containsText" text="D">
      <formula>NOT(ISERROR(SEARCH("D",E1)))</formula>
    </cfRule>
    <cfRule type="containsText" dxfId="61" priority="3" operator="containsText" text="C">
      <formula>NOT(ISERROR(SEARCH("C",E1)))</formula>
    </cfRule>
    <cfRule type="containsText" dxfId="60" priority="4" operator="containsText" text="B">
      <formula>NOT(ISERROR(SEARCH("B",E1)))</formula>
    </cfRule>
    <cfRule type="containsText" dxfId="59" priority="5" operator="containsText" text="A">
      <formula>NOT(ISERROR(SEARCH("A",E1)))</formula>
    </cfRule>
    <cfRule type="containsText" dxfId="5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B10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141</v>
      </c>
      <c r="D4" s="121" t="s">
        <v>156</v>
      </c>
      <c r="E4" s="122" t="s">
        <v>145</v>
      </c>
      <c r="F4" s="120" t="s">
        <v>149</v>
      </c>
      <c r="G4" s="122" t="s">
        <v>147</v>
      </c>
      <c r="H4" s="122" t="s">
        <v>151</v>
      </c>
      <c r="I4" s="123" t="s">
        <v>153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161</v>
      </c>
      <c r="Q4" s="216" t="s">
        <v>43</v>
      </c>
      <c r="R4" s="216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509</v>
      </c>
      <c r="AN4" s="13"/>
      <c r="AO4" t="s">
        <v>168</v>
      </c>
      <c r="AP4" t="s">
        <v>510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511</v>
      </c>
      <c r="AY4" t="s">
        <v>125</v>
      </c>
      <c r="AZ4" t="s">
        <v>512</v>
      </c>
      <c r="BA4" t="s">
        <v>513</v>
      </c>
      <c r="BB4" t="s">
        <v>514</v>
      </c>
      <c r="BC4" t="s">
        <v>515</v>
      </c>
      <c r="BD4">
        <v>24</v>
      </c>
      <c r="BE4" t="s">
        <v>137</v>
      </c>
      <c r="BF4" t="s">
        <v>138</v>
      </c>
      <c r="BG4" t="s">
        <v>139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107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4" t="str">
        <f>BI5</f>
        <v>미래교통</v>
      </c>
      <c r="B5" s="125">
        <f>IF(BJ5="NULL", E5, BJ5)</f>
        <v>5941</v>
      </c>
      <c r="C5" s="126" t="str">
        <f>BK5</f>
        <v>F</v>
      </c>
      <c r="D5" s="127">
        <f>BL5</f>
        <v>0.78515816288469165</v>
      </c>
      <c r="E5" s="128">
        <f>U5</f>
        <v>5941</v>
      </c>
      <c r="F5" s="129" t="str">
        <f t="shared" ref="F5:I6" si="0">BN5</f>
        <v>111-2</v>
      </c>
      <c r="G5" s="130" t="str">
        <f t="shared" si="0"/>
        <v>70바5082</v>
      </c>
      <c r="H5" s="131">
        <f t="shared" si="0"/>
        <v>2</v>
      </c>
      <c r="I5" s="132">
        <f t="shared" si="0"/>
        <v>1429.84</v>
      </c>
      <c r="J5" s="133">
        <f>AB5/AA5</f>
        <v>1.8805276744196905E-2</v>
      </c>
      <c r="K5" s="133">
        <f>AC5/AA5</f>
        <v>0.40318451727189281</v>
      </c>
      <c r="L5" s="133">
        <f>AD5/I5</f>
        <v>0.14617020086163487</v>
      </c>
      <c r="M5" s="134">
        <f>Z5</f>
        <v>18.748999999999999</v>
      </c>
      <c r="N5" s="135">
        <f>BV5</f>
        <v>1.74844737872769</v>
      </c>
      <c r="O5" s="135">
        <f>BW5</f>
        <v>40.494041291333296</v>
      </c>
      <c r="P5" s="217">
        <f>AK5</f>
        <v>2</v>
      </c>
      <c r="Q5" s="218">
        <f>AE5</f>
        <v>25</v>
      </c>
      <c r="R5" s="218">
        <f>AF5</f>
        <v>579</v>
      </c>
      <c r="T5">
        <v>510</v>
      </c>
      <c r="U5">
        <v>5941</v>
      </c>
      <c r="V5" t="s">
        <v>516</v>
      </c>
      <c r="W5">
        <v>1429.84</v>
      </c>
      <c r="X5">
        <v>866.96400000000006</v>
      </c>
      <c r="Y5">
        <v>1.649</v>
      </c>
      <c r="Z5">
        <v>18.748999999999999</v>
      </c>
      <c r="AA5">
        <v>89.527478000000002</v>
      </c>
      <c r="AB5">
        <v>1.683589</v>
      </c>
      <c r="AC5">
        <v>36.096093000000003</v>
      </c>
      <c r="AD5" s="1">
        <v>209</v>
      </c>
      <c r="AE5">
        <v>25</v>
      </c>
      <c r="AF5">
        <v>579</v>
      </c>
      <c r="AG5">
        <v>81</v>
      </c>
      <c r="AH5">
        <v>15.970962</v>
      </c>
      <c r="AI5">
        <v>820.4</v>
      </c>
      <c r="AJ5">
        <v>0</v>
      </c>
      <c r="AK5">
        <v>2</v>
      </c>
      <c r="AL5">
        <v>107</v>
      </c>
      <c r="AM5">
        <v>0.78515816288469165</v>
      </c>
      <c r="AN5" t="s">
        <v>70</v>
      </c>
      <c r="AO5">
        <v>1365.615</v>
      </c>
      <c r="AP5" t="s">
        <v>517</v>
      </c>
      <c r="AQ5" t="s">
        <v>119</v>
      </c>
      <c r="AR5" t="s">
        <v>121</v>
      </c>
      <c r="AS5" t="s">
        <v>119</v>
      </c>
      <c r="AT5" t="s">
        <v>121</v>
      </c>
      <c r="AU5" t="s">
        <v>349</v>
      </c>
      <c r="AV5" t="s">
        <v>516</v>
      </c>
      <c r="AW5" t="s">
        <v>70</v>
      </c>
      <c r="AX5">
        <v>5941</v>
      </c>
      <c r="AY5" t="s">
        <v>518</v>
      </c>
      <c r="AZ5">
        <v>3</v>
      </c>
      <c r="BA5" t="s">
        <v>519</v>
      </c>
      <c r="BB5">
        <v>2</v>
      </c>
      <c r="BC5">
        <v>1</v>
      </c>
      <c r="BE5" t="s">
        <v>70</v>
      </c>
      <c r="BF5">
        <v>0</v>
      </c>
      <c r="BG5" t="s">
        <v>337</v>
      </c>
      <c r="BI5" t="s">
        <v>119</v>
      </c>
      <c r="BJ5" t="s">
        <v>516</v>
      </c>
      <c r="BK5" t="s">
        <v>70</v>
      </c>
      <c r="BL5">
        <v>0.78515816288469165</v>
      </c>
      <c r="BM5">
        <v>5941</v>
      </c>
      <c r="BN5" t="s">
        <v>121</v>
      </c>
      <c r="BO5" t="s">
        <v>349</v>
      </c>
      <c r="BP5">
        <v>2</v>
      </c>
      <c r="BQ5">
        <v>1429.84</v>
      </c>
      <c r="BR5">
        <v>1.8805276744196905E-2</v>
      </c>
      <c r="BS5">
        <v>0.40318451727189281</v>
      </c>
      <c r="BT5">
        <v>0.14617020086163487</v>
      </c>
      <c r="BU5">
        <v>18.748999999999999</v>
      </c>
      <c r="BV5">
        <v>1.74844737872769</v>
      </c>
      <c r="BW5">
        <v>40.494041291333296</v>
      </c>
      <c r="BX5">
        <v>2</v>
      </c>
      <c r="BY5">
        <v>25</v>
      </c>
      <c r="BZ5">
        <v>579</v>
      </c>
    </row>
    <row r="6" spans="1:78" ht="16.5">
      <c r="A6" s="107" t="str">
        <f>BI6</f>
        <v>미래교통</v>
      </c>
      <c r="B6" s="108">
        <f>IF(BJ6="NULL", E6, BJ6)</f>
        <v>7594</v>
      </c>
      <c r="C6" s="109" t="str">
        <f>BK6</f>
        <v>F</v>
      </c>
      <c r="D6" s="110">
        <f>BL6</f>
        <v>0.73221138840115485</v>
      </c>
      <c r="E6" s="111">
        <f>U6</f>
        <v>7594</v>
      </c>
      <c r="F6" s="112" t="str">
        <f t="shared" si="0"/>
        <v>111</v>
      </c>
      <c r="G6" s="113" t="str">
        <f t="shared" si="0"/>
        <v>70바5907</v>
      </c>
      <c r="H6" s="114">
        <f t="shared" si="0"/>
        <v>13</v>
      </c>
      <c r="I6" s="115">
        <f t="shared" si="0"/>
        <v>3925.0540000000005</v>
      </c>
      <c r="J6" s="116">
        <f>AB6/AA6</f>
        <v>1.7594704783203442E-2</v>
      </c>
      <c r="K6" s="116">
        <f>AC6/AA6</f>
        <v>0.31632610240829362</v>
      </c>
      <c r="L6" s="116">
        <f>AD6/I6</f>
        <v>0.14853298833595663</v>
      </c>
      <c r="M6" s="117">
        <f>Z6</f>
        <v>27.573</v>
      </c>
      <c r="N6" s="118">
        <f>BV6</f>
        <v>0.25477356489872494</v>
      </c>
      <c r="O6" s="118">
        <f>BW6</f>
        <v>41.044021305184586</v>
      </c>
      <c r="P6" s="219">
        <f>AK6</f>
        <v>23</v>
      </c>
      <c r="Q6" s="220">
        <f>AE6</f>
        <v>10</v>
      </c>
      <c r="R6" s="220">
        <f>AF6</f>
        <v>1631</v>
      </c>
      <c r="T6">
        <v>510</v>
      </c>
      <c r="U6">
        <v>7594</v>
      </c>
      <c r="V6" t="s">
        <v>516</v>
      </c>
      <c r="W6">
        <v>3957.221</v>
      </c>
      <c r="X6">
        <v>1855.2449999999999</v>
      </c>
      <c r="Y6">
        <v>2.133</v>
      </c>
      <c r="Z6">
        <v>27.573</v>
      </c>
      <c r="AA6">
        <v>136.593312</v>
      </c>
      <c r="AB6">
        <v>2.4033190000000002</v>
      </c>
      <c r="AC6">
        <v>43.208030000000001</v>
      </c>
      <c r="AD6" s="1">
        <v>583</v>
      </c>
      <c r="AE6">
        <v>10</v>
      </c>
      <c r="AF6">
        <v>1631</v>
      </c>
      <c r="AG6">
        <v>93</v>
      </c>
      <c r="AH6">
        <v>28.970825000000001</v>
      </c>
      <c r="AI6">
        <v>32050.6</v>
      </c>
      <c r="AJ6">
        <v>19088.3</v>
      </c>
      <c r="AK6">
        <v>23</v>
      </c>
      <c r="AL6">
        <v>7089</v>
      </c>
      <c r="AM6">
        <v>0.73221138840115485</v>
      </c>
      <c r="AN6" t="s">
        <v>70</v>
      </c>
      <c r="AO6">
        <v>889.55499999999995</v>
      </c>
      <c r="AP6" t="s">
        <v>520</v>
      </c>
      <c r="AQ6" t="s">
        <v>119</v>
      </c>
      <c r="AR6" t="s">
        <v>120</v>
      </c>
      <c r="AS6" t="s">
        <v>119</v>
      </c>
      <c r="AT6" t="s">
        <v>120</v>
      </c>
      <c r="AU6" t="s">
        <v>340</v>
      </c>
      <c r="AV6" t="s">
        <v>516</v>
      </c>
      <c r="AW6" t="s">
        <v>70</v>
      </c>
      <c r="AX6">
        <v>7594</v>
      </c>
      <c r="AY6" t="s">
        <v>521</v>
      </c>
      <c r="AZ6">
        <v>6</v>
      </c>
      <c r="BA6" t="s">
        <v>522</v>
      </c>
      <c r="BB6">
        <v>13</v>
      </c>
      <c r="BC6">
        <v>1</v>
      </c>
      <c r="BE6" t="s">
        <v>70</v>
      </c>
      <c r="BF6">
        <v>0</v>
      </c>
      <c r="BG6" t="s">
        <v>337</v>
      </c>
      <c r="BI6" t="s">
        <v>119</v>
      </c>
      <c r="BJ6" t="s">
        <v>516</v>
      </c>
      <c r="BK6" t="s">
        <v>70</v>
      </c>
      <c r="BL6">
        <v>0.73221138840115485</v>
      </c>
      <c r="BM6">
        <v>7594</v>
      </c>
      <c r="BN6" t="s">
        <v>120</v>
      </c>
      <c r="BO6" t="s">
        <v>340</v>
      </c>
      <c r="BP6">
        <v>13</v>
      </c>
      <c r="BQ6">
        <v>3925.0540000000005</v>
      </c>
      <c r="BR6">
        <v>1.7594704783203442E-2</v>
      </c>
      <c r="BS6">
        <v>0.31632610240829362</v>
      </c>
      <c r="BT6">
        <v>0.1473256105736829</v>
      </c>
      <c r="BU6">
        <v>27.573</v>
      </c>
      <c r="BV6">
        <v>0.25477356489872494</v>
      </c>
      <c r="BW6">
        <v>41.044021305184586</v>
      </c>
      <c r="BX6">
        <v>23</v>
      </c>
      <c r="BY6">
        <v>10</v>
      </c>
      <c r="BZ6">
        <v>1631</v>
      </c>
    </row>
    <row r="7" spans="1:78" ht="16.5">
      <c r="A7" s="124" t="str">
        <f t="shared" ref="A7:A70" si="1">BI7</f>
        <v>미래교통</v>
      </c>
      <c r="B7" s="125" t="str">
        <f t="shared" ref="B7:B70" si="2">IF(BJ7="NULL", E7, BJ7)</f>
        <v>강민채</v>
      </c>
      <c r="C7" s="126" t="str">
        <f t="shared" ref="C7:C70" si="3">BK7</f>
        <v>A</v>
      </c>
      <c r="D7" s="127">
        <f t="shared" ref="D7:D70" si="4">BL7</f>
        <v>0.98827586206896556</v>
      </c>
      <c r="E7" s="128">
        <f t="shared" ref="E7:E70" si="5">U7</f>
        <v>9995</v>
      </c>
      <c r="F7" s="129" t="str">
        <f t="shared" ref="F7:F70" si="6">BN7</f>
        <v>111</v>
      </c>
      <c r="G7" s="130" t="str">
        <f t="shared" ref="G7:G70" si="7">BO7</f>
        <v>70바6067</v>
      </c>
      <c r="H7" s="131">
        <f t="shared" ref="H7:H70" si="8">BP7</f>
        <v>1</v>
      </c>
      <c r="I7" s="132">
        <f t="shared" ref="I7:I70" si="9">BQ7</f>
        <v>3095.527</v>
      </c>
      <c r="J7" s="133">
        <f t="shared" ref="J7:J70" si="10">AB7/AA7</f>
        <v>5.3942690338139631E-3</v>
      </c>
      <c r="K7" s="133">
        <f t="shared" ref="K7:K70" si="11">AC7/AA7</f>
        <v>0.29873246212711602</v>
      </c>
      <c r="L7" s="133">
        <f t="shared" ref="L7:L70" si="12">AD7/I7</f>
        <v>0.18962845421797322</v>
      </c>
      <c r="M7" s="134">
        <f t="shared" ref="M7:M70" si="13">Z7</f>
        <v>17.904</v>
      </c>
      <c r="N7" s="135">
        <f t="shared" ref="N7:N70" si="14">BV7</f>
        <v>0.16152338519418502</v>
      </c>
      <c r="O7" s="135">
        <f t="shared" ref="O7:O70" si="15">BW7</f>
        <v>9.3360516642238949</v>
      </c>
      <c r="P7" s="217">
        <f t="shared" ref="P7:P70" si="16">AK7</f>
        <v>15</v>
      </c>
      <c r="Q7" s="218">
        <f t="shared" ref="Q7:Q70" si="17">AE7</f>
        <v>5</v>
      </c>
      <c r="R7" s="218">
        <f t="shared" ref="R7:R70" si="18">AF7</f>
        <v>289</v>
      </c>
      <c r="T7">
        <v>510</v>
      </c>
      <c r="U7">
        <v>9995</v>
      </c>
      <c r="V7" t="s">
        <v>221</v>
      </c>
      <c r="W7">
        <v>3095.5430000000001</v>
      </c>
      <c r="X7">
        <v>1080.2360000000001</v>
      </c>
      <c r="Y7">
        <v>2.8660000000000001</v>
      </c>
      <c r="Z7">
        <v>17.904</v>
      </c>
      <c r="AA7">
        <v>99.176366000000002</v>
      </c>
      <c r="AB7">
        <v>0.53498400000000002</v>
      </c>
      <c r="AC7">
        <v>29.627199999999998</v>
      </c>
      <c r="AD7" s="1">
        <v>587</v>
      </c>
      <c r="AE7">
        <v>5</v>
      </c>
      <c r="AF7">
        <v>289</v>
      </c>
      <c r="AG7">
        <v>92</v>
      </c>
      <c r="AH7">
        <v>31.212506000000001</v>
      </c>
      <c r="AI7">
        <v>23331.7</v>
      </c>
      <c r="AJ7">
        <v>10571.6</v>
      </c>
      <c r="AK7">
        <v>15</v>
      </c>
      <c r="AL7">
        <v>5654</v>
      </c>
      <c r="AM7">
        <v>0.98827586206896556</v>
      </c>
      <c r="AN7" t="s">
        <v>66</v>
      </c>
      <c r="AO7">
        <v>3095.527</v>
      </c>
      <c r="AP7" t="s">
        <v>382</v>
      </c>
      <c r="AQ7" t="s">
        <v>119</v>
      </c>
      <c r="AR7" t="s">
        <v>120</v>
      </c>
      <c r="AS7" t="s">
        <v>119</v>
      </c>
      <c r="AT7" t="s">
        <v>120</v>
      </c>
      <c r="AU7" t="s">
        <v>182</v>
      </c>
      <c r="AV7" t="s">
        <v>221</v>
      </c>
      <c r="AW7" t="s">
        <v>66</v>
      </c>
      <c r="AX7">
        <v>9995</v>
      </c>
      <c r="AY7" t="s">
        <v>523</v>
      </c>
      <c r="AZ7">
        <v>3</v>
      </c>
      <c r="BA7" t="s">
        <v>524</v>
      </c>
      <c r="BB7">
        <v>1</v>
      </c>
      <c r="BC7">
        <v>1</v>
      </c>
      <c r="BE7" t="s">
        <v>66</v>
      </c>
      <c r="BF7">
        <v>0</v>
      </c>
      <c r="BG7" t="s">
        <v>337</v>
      </c>
      <c r="BI7" t="s">
        <v>119</v>
      </c>
      <c r="BJ7" t="s">
        <v>221</v>
      </c>
      <c r="BK7" t="s">
        <v>66</v>
      </c>
      <c r="BL7">
        <v>0.98827586206896556</v>
      </c>
      <c r="BM7">
        <v>9995</v>
      </c>
      <c r="BN7" t="s">
        <v>120</v>
      </c>
      <c r="BO7" t="s">
        <v>182</v>
      </c>
      <c r="BP7">
        <v>1</v>
      </c>
      <c r="BQ7">
        <v>3095.527</v>
      </c>
      <c r="BR7">
        <v>5.3942690338139631E-3</v>
      </c>
      <c r="BS7">
        <v>0.29873246212711602</v>
      </c>
      <c r="BT7">
        <v>0.18962747408128394</v>
      </c>
      <c r="BU7">
        <v>17.904</v>
      </c>
      <c r="BV7">
        <v>0.16152338519418502</v>
      </c>
      <c r="BW7">
        <v>9.3360516642238949</v>
      </c>
      <c r="BX7">
        <v>15</v>
      </c>
      <c r="BY7">
        <v>5</v>
      </c>
      <c r="BZ7">
        <v>289</v>
      </c>
    </row>
    <row r="8" spans="1:78" ht="16.5">
      <c r="A8" s="107" t="str">
        <f t="shared" si="1"/>
        <v>미래교통</v>
      </c>
      <c r="B8" s="108" t="str">
        <f t="shared" si="2"/>
        <v>고유희</v>
      </c>
      <c r="C8" s="109" t="str">
        <f t="shared" si="3"/>
        <v>B</v>
      </c>
      <c r="D8" s="110">
        <f t="shared" si="4"/>
        <v>0.92983195463857682</v>
      </c>
      <c r="E8" s="111">
        <f t="shared" si="5"/>
        <v>2964</v>
      </c>
      <c r="F8" s="112" t="str">
        <f t="shared" si="6"/>
        <v>304</v>
      </c>
      <c r="G8" s="113" t="str">
        <f t="shared" si="7"/>
        <v>70바5998</v>
      </c>
      <c r="H8" s="114">
        <f t="shared" si="8"/>
        <v>2</v>
      </c>
      <c r="I8" s="115">
        <f t="shared" si="9"/>
        <v>3639.6</v>
      </c>
      <c r="J8" s="116">
        <f t="shared" si="10"/>
        <v>3.8676195578690072E-3</v>
      </c>
      <c r="K8" s="116">
        <f t="shared" si="11"/>
        <v>0.30544665838355756</v>
      </c>
      <c r="L8" s="116">
        <f t="shared" si="12"/>
        <v>0.18023958676777668</v>
      </c>
      <c r="M8" s="117">
        <f t="shared" si="13"/>
        <v>17.596</v>
      </c>
      <c r="N8" s="118">
        <f t="shared" si="14"/>
        <v>8.2426640290141781E-2</v>
      </c>
      <c r="O8" s="118">
        <f t="shared" si="15"/>
        <v>7.2260687987690959</v>
      </c>
      <c r="P8" s="219">
        <f t="shared" si="16"/>
        <v>0</v>
      </c>
      <c r="Q8" s="220">
        <f t="shared" si="17"/>
        <v>3</v>
      </c>
      <c r="R8" s="220">
        <f t="shared" si="18"/>
        <v>263</v>
      </c>
      <c r="T8">
        <v>510</v>
      </c>
      <c r="U8">
        <v>2964</v>
      </c>
      <c r="V8" t="s">
        <v>222</v>
      </c>
      <c r="W8">
        <v>3639.6</v>
      </c>
      <c r="X8">
        <v>1308.905</v>
      </c>
      <c r="Y8">
        <v>2.7810000000000001</v>
      </c>
      <c r="Z8">
        <v>17.596</v>
      </c>
      <c r="AA8">
        <v>131.571369</v>
      </c>
      <c r="AB8">
        <v>0.50886799999999999</v>
      </c>
      <c r="AC8">
        <v>40.188034999999999</v>
      </c>
      <c r="AD8" s="1">
        <v>656</v>
      </c>
      <c r="AE8">
        <v>3</v>
      </c>
      <c r="AF8">
        <v>263</v>
      </c>
      <c r="AG8">
        <v>93</v>
      </c>
      <c r="AH8">
        <v>27.662552999999999</v>
      </c>
      <c r="AI8">
        <v>32685.8</v>
      </c>
      <c r="AJ8">
        <v>17466.5</v>
      </c>
      <c r="AK8">
        <v>0</v>
      </c>
      <c r="AL8">
        <v>0</v>
      </c>
      <c r="AM8">
        <v>0.92983195463857682</v>
      </c>
      <c r="AN8" t="s">
        <v>68</v>
      </c>
      <c r="AO8">
        <v>3557.5940000000001</v>
      </c>
      <c r="AP8" t="s">
        <v>383</v>
      </c>
      <c r="AQ8" t="s">
        <v>119</v>
      </c>
      <c r="AR8" t="s">
        <v>91</v>
      </c>
      <c r="AS8" t="s">
        <v>119</v>
      </c>
      <c r="AT8" t="s">
        <v>91</v>
      </c>
      <c r="AU8" t="s">
        <v>216</v>
      </c>
      <c r="AV8" t="s">
        <v>222</v>
      </c>
      <c r="AW8" t="s">
        <v>68</v>
      </c>
      <c r="AX8">
        <v>2964</v>
      </c>
      <c r="AY8" t="s">
        <v>525</v>
      </c>
      <c r="AZ8">
        <v>3</v>
      </c>
      <c r="BA8" t="s">
        <v>379</v>
      </c>
      <c r="BB8">
        <v>2</v>
      </c>
      <c r="BC8">
        <v>1</v>
      </c>
      <c r="BE8" t="s">
        <v>69</v>
      </c>
      <c r="BF8">
        <v>1</v>
      </c>
      <c r="BG8" t="s">
        <v>331</v>
      </c>
      <c r="BI8" t="s">
        <v>119</v>
      </c>
      <c r="BJ8" t="s">
        <v>222</v>
      </c>
      <c r="BK8" t="s">
        <v>68</v>
      </c>
      <c r="BL8">
        <v>0.92983195463857682</v>
      </c>
      <c r="BM8">
        <v>2964</v>
      </c>
      <c r="BN8" t="s">
        <v>91</v>
      </c>
      <c r="BO8" t="s">
        <v>216</v>
      </c>
      <c r="BP8">
        <v>2</v>
      </c>
      <c r="BQ8">
        <v>3639.6</v>
      </c>
      <c r="BR8">
        <v>3.8676195578690072E-3</v>
      </c>
      <c r="BS8">
        <v>0.30544665838355756</v>
      </c>
      <c r="BT8">
        <v>0.18023958676777668</v>
      </c>
      <c r="BU8">
        <v>17.596</v>
      </c>
      <c r="BV8">
        <v>8.2426640290141781E-2</v>
      </c>
      <c r="BW8">
        <v>7.2260687987690959</v>
      </c>
      <c r="BX8">
        <v>0</v>
      </c>
      <c r="BY8">
        <v>3</v>
      </c>
      <c r="BZ8">
        <v>263</v>
      </c>
    </row>
    <row r="9" spans="1:78" ht="16.5">
      <c r="A9" s="124" t="str">
        <f t="shared" si="1"/>
        <v>미래교통</v>
      </c>
      <c r="B9" s="125" t="str">
        <f t="shared" si="2"/>
        <v>공영모</v>
      </c>
      <c r="C9" s="126" t="str">
        <f t="shared" si="3"/>
        <v>F</v>
      </c>
      <c r="D9" s="127">
        <f t="shared" si="4"/>
        <v>0.78566666666666674</v>
      </c>
      <c r="E9" s="128">
        <f t="shared" si="5"/>
        <v>7022</v>
      </c>
      <c r="F9" s="129" t="str">
        <f t="shared" si="6"/>
        <v>111</v>
      </c>
      <c r="G9" s="130" t="str">
        <f t="shared" si="7"/>
        <v>72바1605</v>
      </c>
      <c r="H9" s="131">
        <f t="shared" si="8"/>
        <v>1</v>
      </c>
      <c r="I9" s="132">
        <f t="shared" si="9"/>
        <v>4412.1369999999997</v>
      </c>
      <c r="J9" s="133">
        <f t="shared" si="10"/>
        <v>2.6071207681625623E-2</v>
      </c>
      <c r="K9" s="133">
        <f t="shared" si="11"/>
        <v>0.3265317172647943</v>
      </c>
      <c r="L9" s="133">
        <f t="shared" si="12"/>
        <v>0.18879740134995809</v>
      </c>
      <c r="M9" s="134">
        <f t="shared" si="13"/>
        <v>21.596</v>
      </c>
      <c r="N9" s="135">
        <f t="shared" si="14"/>
        <v>0.33997131095430627</v>
      </c>
      <c r="O9" s="135">
        <f t="shared" si="15"/>
        <v>57.704463845977585</v>
      </c>
      <c r="P9" s="217">
        <f t="shared" si="16"/>
        <v>46</v>
      </c>
      <c r="Q9" s="218">
        <f t="shared" si="17"/>
        <v>15</v>
      </c>
      <c r="R9" s="218">
        <f t="shared" si="18"/>
        <v>2546</v>
      </c>
      <c r="T9">
        <v>510</v>
      </c>
      <c r="U9">
        <v>7022</v>
      </c>
      <c r="V9" t="s">
        <v>223</v>
      </c>
      <c r="W9">
        <v>4412.1369999999997</v>
      </c>
      <c r="X9">
        <v>1871.8219999999999</v>
      </c>
      <c r="Y9">
        <v>2.3570000000000002</v>
      </c>
      <c r="Z9">
        <v>21.596</v>
      </c>
      <c r="AA9">
        <v>157.74025700000001</v>
      </c>
      <c r="AB9">
        <v>4.1124790000000004</v>
      </c>
      <c r="AC9">
        <v>51.507196999999998</v>
      </c>
      <c r="AD9" s="1">
        <v>833</v>
      </c>
      <c r="AE9">
        <v>15</v>
      </c>
      <c r="AF9">
        <v>2546</v>
      </c>
      <c r="AG9">
        <v>93</v>
      </c>
      <c r="AH9">
        <v>27.9709</v>
      </c>
      <c r="AI9">
        <v>46307.5</v>
      </c>
      <c r="AJ9">
        <v>26538.3</v>
      </c>
      <c r="AK9">
        <v>46</v>
      </c>
      <c r="AL9">
        <v>18032</v>
      </c>
      <c r="AM9">
        <v>0.78566666666666674</v>
      </c>
      <c r="AN9" t="s">
        <v>70</v>
      </c>
      <c r="AO9">
        <v>4412.1369999999997</v>
      </c>
      <c r="AP9" t="s">
        <v>384</v>
      </c>
      <c r="AQ9" t="s">
        <v>119</v>
      </c>
      <c r="AR9" t="s">
        <v>120</v>
      </c>
      <c r="AS9" t="s">
        <v>119</v>
      </c>
      <c r="AT9" t="s">
        <v>120</v>
      </c>
      <c r="AU9" t="s">
        <v>187</v>
      </c>
      <c r="AV9" t="s">
        <v>223</v>
      </c>
      <c r="AW9" t="s">
        <v>70</v>
      </c>
      <c r="AX9">
        <v>7022</v>
      </c>
      <c r="AY9" t="s">
        <v>521</v>
      </c>
      <c r="AZ9">
        <v>2</v>
      </c>
      <c r="BA9" t="s">
        <v>375</v>
      </c>
      <c r="BB9">
        <v>1</v>
      </c>
      <c r="BC9">
        <v>1</v>
      </c>
      <c r="BE9" t="s">
        <v>67</v>
      </c>
      <c r="BF9">
        <v>-1</v>
      </c>
      <c r="BG9" t="s">
        <v>351</v>
      </c>
      <c r="BI9" t="s">
        <v>119</v>
      </c>
      <c r="BJ9" t="s">
        <v>223</v>
      </c>
      <c r="BK9" t="s">
        <v>70</v>
      </c>
      <c r="BL9">
        <v>0.78566666666666674</v>
      </c>
      <c r="BM9">
        <v>7022</v>
      </c>
      <c r="BN9" t="s">
        <v>120</v>
      </c>
      <c r="BO9" t="s">
        <v>187</v>
      </c>
      <c r="BP9">
        <v>1</v>
      </c>
      <c r="BQ9">
        <v>4412.1369999999997</v>
      </c>
      <c r="BR9">
        <v>2.6071207681625623E-2</v>
      </c>
      <c r="BS9">
        <v>0.3265317172647943</v>
      </c>
      <c r="BT9">
        <v>0.18879740134995809</v>
      </c>
      <c r="BU9">
        <v>21.596</v>
      </c>
      <c r="BV9">
        <v>0.33997131095430627</v>
      </c>
      <c r="BW9">
        <v>57.704463845977585</v>
      </c>
      <c r="BX9">
        <v>46</v>
      </c>
      <c r="BY9">
        <v>15</v>
      </c>
      <c r="BZ9">
        <v>2546</v>
      </c>
    </row>
    <row r="10" spans="1:78" ht="16.5">
      <c r="A10" s="107" t="str">
        <f t="shared" si="1"/>
        <v>미래교통</v>
      </c>
      <c r="B10" s="108" t="str">
        <f t="shared" si="2"/>
        <v>권영호</v>
      </c>
      <c r="C10" s="109" t="str">
        <f t="shared" si="3"/>
        <v>C</v>
      </c>
      <c r="D10" s="110">
        <f t="shared" si="4"/>
        <v>0.8693861342437903</v>
      </c>
      <c r="E10" s="111">
        <f t="shared" si="5"/>
        <v>2587</v>
      </c>
      <c r="F10" s="112" t="str">
        <f t="shared" si="6"/>
        <v>304</v>
      </c>
      <c r="G10" s="113" t="str">
        <f t="shared" si="7"/>
        <v>70바6002</v>
      </c>
      <c r="H10" s="114">
        <f t="shared" si="8"/>
        <v>3</v>
      </c>
      <c r="I10" s="115">
        <f t="shared" si="9"/>
        <v>4628.0469999999996</v>
      </c>
      <c r="J10" s="116">
        <f t="shared" si="10"/>
        <v>1.0098262803184734E-2</v>
      </c>
      <c r="K10" s="116">
        <f t="shared" si="11"/>
        <v>0.30798377226341733</v>
      </c>
      <c r="L10" s="116">
        <f t="shared" si="12"/>
        <v>0.2203953417067718</v>
      </c>
      <c r="M10" s="117">
        <f t="shared" si="13"/>
        <v>21.158000000000001</v>
      </c>
      <c r="N10" s="118">
        <f t="shared" si="14"/>
        <v>0.64822159325521111</v>
      </c>
      <c r="O10" s="118">
        <f t="shared" si="15"/>
        <v>3.9325443324149476</v>
      </c>
      <c r="P10" s="219">
        <f t="shared" si="16"/>
        <v>3</v>
      </c>
      <c r="Q10" s="220">
        <f t="shared" si="17"/>
        <v>30</v>
      </c>
      <c r="R10" s="220">
        <f t="shared" si="18"/>
        <v>182</v>
      </c>
      <c r="T10">
        <v>510</v>
      </c>
      <c r="U10">
        <v>2587</v>
      </c>
      <c r="V10" t="s">
        <v>357</v>
      </c>
      <c r="W10">
        <v>4628.0469999999996</v>
      </c>
      <c r="X10">
        <v>1782.6020000000001</v>
      </c>
      <c r="Y10">
        <v>2.5960000000000001</v>
      </c>
      <c r="Z10">
        <v>21.158000000000001</v>
      </c>
      <c r="AA10">
        <v>160.72358500000001</v>
      </c>
      <c r="AB10">
        <v>1.6230290000000001</v>
      </c>
      <c r="AC10">
        <v>49.500256</v>
      </c>
      <c r="AD10" s="1">
        <v>1020</v>
      </c>
      <c r="AE10">
        <v>30</v>
      </c>
      <c r="AF10">
        <v>182</v>
      </c>
      <c r="AG10">
        <v>96</v>
      </c>
      <c r="AH10">
        <v>28.795069999999999</v>
      </c>
      <c r="AI10">
        <v>41905.800000000003</v>
      </c>
      <c r="AJ10">
        <v>15787</v>
      </c>
      <c r="AK10">
        <v>3</v>
      </c>
      <c r="AL10">
        <v>3558</v>
      </c>
      <c r="AM10">
        <v>0.8693861342437903</v>
      </c>
      <c r="AN10" t="s">
        <v>69</v>
      </c>
      <c r="AO10">
        <v>4132.2489999999998</v>
      </c>
      <c r="AP10" t="s">
        <v>385</v>
      </c>
      <c r="AQ10" t="s">
        <v>119</v>
      </c>
      <c r="AR10" t="s">
        <v>91</v>
      </c>
      <c r="AS10" t="s">
        <v>119</v>
      </c>
      <c r="AT10" t="s">
        <v>91</v>
      </c>
      <c r="AU10" t="s">
        <v>356</v>
      </c>
      <c r="AV10" t="s">
        <v>357</v>
      </c>
      <c r="AW10" t="s">
        <v>69</v>
      </c>
      <c r="AX10">
        <v>2587</v>
      </c>
      <c r="AY10" t="s">
        <v>526</v>
      </c>
      <c r="AZ10">
        <v>6</v>
      </c>
      <c r="BA10" t="s">
        <v>527</v>
      </c>
      <c r="BB10">
        <v>3</v>
      </c>
      <c r="BC10">
        <v>1</v>
      </c>
      <c r="BE10" t="s">
        <v>69</v>
      </c>
      <c r="BF10">
        <v>0</v>
      </c>
      <c r="BG10" t="s">
        <v>337</v>
      </c>
      <c r="BI10" t="s">
        <v>119</v>
      </c>
      <c r="BJ10" t="s">
        <v>357</v>
      </c>
      <c r="BK10" t="s">
        <v>69</v>
      </c>
      <c r="BL10">
        <v>0.8693861342437903</v>
      </c>
      <c r="BM10">
        <v>2587</v>
      </c>
      <c r="BN10" t="s">
        <v>91</v>
      </c>
      <c r="BO10" t="s">
        <v>356</v>
      </c>
      <c r="BP10">
        <v>3</v>
      </c>
      <c r="BQ10">
        <v>4628.0469999999996</v>
      </c>
      <c r="BR10">
        <v>1.0098262803184734E-2</v>
      </c>
      <c r="BS10">
        <v>0.30798377226341733</v>
      </c>
      <c r="BT10">
        <v>0.2203953417067718</v>
      </c>
      <c r="BU10">
        <v>21.158000000000001</v>
      </c>
      <c r="BV10">
        <v>0.64822159325521111</v>
      </c>
      <c r="BW10">
        <v>3.9325443324149476</v>
      </c>
      <c r="BX10">
        <v>3</v>
      </c>
      <c r="BY10">
        <v>30</v>
      </c>
      <c r="BZ10">
        <v>182</v>
      </c>
    </row>
    <row r="11" spans="1:78" ht="16.5">
      <c r="A11" s="124" t="str">
        <f t="shared" si="1"/>
        <v>미래교통</v>
      </c>
      <c r="B11" s="125" t="str">
        <f t="shared" si="2"/>
        <v>김균상</v>
      </c>
      <c r="C11" s="126" t="str">
        <f t="shared" si="3"/>
        <v>C</v>
      </c>
      <c r="D11" s="127">
        <f t="shared" si="4"/>
        <v>0.85666666666666658</v>
      </c>
      <c r="E11" s="128">
        <f t="shared" si="5"/>
        <v>3133</v>
      </c>
      <c r="F11" s="129" t="str">
        <f t="shared" si="6"/>
        <v>111</v>
      </c>
      <c r="G11" s="130" t="str">
        <f t="shared" si="7"/>
        <v>70바5079</v>
      </c>
      <c r="H11" s="131">
        <f t="shared" si="8"/>
        <v>1</v>
      </c>
      <c r="I11" s="132">
        <f t="shared" si="9"/>
        <v>4559.5219999999999</v>
      </c>
      <c r="J11" s="133">
        <f t="shared" si="10"/>
        <v>3.0235641784189783E-2</v>
      </c>
      <c r="K11" s="133">
        <f t="shared" si="11"/>
        <v>0.29941522271565602</v>
      </c>
      <c r="L11" s="133">
        <f t="shared" si="12"/>
        <v>0.14957708286087884</v>
      </c>
      <c r="M11" s="134">
        <f t="shared" si="13"/>
        <v>20.946999999999999</v>
      </c>
      <c r="N11" s="135">
        <f t="shared" si="14"/>
        <v>0</v>
      </c>
      <c r="O11" s="135">
        <f t="shared" si="15"/>
        <v>5.3295060315533078</v>
      </c>
      <c r="P11" s="217">
        <f t="shared" si="16"/>
        <v>9</v>
      </c>
      <c r="Q11" s="218">
        <f t="shared" si="17"/>
        <v>0</v>
      </c>
      <c r="R11" s="218">
        <f t="shared" si="18"/>
        <v>243</v>
      </c>
      <c r="T11">
        <v>510</v>
      </c>
      <c r="U11">
        <v>3133</v>
      </c>
      <c r="V11" t="s">
        <v>358</v>
      </c>
      <c r="W11">
        <v>4559.5219999999999</v>
      </c>
      <c r="X11">
        <v>1773.991</v>
      </c>
      <c r="Y11">
        <v>2.57</v>
      </c>
      <c r="Z11">
        <v>20.946999999999999</v>
      </c>
      <c r="AA11">
        <v>161.91275300000001</v>
      </c>
      <c r="AB11">
        <v>4.8955359999999999</v>
      </c>
      <c r="AC11">
        <v>48.479143000000001</v>
      </c>
      <c r="AD11" s="1">
        <v>682</v>
      </c>
      <c r="AE11">
        <v>0</v>
      </c>
      <c r="AF11">
        <v>243</v>
      </c>
      <c r="AG11">
        <v>92</v>
      </c>
      <c r="AH11">
        <v>28.160363</v>
      </c>
      <c r="AI11">
        <v>47743.4</v>
      </c>
      <c r="AJ11">
        <v>20407</v>
      </c>
      <c r="AK11">
        <v>9</v>
      </c>
      <c r="AL11">
        <v>5936</v>
      </c>
      <c r="AM11">
        <v>0.85666666666666658</v>
      </c>
      <c r="AN11" t="s">
        <v>69</v>
      </c>
      <c r="AO11">
        <v>4559.5219999999999</v>
      </c>
      <c r="AP11" t="s">
        <v>386</v>
      </c>
      <c r="AQ11" t="s">
        <v>119</v>
      </c>
      <c r="AR11" t="s">
        <v>120</v>
      </c>
      <c r="AS11" t="s">
        <v>119</v>
      </c>
      <c r="AT11" t="s">
        <v>120</v>
      </c>
      <c r="AU11" t="s">
        <v>336</v>
      </c>
      <c r="AV11" t="s">
        <v>358</v>
      </c>
      <c r="AW11" t="s">
        <v>69</v>
      </c>
      <c r="AX11">
        <v>3133</v>
      </c>
      <c r="AY11" t="s">
        <v>528</v>
      </c>
      <c r="AZ11">
        <v>7</v>
      </c>
      <c r="BA11" t="s">
        <v>529</v>
      </c>
      <c r="BB11">
        <v>1</v>
      </c>
      <c r="BC11">
        <v>1</v>
      </c>
      <c r="BE11" t="s">
        <v>69</v>
      </c>
      <c r="BF11">
        <v>0</v>
      </c>
      <c r="BG11" t="s">
        <v>337</v>
      </c>
      <c r="BI11" t="s">
        <v>119</v>
      </c>
      <c r="BJ11" t="s">
        <v>358</v>
      </c>
      <c r="BK11" t="s">
        <v>69</v>
      </c>
      <c r="BL11">
        <v>0.85666666666666658</v>
      </c>
      <c r="BM11">
        <v>3133</v>
      </c>
      <c r="BN11" t="s">
        <v>120</v>
      </c>
      <c r="BO11" t="s">
        <v>336</v>
      </c>
      <c r="BP11">
        <v>1</v>
      </c>
      <c r="BQ11">
        <v>4559.5219999999999</v>
      </c>
      <c r="BR11">
        <v>3.0235641784189783E-2</v>
      </c>
      <c r="BS11">
        <v>0.29941522271565602</v>
      </c>
      <c r="BT11">
        <v>0.14957708286087884</v>
      </c>
      <c r="BU11">
        <v>20.946999999999999</v>
      </c>
      <c r="BV11">
        <v>0</v>
      </c>
      <c r="BW11">
        <v>5.3295060315533078</v>
      </c>
      <c r="BX11">
        <v>9</v>
      </c>
      <c r="BY11">
        <v>0</v>
      </c>
      <c r="BZ11">
        <v>243</v>
      </c>
    </row>
    <row r="12" spans="1:78" ht="16.5">
      <c r="A12" s="107" t="str">
        <f t="shared" si="1"/>
        <v>미래교통</v>
      </c>
      <c r="B12" s="108" t="str">
        <f t="shared" si="2"/>
        <v>김근태</v>
      </c>
      <c r="C12" s="109" t="str">
        <f t="shared" si="3"/>
        <v>B</v>
      </c>
      <c r="D12" s="110">
        <f t="shared" si="4"/>
        <v>0.94600323229337746</v>
      </c>
      <c r="E12" s="111">
        <f t="shared" si="5"/>
        <v>6459</v>
      </c>
      <c r="F12" s="112" t="str">
        <f t="shared" si="6"/>
        <v>111</v>
      </c>
      <c r="G12" s="113" t="str">
        <f t="shared" si="7"/>
        <v>70바5080</v>
      </c>
      <c r="H12" s="114">
        <f t="shared" si="8"/>
        <v>2</v>
      </c>
      <c r="I12" s="115">
        <f t="shared" si="9"/>
        <v>4322.9809999999998</v>
      </c>
      <c r="J12" s="116">
        <f t="shared" si="10"/>
        <v>2.2144821297000537E-2</v>
      </c>
      <c r="K12" s="116">
        <f t="shared" si="11"/>
        <v>0.25936957410248762</v>
      </c>
      <c r="L12" s="116">
        <f t="shared" si="12"/>
        <v>0.1473520239853009</v>
      </c>
      <c r="M12" s="117">
        <f t="shared" si="13"/>
        <v>19.093</v>
      </c>
      <c r="N12" s="118">
        <f t="shared" si="14"/>
        <v>6.9396557606892104E-2</v>
      </c>
      <c r="O12" s="118">
        <f t="shared" si="15"/>
        <v>5.4129314933375836</v>
      </c>
      <c r="P12" s="219">
        <f t="shared" si="16"/>
        <v>5</v>
      </c>
      <c r="Q12" s="220">
        <f t="shared" si="17"/>
        <v>3</v>
      </c>
      <c r="R12" s="220">
        <f t="shared" si="18"/>
        <v>234</v>
      </c>
      <c r="T12">
        <v>510</v>
      </c>
      <c r="U12">
        <v>6459</v>
      </c>
      <c r="V12" t="s">
        <v>224</v>
      </c>
      <c r="W12">
        <v>4322.9809999999998</v>
      </c>
      <c r="X12">
        <v>1629.759</v>
      </c>
      <c r="Y12">
        <v>2.653</v>
      </c>
      <c r="Z12">
        <v>19.093</v>
      </c>
      <c r="AA12">
        <v>146.17051799999999</v>
      </c>
      <c r="AB12">
        <v>3.23692</v>
      </c>
      <c r="AC12">
        <v>37.912185000000001</v>
      </c>
      <c r="AD12" s="1">
        <v>637</v>
      </c>
      <c r="AE12">
        <v>3</v>
      </c>
      <c r="AF12">
        <v>234</v>
      </c>
      <c r="AG12">
        <v>93</v>
      </c>
      <c r="AH12">
        <v>29.574916999999999</v>
      </c>
      <c r="AI12">
        <v>24973.1</v>
      </c>
      <c r="AJ12">
        <v>10461.6</v>
      </c>
      <c r="AK12">
        <v>5</v>
      </c>
      <c r="AL12">
        <v>2519</v>
      </c>
      <c r="AM12">
        <v>0.94600323229337746</v>
      </c>
      <c r="AN12" t="s">
        <v>68</v>
      </c>
      <c r="AO12">
        <v>4195.3339999999998</v>
      </c>
      <c r="AP12" t="s">
        <v>387</v>
      </c>
      <c r="AQ12" t="s">
        <v>119</v>
      </c>
      <c r="AR12" t="s">
        <v>120</v>
      </c>
      <c r="AS12" t="s">
        <v>119</v>
      </c>
      <c r="AT12" t="s">
        <v>120</v>
      </c>
      <c r="AU12" t="s">
        <v>175</v>
      </c>
      <c r="AV12" t="s">
        <v>224</v>
      </c>
      <c r="AW12" t="s">
        <v>68</v>
      </c>
      <c r="AX12">
        <v>6459</v>
      </c>
      <c r="AY12" t="s">
        <v>530</v>
      </c>
      <c r="AZ12">
        <v>2</v>
      </c>
      <c r="BA12" t="s">
        <v>345</v>
      </c>
      <c r="BB12">
        <v>2</v>
      </c>
      <c r="BC12">
        <v>1</v>
      </c>
      <c r="BE12" t="s">
        <v>68</v>
      </c>
      <c r="BF12">
        <v>0</v>
      </c>
      <c r="BG12" t="s">
        <v>337</v>
      </c>
      <c r="BI12" t="s">
        <v>119</v>
      </c>
      <c r="BJ12" t="s">
        <v>224</v>
      </c>
      <c r="BK12" t="s">
        <v>68</v>
      </c>
      <c r="BL12">
        <v>0.94600323229337746</v>
      </c>
      <c r="BM12">
        <v>6459</v>
      </c>
      <c r="BN12" t="s">
        <v>120</v>
      </c>
      <c r="BO12" t="s">
        <v>175</v>
      </c>
      <c r="BP12">
        <v>2</v>
      </c>
      <c r="BQ12">
        <v>4322.9809999999998</v>
      </c>
      <c r="BR12">
        <v>2.2144821297000537E-2</v>
      </c>
      <c r="BS12">
        <v>0.25936957410248762</v>
      </c>
      <c r="BT12">
        <v>0.1473520239853009</v>
      </c>
      <c r="BU12">
        <v>19.093</v>
      </c>
      <c r="BV12">
        <v>6.9396557606892104E-2</v>
      </c>
      <c r="BW12">
        <v>5.4129314933375836</v>
      </c>
      <c r="BX12">
        <v>5</v>
      </c>
      <c r="BY12">
        <v>3</v>
      </c>
      <c r="BZ12">
        <v>234</v>
      </c>
    </row>
    <row r="13" spans="1:78" ht="16.5">
      <c r="A13" s="124" t="str">
        <f t="shared" si="1"/>
        <v>미래교통</v>
      </c>
      <c r="B13" s="125" t="str">
        <f t="shared" si="2"/>
        <v>김기덕</v>
      </c>
      <c r="C13" s="126" t="str">
        <f t="shared" si="3"/>
        <v>S</v>
      </c>
      <c r="D13" s="127">
        <f t="shared" si="4"/>
        <v>1.0788888888888888</v>
      </c>
      <c r="E13" s="128">
        <f t="shared" si="5"/>
        <v>1010</v>
      </c>
      <c r="F13" s="129" t="str">
        <f t="shared" si="6"/>
        <v>117</v>
      </c>
      <c r="G13" s="130" t="str">
        <f t="shared" si="7"/>
        <v>75아1243</v>
      </c>
      <c r="H13" s="131">
        <f t="shared" si="8"/>
        <v>1</v>
      </c>
      <c r="I13" s="132">
        <f t="shared" si="9"/>
        <v>5004.4660000000003</v>
      </c>
      <c r="J13" s="133">
        <f t="shared" si="10"/>
        <v>9.7986011819736797E-3</v>
      </c>
      <c r="K13" s="133">
        <f t="shared" si="11"/>
        <v>0.20285023539207298</v>
      </c>
      <c r="L13" s="133">
        <f t="shared" si="12"/>
        <v>0.11849416101538106</v>
      </c>
      <c r="M13" s="134">
        <f t="shared" si="13"/>
        <v>16.771999999999998</v>
      </c>
      <c r="N13" s="135">
        <f t="shared" si="14"/>
        <v>0</v>
      </c>
      <c r="O13" s="135">
        <f t="shared" si="15"/>
        <v>0.45958949466336663</v>
      </c>
      <c r="P13" s="217">
        <f t="shared" si="16"/>
        <v>4</v>
      </c>
      <c r="Q13" s="218">
        <f t="shared" si="17"/>
        <v>0</v>
      </c>
      <c r="R13" s="218">
        <f t="shared" si="18"/>
        <v>23</v>
      </c>
      <c r="T13">
        <v>510</v>
      </c>
      <c r="U13">
        <v>1010</v>
      </c>
      <c r="V13" t="s">
        <v>225</v>
      </c>
      <c r="W13">
        <v>5004.4660000000003</v>
      </c>
      <c r="X13">
        <v>1717.7360000000001</v>
      </c>
      <c r="Y13">
        <v>2.9129999999999998</v>
      </c>
      <c r="Z13">
        <v>16.771999999999998</v>
      </c>
      <c r="AA13">
        <v>126.632769</v>
      </c>
      <c r="AB13">
        <v>1.2408239999999999</v>
      </c>
      <c r="AC13">
        <v>25.687487000000001</v>
      </c>
      <c r="AD13" s="1">
        <v>593</v>
      </c>
      <c r="AE13">
        <v>0</v>
      </c>
      <c r="AF13">
        <v>23</v>
      </c>
      <c r="AG13">
        <v>95</v>
      </c>
      <c r="AH13">
        <v>39.519517999999998</v>
      </c>
      <c r="AI13">
        <v>84504.1</v>
      </c>
      <c r="AJ13">
        <v>46987.8</v>
      </c>
      <c r="AK13">
        <v>4</v>
      </c>
      <c r="AL13">
        <v>551</v>
      </c>
      <c r="AM13">
        <v>1.0788888888888888</v>
      </c>
      <c r="AN13" t="s">
        <v>71</v>
      </c>
      <c r="AO13">
        <v>5004.4660000000003</v>
      </c>
      <c r="AP13" t="s">
        <v>388</v>
      </c>
      <c r="AQ13" t="s">
        <v>119</v>
      </c>
      <c r="AR13" t="s">
        <v>122</v>
      </c>
      <c r="AS13" t="s">
        <v>119</v>
      </c>
      <c r="AT13" t="s">
        <v>122</v>
      </c>
      <c r="AU13" t="s">
        <v>210</v>
      </c>
      <c r="AV13" t="s">
        <v>225</v>
      </c>
      <c r="AW13" t="s">
        <v>71</v>
      </c>
      <c r="AX13">
        <v>1010</v>
      </c>
      <c r="AY13" t="s">
        <v>531</v>
      </c>
      <c r="AZ13">
        <v>1</v>
      </c>
      <c r="BA13" t="s">
        <v>354</v>
      </c>
      <c r="BB13">
        <v>1</v>
      </c>
      <c r="BC13">
        <v>1</v>
      </c>
      <c r="BE13" t="s">
        <v>71</v>
      </c>
      <c r="BF13">
        <v>0</v>
      </c>
      <c r="BG13" t="s">
        <v>337</v>
      </c>
      <c r="BI13" t="s">
        <v>119</v>
      </c>
      <c r="BJ13" t="s">
        <v>225</v>
      </c>
      <c r="BK13" t="s">
        <v>71</v>
      </c>
      <c r="BL13">
        <v>1.0788888888888888</v>
      </c>
      <c r="BM13">
        <v>1010</v>
      </c>
      <c r="BN13" t="s">
        <v>122</v>
      </c>
      <c r="BO13" t="s">
        <v>210</v>
      </c>
      <c r="BP13">
        <v>1</v>
      </c>
      <c r="BQ13">
        <v>5004.4660000000003</v>
      </c>
      <c r="BR13">
        <v>9.7986011819736797E-3</v>
      </c>
      <c r="BS13">
        <v>0.20285023539207298</v>
      </c>
      <c r="BT13">
        <v>0.11849416101538106</v>
      </c>
      <c r="BU13">
        <v>16.771999999999998</v>
      </c>
      <c r="BV13">
        <v>0</v>
      </c>
      <c r="BW13">
        <v>0.45958949466336663</v>
      </c>
      <c r="BX13">
        <v>4</v>
      </c>
      <c r="BY13">
        <v>0</v>
      </c>
      <c r="BZ13">
        <v>23</v>
      </c>
    </row>
    <row r="14" spans="1:78" ht="16.5">
      <c r="A14" s="107" t="str">
        <f t="shared" si="1"/>
        <v>미래교통</v>
      </c>
      <c r="B14" s="108" t="str">
        <f t="shared" si="2"/>
        <v>김기평</v>
      </c>
      <c r="C14" s="109" t="str">
        <f t="shared" si="3"/>
        <v>S</v>
      </c>
      <c r="D14" s="110">
        <f t="shared" si="4"/>
        <v>1.011428830018773</v>
      </c>
      <c r="E14" s="111">
        <f t="shared" si="5"/>
        <v>6150</v>
      </c>
      <c r="F14" s="112" t="str">
        <f t="shared" si="6"/>
        <v>117</v>
      </c>
      <c r="G14" s="113" t="str">
        <f t="shared" si="7"/>
        <v>75아1243</v>
      </c>
      <c r="H14" s="114">
        <f t="shared" si="8"/>
        <v>2</v>
      </c>
      <c r="I14" s="115">
        <f t="shared" si="9"/>
        <v>4526.1859999999997</v>
      </c>
      <c r="J14" s="116">
        <f t="shared" si="10"/>
        <v>1.9182068918908817E-2</v>
      </c>
      <c r="K14" s="116">
        <f t="shared" si="11"/>
        <v>0.19000359943925746</v>
      </c>
      <c r="L14" s="116">
        <f t="shared" si="12"/>
        <v>5.1699156861870023E-2</v>
      </c>
      <c r="M14" s="117">
        <f t="shared" si="13"/>
        <v>19.962</v>
      </c>
      <c r="N14" s="118">
        <f t="shared" si="14"/>
        <v>0.11046828389288466</v>
      </c>
      <c r="O14" s="118">
        <f t="shared" si="15"/>
        <v>4.0652328472581551</v>
      </c>
      <c r="P14" s="219">
        <f t="shared" si="16"/>
        <v>8</v>
      </c>
      <c r="Q14" s="220">
        <f t="shared" si="17"/>
        <v>5</v>
      </c>
      <c r="R14" s="220">
        <f t="shared" si="18"/>
        <v>184</v>
      </c>
      <c r="T14">
        <v>510</v>
      </c>
      <c r="U14">
        <v>6150</v>
      </c>
      <c r="V14" t="s">
        <v>226</v>
      </c>
      <c r="W14">
        <v>4526.1859999999997</v>
      </c>
      <c r="X14">
        <v>1661.2670000000001</v>
      </c>
      <c r="Y14">
        <v>2.7250000000000001</v>
      </c>
      <c r="Z14">
        <v>19.962</v>
      </c>
      <c r="AA14">
        <v>108.51968100000001</v>
      </c>
      <c r="AB14">
        <v>2.0816319999999999</v>
      </c>
      <c r="AC14">
        <v>20.619129999999998</v>
      </c>
      <c r="AD14" s="1">
        <v>234</v>
      </c>
      <c r="AE14">
        <v>5</v>
      </c>
      <c r="AF14">
        <v>184</v>
      </c>
      <c r="AG14">
        <v>95</v>
      </c>
      <c r="AH14">
        <v>41.708433999999997</v>
      </c>
      <c r="AI14">
        <v>35765.9</v>
      </c>
      <c r="AJ14">
        <v>22061.8</v>
      </c>
      <c r="AK14">
        <v>8</v>
      </c>
      <c r="AL14">
        <v>1152</v>
      </c>
      <c r="AM14">
        <v>1.011428830018773</v>
      </c>
      <c r="AN14" t="s">
        <v>71</v>
      </c>
      <c r="AO14">
        <v>4274.13</v>
      </c>
      <c r="AP14" t="s">
        <v>389</v>
      </c>
      <c r="AQ14" t="s">
        <v>119</v>
      </c>
      <c r="AR14" t="s">
        <v>122</v>
      </c>
      <c r="AS14" t="s">
        <v>119</v>
      </c>
      <c r="AT14" t="s">
        <v>122</v>
      </c>
      <c r="AU14" t="s">
        <v>210</v>
      </c>
      <c r="AV14" t="s">
        <v>226</v>
      </c>
      <c r="AW14" t="s">
        <v>71</v>
      </c>
      <c r="AX14">
        <v>6150</v>
      </c>
      <c r="AY14" t="s">
        <v>531</v>
      </c>
      <c r="AZ14">
        <v>3</v>
      </c>
      <c r="BA14" t="s">
        <v>532</v>
      </c>
      <c r="BB14">
        <v>2</v>
      </c>
      <c r="BC14">
        <v>1</v>
      </c>
      <c r="BE14" t="s">
        <v>66</v>
      </c>
      <c r="BF14">
        <v>1</v>
      </c>
      <c r="BG14" t="s">
        <v>331</v>
      </c>
      <c r="BI14" t="s">
        <v>119</v>
      </c>
      <c r="BJ14" t="s">
        <v>226</v>
      </c>
      <c r="BK14" t="s">
        <v>71</v>
      </c>
      <c r="BL14">
        <v>1.011428830018773</v>
      </c>
      <c r="BM14">
        <v>6150</v>
      </c>
      <c r="BN14" t="s">
        <v>122</v>
      </c>
      <c r="BO14" t="s">
        <v>210</v>
      </c>
      <c r="BP14">
        <v>2</v>
      </c>
      <c r="BQ14">
        <v>4526.1859999999997</v>
      </c>
      <c r="BR14">
        <v>1.9182068918908817E-2</v>
      </c>
      <c r="BS14">
        <v>0.19000359943925746</v>
      </c>
      <c r="BT14">
        <v>5.1699156861870023E-2</v>
      </c>
      <c r="BU14">
        <v>19.962</v>
      </c>
      <c r="BV14">
        <v>0.11046828389288466</v>
      </c>
      <c r="BW14">
        <v>4.0652328472581551</v>
      </c>
      <c r="BX14">
        <v>8</v>
      </c>
      <c r="BY14">
        <v>5</v>
      </c>
      <c r="BZ14">
        <v>184</v>
      </c>
    </row>
    <row r="15" spans="1:78" ht="16.5">
      <c r="A15" s="124" t="str">
        <f t="shared" si="1"/>
        <v>미래교통</v>
      </c>
      <c r="B15" s="125" t="str">
        <f t="shared" si="2"/>
        <v>김길수</v>
      </c>
      <c r="C15" s="126" t="str">
        <f t="shared" si="3"/>
        <v>B</v>
      </c>
      <c r="D15" s="127">
        <f t="shared" si="4"/>
        <v>0.90700000000000003</v>
      </c>
      <c r="E15" s="128">
        <f t="shared" si="5"/>
        <v>868</v>
      </c>
      <c r="F15" s="129" t="str">
        <f t="shared" si="6"/>
        <v>304</v>
      </c>
      <c r="G15" s="130" t="str">
        <f t="shared" si="7"/>
        <v>70바5915</v>
      </c>
      <c r="H15" s="131">
        <f t="shared" si="8"/>
        <v>1</v>
      </c>
      <c r="I15" s="132">
        <f t="shared" si="9"/>
        <v>3660.4430000000002</v>
      </c>
      <c r="J15" s="133">
        <f t="shared" si="10"/>
        <v>2.3648203503993506E-2</v>
      </c>
      <c r="K15" s="133">
        <f t="shared" si="11"/>
        <v>0.29737285087289134</v>
      </c>
      <c r="L15" s="133">
        <f t="shared" si="12"/>
        <v>0.12921933219558396</v>
      </c>
      <c r="M15" s="134">
        <f t="shared" si="13"/>
        <v>19.213000000000001</v>
      </c>
      <c r="N15" s="135">
        <f t="shared" si="14"/>
        <v>0</v>
      </c>
      <c r="O15" s="135">
        <f t="shared" si="15"/>
        <v>14.861589157377946</v>
      </c>
      <c r="P15" s="217">
        <f t="shared" si="16"/>
        <v>2</v>
      </c>
      <c r="Q15" s="218">
        <f t="shared" si="17"/>
        <v>0</v>
      </c>
      <c r="R15" s="218">
        <f t="shared" si="18"/>
        <v>544</v>
      </c>
      <c r="T15">
        <v>510</v>
      </c>
      <c r="U15">
        <v>868</v>
      </c>
      <c r="V15" t="s">
        <v>227</v>
      </c>
      <c r="W15">
        <v>3660.4540000000002</v>
      </c>
      <c r="X15">
        <v>1345.394</v>
      </c>
      <c r="Y15">
        <v>2.7210000000000001</v>
      </c>
      <c r="Z15">
        <v>19.213000000000001</v>
      </c>
      <c r="AA15">
        <v>129.254977</v>
      </c>
      <c r="AB15">
        <v>3.056648</v>
      </c>
      <c r="AC15">
        <v>38.436920999999998</v>
      </c>
      <c r="AD15" s="1">
        <v>473</v>
      </c>
      <c r="AE15">
        <v>0</v>
      </c>
      <c r="AF15">
        <v>544</v>
      </c>
      <c r="AG15">
        <v>95</v>
      </c>
      <c r="AH15">
        <v>28.319635999999999</v>
      </c>
      <c r="AI15">
        <v>40272.9</v>
      </c>
      <c r="AJ15">
        <v>13789.2</v>
      </c>
      <c r="AK15">
        <v>2</v>
      </c>
      <c r="AL15">
        <v>465</v>
      </c>
      <c r="AM15">
        <v>0.90700000000000003</v>
      </c>
      <c r="AN15" t="s">
        <v>68</v>
      </c>
      <c r="AO15">
        <v>3660.4430000000002</v>
      </c>
      <c r="AP15" t="s">
        <v>390</v>
      </c>
      <c r="AQ15" t="s">
        <v>119</v>
      </c>
      <c r="AR15" t="s">
        <v>91</v>
      </c>
      <c r="AS15" t="s">
        <v>119</v>
      </c>
      <c r="AT15" t="s">
        <v>91</v>
      </c>
      <c r="AU15" t="s">
        <v>213</v>
      </c>
      <c r="AV15" t="s">
        <v>227</v>
      </c>
      <c r="AW15" t="s">
        <v>68</v>
      </c>
      <c r="AX15">
        <v>868</v>
      </c>
      <c r="AY15" t="s">
        <v>525</v>
      </c>
      <c r="AZ15">
        <v>7</v>
      </c>
      <c r="BA15" t="s">
        <v>533</v>
      </c>
      <c r="BB15">
        <v>1</v>
      </c>
      <c r="BC15">
        <v>1</v>
      </c>
      <c r="BE15" t="s">
        <v>69</v>
      </c>
      <c r="BF15">
        <v>1</v>
      </c>
      <c r="BG15" t="s">
        <v>331</v>
      </c>
      <c r="BI15" t="s">
        <v>119</v>
      </c>
      <c r="BJ15" t="s">
        <v>227</v>
      </c>
      <c r="BK15" t="s">
        <v>68</v>
      </c>
      <c r="BL15">
        <v>0.90700000000000003</v>
      </c>
      <c r="BM15">
        <v>868</v>
      </c>
      <c r="BN15" t="s">
        <v>91</v>
      </c>
      <c r="BO15" t="s">
        <v>213</v>
      </c>
      <c r="BP15">
        <v>1</v>
      </c>
      <c r="BQ15">
        <v>3660.4430000000002</v>
      </c>
      <c r="BR15">
        <v>2.3648203503993506E-2</v>
      </c>
      <c r="BS15">
        <v>0.29737285087289134</v>
      </c>
      <c r="BT15">
        <v>0.12921894387963898</v>
      </c>
      <c r="BU15">
        <v>19.213000000000001</v>
      </c>
      <c r="BV15">
        <v>0</v>
      </c>
      <c r="BW15">
        <v>14.861589157377946</v>
      </c>
      <c r="BX15">
        <v>2</v>
      </c>
      <c r="BY15">
        <v>0</v>
      </c>
      <c r="BZ15">
        <v>544</v>
      </c>
    </row>
    <row r="16" spans="1:78" ht="16.5">
      <c r="A16" s="107" t="str">
        <f t="shared" si="1"/>
        <v>미래교통</v>
      </c>
      <c r="B16" s="108" t="str">
        <f t="shared" si="2"/>
        <v>김동수</v>
      </c>
      <c r="C16" s="109" t="str">
        <f t="shared" si="3"/>
        <v>B</v>
      </c>
      <c r="D16" s="110">
        <f t="shared" si="4"/>
        <v>0.9375862068965517</v>
      </c>
      <c r="E16" s="111">
        <f t="shared" si="5"/>
        <v>923</v>
      </c>
      <c r="F16" s="112" t="str">
        <f t="shared" si="6"/>
        <v>111</v>
      </c>
      <c r="G16" s="113" t="str">
        <f t="shared" si="7"/>
        <v>70바5905</v>
      </c>
      <c r="H16" s="114">
        <f t="shared" si="8"/>
        <v>1</v>
      </c>
      <c r="I16" s="115">
        <f t="shared" si="9"/>
        <v>4498.2640000000001</v>
      </c>
      <c r="J16" s="116">
        <f t="shared" si="10"/>
        <v>2.5340554535810401E-2</v>
      </c>
      <c r="K16" s="116">
        <f t="shared" si="11"/>
        <v>0.2567127906108172</v>
      </c>
      <c r="L16" s="116">
        <f t="shared" si="12"/>
        <v>0.13560787005831582</v>
      </c>
      <c r="M16" s="117">
        <f t="shared" si="13"/>
        <v>19.062999999999999</v>
      </c>
      <c r="N16" s="118">
        <f t="shared" si="14"/>
        <v>0.15561558859150995</v>
      </c>
      <c r="O16" s="118">
        <f t="shared" si="15"/>
        <v>18.207023865206665</v>
      </c>
      <c r="P16" s="219">
        <f t="shared" si="16"/>
        <v>2</v>
      </c>
      <c r="Q16" s="220">
        <f t="shared" si="17"/>
        <v>7</v>
      </c>
      <c r="R16" s="220">
        <f t="shared" si="18"/>
        <v>819</v>
      </c>
      <c r="T16">
        <v>510</v>
      </c>
      <c r="U16">
        <v>923</v>
      </c>
      <c r="V16" t="s">
        <v>228</v>
      </c>
      <c r="W16">
        <v>4498.2640000000001</v>
      </c>
      <c r="X16">
        <v>1654.2539999999999</v>
      </c>
      <c r="Y16">
        <v>2.7189999999999999</v>
      </c>
      <c r="Z16">
        <v>19.062999999999999</v>
      </c>
      <c r="AA16">
        <v>148.519678</v>
      </c>
      <c r="AB16">
        <v>3.7635710000000002</v>
      </c>
      <c r="AC16">
        <v>38.126900999999997</v>
      </c>
      <c r="AD16" s="1">
        <v>610</v>
      </c>
      <c r="AE16">
        <v>7</v>
      </c>
      <c r="AF16">
        <v>819</v>
      </c>
      <c r="AG16">
        <v>96</v>
      </c>
      <c r="AH16">
        <v>30.287326</v>
      </c>
      <c r="AI16">
        <v>26532.7</v>
      </c>
      <c r="AJ16">
        <v>15072.3</v>
      </c>
      <c r="AK16">
        <v>2</v>
      </c>
      <c r="AL16">
        <v>102</v>
      </c>
      <c r="AM16">
        <v>0.9375862068965517</v>
      </c>
      <c r="AN16" t="s">
        <v>68</v>
      </c>
      <c r="AO16">
        <v>4498.2640000000001</v>
      </c>
      <c r="AP16" t="s">
        <v>391</v>
      </c>
      <c r="AQ16" t="s">
        <v>119</v>
      </c>
      <c r="AR16" t="s">
        <v>120</v>
      </c>
      <c r="AS16" t="s">
        <v>119</v>
      </c>
      <c r="AT16" t="s">
        <v>120</v>
      </c>
      <c r="AU16" t="s">
        <v>176</v>
      </c>
      <c r="AV16" t="s">
        <v>228</v>
      </c>
      <c r="AW16" t="s">
        <v>68</v>
      </c>
      <c r="AX16">
        <v>923</v>
      </c>
      <c r="AY16" t="s">
        <v>530</v>
      </c>
      <c r="AZ16">
        <v>4</v>
      </c>
      <c r="BA16" t="s">
        <v>346</v>
      </c>
      <c r="BB16">
        <v>1</v>
      </c>
      <c r="BC16">
        <v>1</v>
      </c>
      <c r="BE16" t="s">
        <v>68</v>
      </c>
      <c r="BF16">
        <v>0</v>
      </c>
      <c r="BG16" t="s">
        <v>337</v>
      </c>
      <c r="BI16" t="s">
        <v>119</v>
      </c>
      <c r="BJ16" t="s">
        <v>228</v>
      </c>
      <c r="BK16" t="s">
        <v>68</v>
      </c>
      <c r="BL16">
        <v>0.9375862068965517</v>
      </c>
      <c r="BM16">
        <v>923</v>
      </c>
      <c r="BN16" t="s">
        <v>120</v>
      </c>
      <c r="BO16" t="s">
        <v>176</v>
      </c>
      <c r="BP16">
        <v>1</v>
      </c>
      <c r="BQ16">
        <v>4498.2640000000001</v>
      </c>
      <c r="BR16">
        <v>2.5340554535810401E-2</v>
      </c>
      <c r="BS16">
        <v>0.2567127906108172</v>
      </c>
      <c r="BT16">
        <v>0.13560787005831582</v>
      </c>
      <c r="BU16">
        <v>19.062999999999999</v>
      </c>
      <c r="BV16">
        <v>0.15561558859150995</v>
      </c>
      <c r="BW16">
        <v>18.207023865206665</v>
      </c>
      <c r="BX16">
        <v>2</v>
      </c>
      <c r="BY16">
        <v>7</v>
      </c>
      <c r="BZ16">
        <v>819</v>
      </c>
    </row>
    <row r="17" spans="1:78" ht="16.5">
      <c r="A17" s="124" t="str">
        <f t="shared" si="1"/>
        <v>미래교통</v>
      </c>
      <c r="B17" s="125" t="str">
        <f t="shared" si="2"/>
        <v>김문중</v>
      </c>
      <c r="C17" s="126" t="str">
        <f t="shared" si="3"/>
        <v>D</v>
      </c>
      <c r="D17" s="127">
        <f t="shared" si="4"/>
        <v>0.80433333333333323</v>
      </c>
      <c r="E17" s="128">
        <f t="shared" si="5"/>
        <v>2279</v>
      </c>
      <c r="F17" s="129" t="str">
        <f t="shared" si="6"/>
        <v>111</v>
      </c>
      <c r="G17" s="130" t="str">
        <f t="shared" si="7"/>
        <v>72바1605</v>
      </c>
      <c r="H17" s="131">
        <f t="shared" si="8"/>
        <v>1</v>
      </c>
      <c r="I17" s="132">
        <f t="shared" si="9"/>
        <v>4351.7929999999997</v>
      </c>
      <c r="J17" s="133">
        <f t="shared" si="10"/>
        <v>7.1094784681421538E-2</v>
      </c>
      <c r="K17" s="133">
        <f t="shared" si="11"/>
        <v>0.27713578290124719</v>
      </c>
      <c r="L17" s="133">
        <f t="shared" si="12"/>
        <v>0.17601940165812116</v>
      </c>
      <c r="M17" s="134">
        <f t="shared" si="13"/>
        <v>22.263000000000002</v>
      </c>
      <c r="N17" s="135">
        <f t="shared" si="14"/>
        <v>0.41362261486242569</v>
      </c>
      <c r="O17" s="135">
        <f t="shared" si="15"/>
        <v>10.317586337401618</v>
      </c>
      <c r="P17" s="217">
        <f t="shared" si="16"/>
        <v>19</v>
      </c>
      <c r="Q17" s="218">
        <f t="shared" si="17"/>
        <v>18</v>
      </c>
      <c r="R17" s="218">
        <f t="shared" si="18"/>
        <v>449</v>
      </c>
      <c r="T17">
        <v>510</v>
      </c>
      <c r="U17">
        <v>2279</v>
      </c>
      <c r="V17" t="s">
        <v>229</v>
      </c>
      <c r="W17">
        <v>4351.7929999999997</v>
      </c>
      <c r="X17">
        <v>1803.23</v>
      </c>
      <c r="Y17">
        <v>2.4129999999999998</v>
      </c>
      <c r="Z17">
        <v>22.263000000000002</v>
      </c>
      <c r="AA17">
        <v>147.48274499999999</v>
      </c>
      <c r="AB17">
        <v>10.485253999999999</v>
      </c>
      <c r="AC17">
        <v>40.872745999999999</v>
      </c>
      <c r="AD17" s="1">
        <v>766</v>
      </c>
      <c r="AE17">
        <v>18</v>
      </c>
      <c r="AF17">
        <v>449</v>
      </c>
      <c r="AG17">
        <v>92</v>
      </c>
      <c r="AH17">
        <v>29.507133</v>
      </c>
      <c r="AI17">
        <v>33822.199999999997</v>
      </c>
      <c r="AJ17">
        <v>15509.2</v>
      </c>
      <c r="AK17">
        <v>19</v>
      </c>
      <c r="AL17">
        <v>14698</v>
      </c>
      <c r="AM17">
        <v>0.80433333333333323</v>
      </c>
      <c r="AN17" t="s">
        <v>67</v>
      </c>
      <c r="AO17">
        <v>4351.7929999999997</v>
      </c>
      <c r="AP17" t="s">
        <v>392</v>
      </c>
      <c r="AQ17" t="s">
        <v>119</v>
      </c>
      <c r="AR17" t="s">
        <v>120</v>
      </c>
      <c r="AS17" t="s">
        <v>119</v>
      </c>
      <c r="AT17" t="s">
        <v>120</v>
      </c>
      <c r="AU17" t="s">
        <v>187</v>
      </c>
      <c r="AV17" t="s">
        <v>229</v>
      </c>
      <c r="AW17" t="s">
        <v>67</v>
      </c>
      <c r="AX17">
        <v>2279</v>
      </c>
      <c r="AY17" t="s">
        <v>534</v>
      </c>
      <c r="AZ17">
        <v>15</v>
      </c>
      <c r="BA17" t="s">
        <v>535</v>
      </c>
      <c r="BB17">
        <v>1</v>
      </c>
      <c r="BC17">
        <v>1</v>
      </c>
      <c r="BE17" t="s">
        <v>70</v>
      </c>
      <c r="BF17">
        <v>1</v>
      </c>
      <c r="BG17" t="s">
        <v>331</v>
      </c>
      <c r="BI17" t="s">
        <v>119</v>
      </c>
      <c r="BJ17" t="s">
        <v>229</v>
      </c>
      <c r="BK17" t="s">
        <v>67</v>
      </c>
      <c r="BL17">
        <v>0.80433333333333323</v>
      </c>
      <c r="BM17">
        <v>2279</v>
      </c>
      <c r="BN17" t="s">
        <v>120</v>
      </c>
      <c r="BO17" t="s">
        <v>187</v>
      </c>
      <c r="BP17">
        <v>1</v>
      </c>
      <c r="BQ17">
        <v>4351.7929999999997</v>
      </c>
      <c r="BR17">
        <v>7.1094784681421538E-2</v>
      </c>
      <c r="BS17">
        <v>0.27713578290124719</v>
      </c>
      <c r="BT17">
        <v>0.17601940165812116</v>
      </c>
      <c r="BU17">
        <v>22.263000000000002</v>
      </c>
      <c r="BV17">
        <v>0.41362261486242569</v>
      </c>
      <c r="BW17">
        <v>10.317586337401618</v>
      </c>
      <c r="BX17">
        <v>19</v>
      </c>
      <c r="BY17">
        <v>18</v>
      </c>
      <c r="BZ17">
        <v>449</v>
      </c>
    </row>
    <row r="18" spans="1:78" ht="16.5">
      <c r="A18" s="107" t="str">
        <f t="shared" si="1"/>
        <v>미래교통</v>
      </c>
      <c r="B18" s="108" t="str">
        <f t="shared" si="2"/>
        <v>김병규</v>
      </c>
      <c r="C18" s="109" t="str">
        <f t="shared" si="3"/>
        <v>S</v>
      </c>
      <c r="D18" s="110">
        <f t="shared" si="4"/>
        <v>1.0390909090909091</v>
      </c>
      <c r="E18" s="111">
        <f t="shared" si="5"/>
        <v>3135</v>
      </c>
      <c r="F18" s="112" t="str">
        <f t="shared" si="6"/>
        <v>111-2</v>
      </c>
      <c r="G18" s="113" t="str">
        <f t="shared" si="7"/>
        <v>72바1547</v>
      </c>
      <c r="H18" s="114">
        <f t="shared" si="8"/>
        <v>1</v>
      </c>
      <c r="I18" s="115">
        <f t="shared" si="9"/>
        <v>2630.895</v>
      </c>
      <c r="J18" s="116">
        <f t="shared" si="10"/>
        <v>7.6768482976617824E-3</v>
      </c>
      <c r="K18" s="116">
        <f t="shared" si="11"/>
        <v>0.35536091817892485</v>
      </c>
      <c r="L18" s="116">
        <f t="shared" si="12"/>
        <v>0.27633181863966444</v>
      </c>
      <c r="M18" s="117">
        <f t="shared" si="13"/>
        <v>9.125</v>
      </c>
      <c r="N18" s="118">
        <f t="shared" si="14"/>
        <v>7.145857208288434</v>
      </c>
      <c r="O18" s="118">
        <f t="shared" si="15"/>
        <v>4.0290471493541169</v>
      </c>
      <c r="P18" s="219">
        <f t="shared" si="16"/>
        <v>19</v>
      </c>
      <c r="Q18" s="220">
        <f t="shared" si="17"/>
        <v>188</v>
      </c>
      <c r="R18" s="220">
        <f t="shared" si="18"/>
        <v>106</v>
      </c>
      <c r="T18">
        <v>510</v>
      </c>
      <c r="U18">
        <v>3135</v>
      </c>
      <c r="V18" t="s">
        <v>359</v>
      </c>
      <c r="W18">
        <v>2630.895</v>
      </c>
      <c r="X18">
        <v>1151.0250000000001</v>
      </c>
      <c r="Y18">
        <v>2.286</v>
      </c>
      <c r="Z18">
        <v>9.125</v>
      </c>
      <c r="AA18">
        <v>168.10440299999999</v>
      </c>
      <c r="AB18">
        <v>1.2905120000000001</v>
      </c>
      <c r="AC18">
        <v>59.737735000000001</v>
      </c>
      <c r="AD18" s="1">
        <v>727</v>
      </c>
      <c r="AE18">
        <v>188</v>
      </c>
      <c r="AF18">
        <v>106</v>
      </c>
      <c r="AG18">
        <v>86</v>
      </c>
      <c r="AH18">
        <v>15.650363</v>
      </c>
      <c r="AI18">
        <v>607.29999999999995</v>
      </c>
      <c r="AJ18">
        <v>0</v>
      </c>
      <c r="AK18">
        <v>19</v>
      </c>
      <c r="AL18">
        <v>3865</v>
      </c>
      <c r="AM18">
        <v>1.0390909090909091</v>
      </c>
      <c r="AN18" t="s">
        <v>71</v>
      </c>
      <c r="AO18">
        <v>2630.895</v>
      </c>
      <c r="AP18" t="s">
        <v>393</v>
      </c>
      <c r="AQ18" t="s">
        <v>119</v>
      </c>
      <c r="AR18" t="s">
        <v>121</v>
      </c>
      <c r="AS18" t="s">
        <v>119</v>
      </c>
      <c r="AT18" t="s">
        <v>121</v>
      </c>
      <c r="AU18" t="s">
        <v>353</v>
      </c>
      <c r="AV18" t="s">
        <v>359</v>
      </c>
      <c r="AW18" t="s">
        <v>71</v>
      </c>
      <c r="AX18">
        <v>3135</v>
      </c>
      <c r="AY18" t="s">
        <v>536</v>
      </c>
      <c r="AZ18">
        <v>1</v>
      </c>
      <c r="BA18" t="s">
        <v>537</v>
      </c>
      <c r="BB18">
        <v>1</v>
      </c>
      <c r="BC18">
        <v>1</v>
      </c>
      <c r="BE18" t="s">
        <v>66</v>
      </c>
      <c r="BF18">
        <v>1</v>
      </c>
      <c r="BG18" t="s">
        <v>331</v>
      </c>
      <c r="BI18" t="s">
        <v>119</v>
      </c>
      <c r="BJ18" t="s">
        <v>359</v>
      </c>
      <c r="BK18" t="s">
        <v>71</v>
      </c>
      <c r="BL18">
        <v>1.0390909090909091</v>
      </c>
      <c r="BM18">
        <v>3135</v>
      </c>
      <c r="BN18" t="s">
        <v>121</v>
      </c>
      <c r="BO18" t="s">
        <v>353</v>
      </c>
      <c r="BP18">
        <v>1</v>
      </c>
      <c r="BQ18">
        <v>2630.895</v>
      </c>
      <c r="BR18">
        <v>7.6768482976617824E-3</v>
      </c>
      <c r="BS18">
        <v>0.35536091817892485</v>
      </c>
      <c r="BT18">
        <v>0.27633181863966444</v>
      </c>
      <c r="BU18">
        <v>9.125</v>
      </c>
      <c r="BV18">
        <v>7.145857208288434</v>
      </c>
      <c r="BW18">
        <v>4.0290471493541169</v>
      </c>
      <c r="BX18">
        <v>19</v>
      </c>
      <c r="BY18">
        <v>188</v>
      </c>
      <c r="BZ18">
        <v>106</v>
      </c>
    </row>
    <row r="19" spans="1:78" ht="16.5">
      <c r="A19" s="124" t="str">
        <f t="shared" si="1"/>
        <v>미래교통</v>
      </c>
      <c r="B19" s="125" t="str">
        <f t="shared" si="2"/>
        <v>김성균</v>
      </c>
      <c r="C19" s="126" t="str">
        <f t="shared" si="3"/>
        <v>B</v>
      </c>
      <c r="D19" s="127">
        <f t="shared" si="4"/>
        <v>0.9117092018398858</v>
      </c>
      <c r="E19" s="128">
        <f t="shared" si="5"/>
        <v>4916</v>
      </c>
      <c r="F19" s="129" t="str">
        <f t="shared" si="6"/>
        <v>111-2</v>
      </c>
      <c r="G19" s="130" t="str">
        <f t="shared" si="7"/>
        <v>70바6053</v>
      </c>
      <c r="H19" s="131">
        <f t="shared" si="8"/>
        <v>10</v>
      </c>
      <c r="I19" s="132">
        <f t="shared" si="9"/>
        <v>1882.079</v>
      </c>
      <c r="J19" s="133">
        <f t="shared" si="10"/>
        <v>8.6996097378741789E-3</v>
      </c>
      <c r="K19" s="133">
        <f t="shared" si="11"/>
        <v>0.41749175725842813</v>
      </c>
      <c r="L19" s="133">
        <f t="shared" si="12"/>
        <v>0.20243571072202601</v>
      </c>
      <c r="M19" s="134">
        <f t="shared" si="13"/>
        <v>15.497</v>
      </c>
      <c r="N19" s="135">
        <f t="shared" si="14"/>
        <v>5.3132732472972712E-2</v>
      </c>
      <c r="O19" s="135">
        <f t="shared" si="15"/>
        <v>21.890685778864757</v>
      </c>
      <c r="P19" s="217">
        <f t="shared" si="16"/>
        <v>17</v>
      </c>
      <c r="Q19" s="218">
        <f t="shared" si="17"/>
        <v>1</v>
      </c>
      <c r="R19" s="218">
        <f t="shared" si="18"/>
        <v>412</v>
      </c>
      <c r="T19">
        <v>510</v>
      </c>
      <c r="U19">
        <v>4916</v>
      </c>
      <c r="V19" t="s">
        <v>299</v>
      </c>
      <c r="W19">
        <v>1882.171</v>
      </c>
      <c r="X19">
        <v>991.779</v>
      </c>
      <c r="Y19">
        <v>1.8979999999999999</v>
      </c>
      <c r="Z19">
        <v>15.497</v>
      </c>
      <c r="AA19">
        <v>119.829973</v>
      </c>
      <c r="AB19">
        <v>1.0424739999999999</v>
      </c>
      <c r="AC19">
        <v>50.028025999999997</v>
      </c>
      <c r="AD19" s="1">
        <v>381</v>
      </c>
      <c r="AE19">
        <v>1</v>
      </c>
      <c r="AF19">
        <v>412</v>
      </c>
      <c r="AG19">
        <v>90</v>
      </c>
      <c r="AH19">
        <v>15.707013</v>
      </c>
      <c r="AI19">
        <v>1129.4000000000001</v>
      </c>
      <c r="AJ19">
        <v>8.6</v>
      </c>
      <c r="AK19">
        <v>17</v>
      </c>
      <c r="AL19">
        <v>4324</v>
      </c>
      <c r="AM19">
        <v>0.9117092018398858</v>
      </c>
      <c r="AN19" t="s">
        <v>68</v>
      </c>
      <c r="AO19">
        <v>474.76499999999999</v>
      </c>
      <c r="AP19" t="s">
        <v>394</v>
      </c>
      <c r="AQ19" t="s">
        <v>119</v>
      </c>
      <c r="AR19" t="s">
        <v>121</v>
      </c>
      <c r="AS19" t="s">
        <v>119</v>
      </c>
      <c r="AT19" t="s">
        <v>121</v>
      </c>
      <c r="AU19" t="s">
        <v>203</v>
      </c>
      <c r="AV19" t="s">
        <v>299</v>
      </c>
      <c r="AW19" t="s">
        <v>68</v>
      </c>
      <c r="AX19">
        <v>4916</v>
      </c>
      <c r="AY19" t="s">
        <v>538</v>
      </c>
      <c r="AZ19">
        <v>3</v>
      </c>
      <c r="BA19" t="s">
        <v>539</v>
      </c>
      <c r="BB19">
        <v>10</v>
      </c>
      <c r="BC19">
        <v>1</v>
      </c>
      <c r="BE19" t="s">
        <v>69</v>
      </c>
      <c r="BF19">
        <v>1</v>
      </c>
      <c r="BG19" t="s">
        <v>331</v>
      </c>
      <c r="BI19" t="s">
        <v>119</v>
      </c>
      <c r="BJ19" t="s">
        <v>299</v>
      </c>
      <c r="BK19" t="s">
        <v>68</v>
      </c>
      <c r="BL19">
        <v>0.9117092018398858</v>
      </c>
      <c r="BM19">
        <v>4916</v>
      </c>
      <c r="BN19" t="s">
        <v>121</v>
      </c>
      <c r="BO19" t="s">
        <v>203</v>
      </c>
      <c r="BP19">
        <v>10</v>
      </c>
      <c r="BQ19">
        <v>1882.079</v>
      </c>
      <c r="BR19">
        <v>8.6996097378741789E-3</v>
      </c>
      <c r="BS19">
        <v>0.41749175725842813</v>
      </c>
      <c r="BT19">
        <v>0.2024258157202507</v>
      </c>
      <c r="BU19">
        <v>15.497</v>
      </c>
      <c r="BV19">
        <v>5.3132732472972712E-2</v>
      </c>
      <c r="BW19">
        <v>21.890685778864757</v>
      </c>
      <c r="BX19">
        <v>17</v>
      </c>
      <c r="BY19">
        <v>1</v>
      </c>
      <c r="BZ19">
        <v>412</v>
      </c>
    </row>
    <row r="20" spans="1:78" ht="16.5">
      <c r="A20" s="107" t="str">
        <f t="shared" si="1"/>
        <v>미래교통</v>
      </c>
      <c r="B20" s="108" t="str">
        <f t="shared" si="2"/>
        <v>김성수</v>
      </c>
      <c r="C20" s="109" t="str">
        <f t="shared" si="3"/>
        <v>A</v>
      </c>
      <c r="D20" s="110">
        <f t="shared" si="4"/>
        <v>0.95533333333333337</v>
      </c>
      <c r="E20" s="111">
        <f t="shared" si="5"/>
        <v>3789</v>
      </c>
      <c r="F20" s="112" t="str">
        <f t="shared" si="6"/>
        <v>304</v>
      </c>
      <c r="G20" s="113" t="str">
        <f t="shared" si="7"/>
        <v>70바6003</v>
      </c>
      <c r="H20" s="114">
        <f t="shared" si="8"/>
        <v>1</v>
      </c>
      <c r="I20" s="115">
        <f t="shared" si="9"/>
        <v>3741.326</v>
      </c>
      <c r="J20" s="116">
        <f t="shared" si="10"/>
        <v>1.3915542222298195E-2</v>
      </c>
      <c r="K20" s="116">
        <f t="shared" si="11"/>
        <v>0.32739232209203828</v>
      </c>
      <c r="L20" s="116">
        <f t="shared" si="12"/>
        <v>0.21516435616677082</v>
      </c>
      <c r="M20" s="117">
        <f t="shared" si="13"/>
        <v>19.048999999999999</v>
      </c>
      <c r="N20" s="118">
        <f t="shared" si="14"/>
        <v>0.16037094869572979</v>
      </c>
      <c r="O20" s="118">
        <f t="shared" si="15"/>
        <v>11.225966408701087</v>
      </c>
      <c r="P20" s="219">
        <f t="shared" si="16"/>
        <v>3</v>
      </c>
      <c r="Q20" s="220">
        <f t="shared" si="17"/>
        <v>6</v>
      </c>
      <c r="R20" s="220">
        <f t="shared" si="18"/>
        <v>420</v>
      </c>
      <c r="T20">
        <v>510</v>
      </c>
      <c r="U20">
        <v>3789</v>
      </c>
      <c r="V20" t="s">
        <v>230</v>
      </c>
      <c r="W20">
        <v>3741.326</v>
      </c>
      <c r="X20">
        <v>1305.287</v>
      </c>
      <c r="Y20">
        <v>2.8660000000000001</v>
      </c>
      <c r="Z20">
        <v>19.048999999999999</v>
      </c>
      <c r="AA20">
        <v>132.384421</v>
      </c>
      <c r="AB20">
        <v>1.842201</v>
      </c>
      <c r="AC20">
        <v>43.341642999999998</v>
      </c>
      <c r="AD20" s="1">
        <v>805</v>
      </c>
      <c r="AE20">
        <v>6</v>
      </c>
      <c r="AF20">
        <v>420</v>
      </c>
      <c r="AG20">
        <v>115</v>
      </c>
      <c r="AH20">
        <v>28.261074000000001</v>
      </c>
      <c r="AI20">
        <v>36918.9</v>
      </c>
      <c r="AJ20">
        <v>28522.400000000001</v>
      </c>
      <c r="AK20">
        <v>3</v>
      </c>
      <c r="AL20">
        <v>1127</v>
      </c>
      <c r="AM20">
        <v>0.95533333333333337</v>
      </c>
      <c r="AN20" t="s">
        <v>66</v>
      </c>
      <c r="AO20">
        <v>3741.326</v>
      </c>
      <c r="AP20" t="s">
        <v>395</v>
      </c>
      <c r="AQ20" t="s">
        <v>119</v>
      </c>
      <c r="AR20" t="s">
        <v>91</v>
      </c>
      <c r="AS20" t="s">
        <v>119</v>
      </c>
      <c r="AT20" t="s">
        <v>91</v>
      </c>
      <c r="AU20" t="s">
        <v>217</v>
      </c>
      <c r="AV20" t="s">
        <v>230</v>
      </c>
      <c r="AW20" t="s">
        <v>66</v>
      </c>
      <c r="AX20">
        <v>3789</v>
      </c>
      <c r="AY20" t="s">
        <v>540</v>
      </c>
      <c r="AZ20">
        <v>3</v>
      </c>
      <c r="BA20" t="s">
        <v>541</v>
      </c>
      <c r="BB20">
        <v>1</v>
      </c>
      <c r="BC20">
        <v>1</v>
      </c>
      <c r="BE20" t="s">
        <v>66</v>
      </c>
      <c r="BF20">
        <v>0</v>
      </c>
      <c r="BG20" t="s">
        <v>337</v>
      </c>
      <c r="BI20" t="s">
        <v>119</v>
      </c>
      <c r="BJ20" t="s">
        <v>230</v>
      </c>
      <c r="BK20" t="s">
        <v>66</v>
      </c>
      <c r="BL20">
        <v>0.95533333333333337</v>
      </c>
      <c r="BM20">
        <v>3789</v>
      </c>
      <c r="BN20" t="s">
        <v>91</v>
      </c>
      <c r="BO20" t="s">
        <v>217</v>
      </c>
      <c r="BP20">
        <v>1</v>
      </c>
      <c r="BQ20">
        <v>3741.326</v>
      </c>
      <c r="BR20">
        <v>1.3915542222298195E-2</v>
      </c>
      <c r="BS20">
        <v>0.32739232209203828</v>
      </c>
      <c r="BT20">
        <v>0.21516435616677082</v>
      </c>
      <c r="BU20">
        <v>19.048999999999999</v>
      </c>
      <c r="BV20">
        <v>0.16037094869572979</v>
      </c>
      <c r="BW20">
        <v>11.225966408701087</v>
      </c>
      <c r="BX20">
        <v>3</v>
      </c>
      <c r="BY20">
        <v>6</v>
      </c>
      <c r="BZ20">
        <v>420</v>
      </c>
    </row>
    <row r="21" spans="1:78" ht="16.5">
      <c r="A21" s="124" t="str">
        <f t="shared" si="1"/>
        <v>미래교통</v>
      </c>
      <c r="B21" s="125" t="str">
        <f t="shared" si="2"/>
        <v>김성채</v>
      </c>
      <c r="C21" s="126" t="str">
        <f t="shared" si="3"/>
        <v>B</v>
      </c>
      <c r="D21" s="127">
        <f t="shared" si="4"/>
        <v>0.90793103448275869</v>
      </c>
      <c r="E21" s="128">
        <f t="shared" si="5"/>
        <v>2095</v>
      </c>
      <c r="F21" s="129" t="str">
        <f t="shared" si="6"/>
        <v>111</v>
      </c>
      <c r="G21" s="130" t="str">
        <f t="shared" si="7"/>
        <v>70바6004</v>
      </c>
      <c r="H21" s="131">
        <f t="shared" si="8"/>
        <v>1</v>
      </c>
      <c r="I21" s="132">
        <f t="shared" si="9"/>
        <v>3839.252</v>
      </c>
      <c r="J21" s="133">
        <f t="shared" si="10"/>
        <v>3.2307786095144347E-3</v>
      </c>
      <c r="K21" s="133">
        <f t="shared" si="11"/>
        <v>0.23581527904246963</v>
      </c>
      <c r="L21" s="133">
        <f t="shared" si="12"/>
        <v>0.13335931061571368</v>
      </c>
      <c r="M21" s="134">
        <f t="shared" si="13"/>
        <v>21.14</v>
      </c>
      <c r="N21" s="135">
        <f t="shared" si="14"/>
        <v>0.33860762461021054</v>
      </c>
      <c r="O21" s="135">
        <f t="shared" si="15"/>
        <v>3.2558425443289476</v>
      </c>
      <c r="P21" s="217">
        <f t="shared" si="16"/>
        <v>1</v>
      </c>
      <c r="Q21" s="218">
        <f t="shared" si="17"/>
        <v>13</v>
      </c>
      <c r="R21" s="218">
        <f t="shared" si="18"/>
        <v>125</v>
      </c>
      <c r="T21">
        <v>510</v>
      </c>
      <c r="U21">
        <v>2095</v>
      </c>
      <c r="V21" t="s">
        <v>300</v>
      </c>
      <c r="W21">
        <v>3839.252</v>
      </c>
      <c r="X21">
        <v>1458.327</v>
      </c>
      <c r="Y21">
        <v>2.633</v>
      </c>
      <c r="Z21">
        <v>21.14</v>
      </c>
      <c r="AA21">
        <v>120.534412</v>
      </c>
      <c r="AB21">
        <v>0.38941999999999999</v>
      </c>
      <c r="AC21">
        <v>28.423856000000001</v>
      </c>
      <c r="AD21" s="1">
        <v>512</v>
      </c>
      <c r="AE21">
        <v>13</v>
      </c>
      <c r="AF21">
        <v>125</v>
      </c>
      <c r="AG21">
        <v>91</v>
      </c>
      <c r="AH21">
        <v>31.851915999999999</v>
      </c>
      <c r="AI21">
        <v>26303.9</v>
      </c>
      <c r="AJ21">
        <v>11223.8</v>
      </c>
      <c r="AK21">
        <v>1</v>
      </c>
      <c r="AL21">
        <v>37</v>
      </c>
      <c r="AM21">
        <v>0.90793103448275869</v>
      </c>
      <c r="AN21" t="s">
        <v>68</v>
      </c>
      <c r="AO21">
        <v>3839.252</v>
      </c>
      <c r="AP21" t="s">
        <v>396</v>
      </c>
      <c r="AQ21" t="s">
        <v>119</v>
      </c>
      <c r="AR21" t="s">
        <v>120</v>
      </c>
      <c r="AS21" t="s">
        <v>119</v>
      </c>
      <c r="AT21" t="s">
        <v>120</v>
      </c>
      <c r="AU21" t="s">
        <v>294</v>
      </c>
      <c r="AV21" t="s">
        <v>300</v>
      </c>
      <c r="AW21" t="s">
        <v>68</v>
      </c>
      <c r="AX21">
        <v>2095</v>
      </c>
      <c r="AY21" t="s">
        <v>530</v>
      </c>
      <c r="AZ21">
        <v>13</v>
      </c>
      <c r="BA21" t="s">
        <v>542</v>
      </c>
      <c r="BB21">
        <v>1</v>
      </c>
      <c r="BC21">
        <v>1</v>
      </c>
      <c r="BE21" t="s">
        <v>68</v>
      </c>
      <c r="BF21">
        <v>0</v>
      </c>
      <c r="BG21" t="s">
        <v>337</v>
      </c>
      <c r="BI21" t="s">
        <v>119</v>
      </c>
      <c r="BJ21" t="s">
        <v>300</v>
      </c>
      <c r="BK21" t="s">
        <v>68</v>
      </c>
      <c r="BL21">
        <v>0.90793103448275869</v>
      </c>
      <c r="BM21">
        <v>2095</v>
      </c>
      <c r="BN21" t="s">
        <v>120</v>
      </c>
      <c r="BO21" t="s">
        <v>294</v>
      </c>
      <c r="BP21">
        <v>1</v>
      </c>
      <c r="BQ21">
        <v>3839.252</v>
      </c>
      <c r="BR21">
        <v>3.2307786095144347E-3</v>
      </c>
      <c r="BS21">
        <v>0.23581527904246963</v>
      </c>
      <c r="BT21">
        <v>0.13335931061571368</v>
      </c>
      <c r="BU21">
        <v>21.14</v>
      </c>
      <c r="BV21">
        <v>0.33860762461021054</v>
      </c>
      <c r="BW21">
        <v>3.2558425443289476</v>
      </c>
      <c r="BX21">
        <v>1</v>
      </c>
      <c r="BY21">
        <v>13</v>
      </c>
      <c r="BZ21">
        <v>125</v>
      </c>
    </row>
    <row r="22" spans="1:78" ht="16.5">
      <c r="A22" s="107" t="str">
        <f t="shared" si="1"/>
        <v>미래교통</v>
      </c>
      <c r="B22" s="108" t="str">
        <f t="shared" si="2"/>
        <v>김성철</v>
      </c>
      <c r="C22" s="109" t="str">
        <f t="shared" si="3"/>
        <v>C</v>
      </c>
      <c r="D22" s="110">
        <f t="shared" si="4"/>
        <v>0.85118041079500739</v>
      </c>
      <c r="E22" s="111">
        <f t="shared" si="5"/>
        <v>1219</v>
      </c>
      <c r="F22" s="112" t="str">
        <f t="shared" si="6"/>
        <v>111-2</v>
      </c>
      <c r="G22" s="113" t="str">
        <f t="shared" si="7"/>
        <v>70바5072</v>
      </c>
      <c r="H22" s="114">
        <f t="shared" si="8"/>
        <v>3</v>
      </c>
      <c r="I22" s="115">
        <f t="shared" si="9"/>
        <v>2710.7759999999998</v>
      </c>
      <c r="J22" s="116">
        <f t="shared" si="10"/>
        <v>2.4549795984318057E-2</v>
      </c>
      <c r="K22" s="116">
        <f t="shared" si="11"/>
        <v>0.38977244569657438</v>
      </c>
      <c r="L22" s="116">
        <f t="shared" si="12"/>
        <v>8.2264266763465516E-2</v>
      </c>
      <c r="M22" s="117">
        <f t="shared" si="13"/>
        <v>16.859000000000002</v>
      </c>
      <c r="N22" s="118">
        <f t="shared" si="14"/>
        <v>0.81157572591759708</v>
      </c>
      <c r="O22" s="118">
        <f t="shared" si="15"/>
        <v>28.405150407115897</v>
      </c>
      <c r="P22" s="219">
        <f t="shared" si="16"/>
        <v>10</v>
      </c>
      <c r="Q22" s="220">
        <f t="shared" si="17"/>
        <v>22</v>
      </c>
      <c r="R22" s="220">
        <f t="shared" si="18"/>
        <v>770</v>
      </c>
      <c r="T22">
        <v>510</v>
      </c>
      <c r="U22">
        <v>1219</v>
      </c>
      <c r="V22" t="s">
        <v>231</v>
      </c>
      <c r="W22">
        <v>2710.7759999999998</v>
      </c>
      <c r="X22">
        <v>1388.252</v>
      </c>
      <c r="Y22">
        <v>1.9530000000000001</v>
      </c>
      <c r="Z22">
        <v>16.859000000000002</v>
      </c>
      <c r="AA22">
        <v>161.586353</v>
      </c>
      <c r="AB22">
        <v>3.9669120000000002</v>
      </c>
      <c r="AC22">
        <v>62.981907999999997</v>
      </c>
      <c r="AD22" s="1">
        <v>223</v>
      </c>
      <c r="AE22">
        <v>22</v>
      </c>
      <c r="AF22">
        <v>770</v>
      </c>
      <c r="AG22">
        <v>105</v>
      </c>
      <c r="AH22">
        <v>16.776019999999999</v>
      </c>
      <c r="AI22">
        <v>6675.5</v>
      </c>
      <c r="AJ22">
        <v>3848.5</v>
      </c>
      <c r="AK22">
        <v>10</v>
      </c>
      <c r="AL22">
        <v>2250</v>
      </c>
      <c r="AM22">
        <v>0.85118041079500739</v>
      </c>
      <c r="AN22" t="s">
        <v>69</v>
      </c>
      <c r="AO22">
        <v>2219.94</v>
      </c>
      <c r="AP22" t="s">
        <v>397</v>
      </c>
      <c r="AQ22" t="s">
        <v>119</v>
      </c>
      <c r="AR22" t="s">
        <v>121</v>
      </c>
      <c r="AS22" t="s">
        <v>119</v>
      </c>
      <c r="AT22" t="s">
        <v>121</v>
      </c>
      <c r="AU22" t="s">
        <v>197</v>
      </c>
      <c r="AV22" t="s">
        <v>231</v>
      </c>
      <c r="AW22" t="s">
        <v>69</v>
      </c>
      <c r="AX22">
        <v>1219</v>
      </c>
      <c r="AY22" t="s">
        <v>543</v>
      </c>
      <c r="AZ22">
        <v>6</v>
      </c>
      <c r="BA22" t="s">
        <v>319</v>
      </c>
      <c r="BB22">
        <v>3</v>
      </c>
      <c r="BC22">
        <v>1</v>
      </c>
      <c r="BE22" t="s">
        <v>67</v>
      </c>
      <c r="BF22">
        <v>1</v>
      </c>
      <c r="BG22" t="s">
        <v>331</v>
      </c>
      <c r="BI22" t="s">
        <v>119</v>
      </c>
      <c r="BJ22" t="s">
        <v>231</v>
      </c>
      <c r="BK22" t="s">
        <v>69</v>
      </c>
      <c r="BL22">
        <v>0.85118041079500739</v>
      </c>
      <c r="BM22">
        <v>1219</v>
      </c>
      <c r="BN22" t="s">
        <v>121</v>
      </c>
      <c r="BO22" t="s">
        <v>197</v>
      </c>
      <c r="BP22">
        <v>3</v>
      </c>
      <c r="BQ22">
        <v>2710.7759999999998</v>
      </c>
      <c r="BR22">
        <v>2.4549795984318057E-2</v>
      </c>
      <c r="BS22">
        <v>0.38977244569657438</v>
      </c>
      <c r="BT22">
        <v>8.2264266763465516E-2</v>
      </c>
      <c r="BU22">
        <v>16.859000000000002</v>
      </c>
      <c r="BV22">
        <v>0.81157572591759708</v>
      </c>
      <c r="BW22">
        <v>28.405150407115897</v>
      </c>
      <c r="BX22">
        <v>10</v>
      </c>
      <c r="BY22">
        <v>22</v>
      </c>
      <c r="BZ22">
        <v>770</v>
      </c>
    </row>
    <row r="23" spans="1:78" ht="16.5">
      <c r="A23" s="124" t="str">
        <f t="shared" si="1"/>
        <v>미래교통</v>
      </c>
      <c r="B23" s="125" t="str">
        <f t="shared" si="2"/>
        <v>김영수</v>
      </c>
      <c r="C23" s="126" t="str">
        <f t="shared" si="3"/>
        <v>C</v>
      </c>
      <c r="D23" s="127">
        <f t="shared" si="4"/>
        <v>0.8608528919061732</v>
      </c>
      <c r="E23" s="128">
        <f t="shared" si="5"/>
        <v>7716</v>
      </c>
      <c r="F23" s="129" t="str">
        <f t="shared" si="6"/>
        <v>304</v>
      </c>
      <c r="G23" s="130" t="str">
        <f t="shared" si="7"/>
        <v>70바5930</v>
      </c>
      <c r="H23" s="131">
        <f t="shared" si="8"/>
        <v>14</v>
      </c>
      <c r="I23" s="132">
        <f t="shared" si="9"/>
        <v>2548.5529999999999</v>
      </c>
      <c r="J23" s="133">
        <f t="shared" si="10"/>
        <v>9.3745292379367358E-3</v>
      </c>
      <c r="K23" s="133">
        <f t="shared" si="11"/>
        <v>0.37576451571892311</v>
      </c>
      <c r="L23" s="133">
        <f t="shared" si="12"/>
        <v>8.7108253193086432E-2</v>
      </c>
      <c r="M23" s="134">
        <f t="shared" si="13"/>
        <v>20.834</v>
      </c>
      <c r="N23" s="135">
        <f t="shared" si="14"/>
        <v>1.2467364523813311</v>
      </c>
      <c r="O23" s="135">
        <f t="shared" si="15"/>
        <v>34.822638842375113</v>
      </c>
      <c r="P23" s="217">
        <f t="shared" si="16"/>
        <v>27</v>
      </c>
      <c r="Q23" s="218">
        <f t="shared" si="17"/>
        <v>34</v>
      </c>
      <c r="R23" s="218">
        <f t="shared" si="18"/>
        <v>1052</v>
      </c>
      <c r="T23">
        <v>510</v>
      </c>
      <c r="U23">
        <v>7716</v>
      </c>
      <c r="V23" t="s">
        <v>232</v>
      </c>
      <c r="W23">
        <v>2548.5529999999999</v>
      </c>
      <c r="X23">
        <v>1111.636</v>
      </c>
      <c r="Y23">
        <v>2.2930000000000001</v>
      </c>
      <c r="Z23">
        <v>20.834</v>
      </c>
      <c r="AA23">
        <v>106.848032</v>
      </c>
      <c r="AB23">
        <v>1.0016499999999999</v>
      </c>
      <c r="AC23">
        <v>40.149698999999998</v>
      </c>
      <c r="AD23" s="1">
        <v>222</v>
      </c>
      <c r="AE23">
        <v>34</v>
      </c>
      <c r="AF23">
        <v>1052</v>
      </c>
      <c r="AG23">
        <v>113</v>
      </c>
      <c r="AH23">
        <v>23.852128</v>
      </c>
      <c r="AI23">
        <v>23181.3</v>
      </c>
      <c r="AJ23">
        <v>14521.9</v>
      </c>
      <c r="AK23">
        <v>27</v>
      </c>
      <c r="AL23">
        <v>8939</v>
      </c>
      <c r="AM23">
        <v>0.8608528919061732</v>
      </c>
      <c r="AN23" t="s">
        <v>69</v>
      </c>
      <c r="AO23">
        <v>487.40800000000002</v>
      </c>
      <c r="AP23" t="s">
        <v>398</v>
      </c>
      <c r="AQ23" t="s">
        <v>119</v>
      </c>
      <c r="AR23" t="s">
        <v>91</v>
      </c>
      <c r="AS23" t="s">
        <v>119</v>
      </c>
      <c r="AT23" t="s">
        <v>91</v>
      </c>
      <c r="AU23" t="s">
        <v>215</v>
      </c>
      <c r="AV23" t="s">
        <v>232</v>
      </c>
      <c r="AW23" t="s">
        <v>69</v>
      </c>
      <c r="AX23">
        <v>7716</v>
      </c>
      <c r="AY23" t="s">
        <v>526</v>
      </c>
      <c r="AZ23">
        <v>9</v>
      </c>
      <c r="BA23" t="s">
        <v>544</v>
      </c>
      <c r="BB23">
        <v>14</v>
      </c>
      <c r="BC23">
        <v>1</v>
      </c>
      <c r="BE23" t="s">
        <v>67</v>
      </c>
      <c r="BF23">
        <v>1</v>
      </c>
      <c r="BG23" t="s">
        <v>331</v>
      </c>
      <c r="BI23" t="s">
        <v>119</v>
      </c>
      <c r="BJ23" t="s">
        <v>232</v>
      </c>
      <c r="BK23" t="s">
        <v>69</v>
      </c>
      <c r="BL23">
        <v>0.8608528919061732</v>
      </c>
      <c r="BM23">
        <v>7716</v>
      </c>
      <c r="BN23" t="s">
        <v>91</v>
      </c>
      <c r="BO23" t="s">
        <v>215</v>
      </c>
      <c r="BP23">
        <v>14</v>
      </c>
      <c r="BQ23">
        <v>2548.5529999999999</v>
      </c>
      <c r="BR23">
        <v>9.3745292379367358E-3</v>
      </c>
      <c r="BS23">
        <v>0.37576451571892311</v>
      </c>
      <c r="BT23">
        <v>8.7108253193086432E-2</v>
      </c>
      <c r="BU23">
        <v>20.834</v>
      </c>
      <c r="BV23">
        <v>1.2467364523813311</v>
      </c>
      <c r="BW23">
        <v>34.822638842375113</v>
      </c>
      <c r="BX23">
        <v>27</v>
      </c>
      <c r="BY23">
        <v>34</v>
      </c>
      <c r="BZ23">
        <v>1052</v>
      </c>
    </row>
    <row r="24" spans="1:78" ht="16.5">
      <c r="A24" s="107" t="str">
        <f t="shared" si="1"/>
        <v>미래교통</v>
      </c>
      <c r="B24" s="108" t="str">
        <f t="shared" si="2"/>
        <v>김영승</v>
      </c>
      <c r="C24" s="109" t="str">
        <f t="shared" si="3"/>
        <v>C</v>
      </c>
      <c r="D24" s="110">
        <f t="shared" si="4"/>
        <v>0.86724137931034495</v>
      </c>
      <c r="E24" s="111">
        <f t="shared" si="5"/>
        <v>8816</v>
      </c>
      <c r="F24" s="112" t="str">
        <f t="shared" si="6"/>
        <v>111</v>
      </c>
      <c r="G24" s="113" t="str">
        <f t="shared" si="7"/>
        <v>70바5905</v>
      </c>
      <c r="H24" s="114">
        <f t="shared" si="8"/>
        <v>1</v>
      </c>
      <c r="I24" s="115">
        <f t="shared" si="9"/>
        <v>3909.223</v>
      </c>
      <c r="J24" s="116">
        <f t="shared" si="10"/>
        <v>2.4995886117300834E-2</v>
      </c>
      <c r="K24" s="116">
        <f t="shared" si="11"/>
        <v>0.30165040962695699</v>
      </c>
      <c r="L24" s="116">
        <f t="shared" si="12"/>
        <v>0.22203900877488955</v>
      </c>
      <c r="M24" s="117">
        <f t="shared" si="13"/>
        <v>22.734000000000002</v>
      </c>
      <c r="N24" s="118">
        <f t="shared" si="14"/>
        <v>0.1023221238593961</v>
      </c>
      <c r="O24" s="118">
        <f t="shared" si="15"/>
        <v>34.636038926405583</v>
      </c>
      <c r="P24" s="219">
        <f t="shared" si="16"/>
        <v>11</v>
      </c>
      <c r="Q24" s="220">
        <f t="shared" si="17"/>
        <v>4</v>
      </c>
      <c r="R24" s="220">
        <f t="shared" si="18"/>
        <v>1354</v>
      </c>
      <c r="T24">
        <v>510</v>
      </c>
      <c r="U24">
        <v>8816</v>
      </c>
      <c r="V24" t="s">
        <v>233</v>
      </c>
      <c r="W24">
        <v>3909.223</v>
      </c>
      <c r="X24">
        <v>1554.374</v>
      </c>
      <c r="Y24">
        <v>2.5150000000000001</v>
      </c>
      <c r="Z24">
        <v>22.734000000000002</v>
      </c>
      <c r="AA24">
        <v>130.442465</v>
      </c>
      <c r="AB24">
        <v>3.2605249999999999</v>
      </c>
      <c r="AC24">
        <v>39.348022999999998</v>
      </c>
      <c r="AD24" s="1">
        <v>868</v>
      </c>
      <c r="AE24">
        <v>4</v>
      </c>
      <c r="AF24">
        <v>1354</v>
      </c>
      <c r="AG24">
        <v>93</v>
      </c>
      <c r="AH24">
        <v>29.968944</v>
      </c>
      <c r="AI24">
        <v>27587.7</v>
      </c>
      <c r="AJ24">
        <v>13350.5</v>
      </c>
      <c r="AK24">
        <v>11</v>
      </c>
      <c r="AL24">
        <v>7768</v>
      </c>
      <c r="AM24">
        <v>0.86724137931034495</v>
      </c>
      <c r="AN24" t="s">
        <v>69</v>
      </c>
      <c r="AO24">
        <v>3909.223</v>
      </c>
      <c r="AP24" t="s">
        <v>399</v>
      </c>
      <c r="AQ24" t="s">
        <v>119</v>
      </c>
      <c r="AR24" t="s">
        <v>120</v>
      </c>
      <c r="AS24" t="s">
        <v>119</v>
      </c>
      <c r="AT24" t="s">
        <v>120</v>
      </c>
      <c r="AU24" t="s">
        <v>176</v>
      </c>
      <c r="AV24" t="s">
        <v>233</v>
      </c>
      <c r="AW24" t="s">
        <v>69</v>
      </c>
      <c r="AX24">
        <v>8816</v>
      </c>
      <c r="AY24" t="s">
        <v>528</v>
      </c>
      <c r="AZ24">
        <v>4</v>
      </c>
      <c r="BA24" t="s">
        <v>339</v>
      </c>
      <c r="BB24">
        <v>1</v>
      </c>
      <c r="BC24">
        <v>1</v>
      </c>
      <c r="BE24" t="s">
        <v>69</v>
      </c>
      <c r="BF24">
        <v>0</v>
      </c>
      <c r="BG24" t="s">
        <v>337</v>
      </c>
      <c r="BI24" t="s">
        <v>119</v>
      </c>
      <c r="BJ24" t="s">
        <v>233</v>
      </c>
      <c r="BK24" t="s">
        <v>69</v>
      </c>
      <c r="BL24">
        <v>0.86724137931034495</v>
      </c>
      <c r="BM24">
        <v>8816</v>
      </c>
      <c r="BN24" t="s">
        <v>120</v>
      </c>
      <c r="BO24" t="s">
        <v>176</v>
      </c>
      <c r="BP24">
        <v>1</v>
      </c>
      <c r="BQ24">
        <v>3909.223</v>
      </c>
      <c r="BR24">
        <v>2.4995886117300834E-2</v>
      </c>
      <c r="BS24">
        <v>0.30165040962695699</v>
      </c>
      <c r="BT24">
        <v>0.22203900877488955</v>
      </c>
      <c r="BU24">
        <v>22.734000000000002</v>
      </c>
      <c r="BV24">
        <v>0.1023221238593961</v>
      </c>
      <c r="BW24">
        <v>34.636038926405583</v>
      </c>
      <c r="BX24">
        <v>11</v>
      </c>
      <c r="BY24">
        <v>4</v>
      </c>
      <c r="BZ24">
        <v>1354</v>
      </c>
    </row>
    <row r="25" spans="1:78" ht="16.5">
      <c r="A25" s="124" t="str">
        <f t="shared" si="1"/>
        <v>미래교통</v>
      </c>
      <c r="B25" s="125" t="str">
        <f t="shared" si="2"/>
        <v>김영천</v>
      </c>
      <c r="C25" s="126" t="str">
        <f t="shared" si="3"/>
        <v>D</v>
      </c>
      <c r="D25" s="127">
        <f t="shared" si="4"/>
        <v>0.82958273521273074</v>
      </c>
      <c r="E25" s="128">
        <f t="shared" si="5"/>
        <v>925</v>
      </c>
      <c r="F25" s="129" t="str">
        <f t="shared" si="6"/>
        <v>111-2</v>
      </c>
      <c r="G25" s="130" t="str">
        <f t="shared" si="7"/>
        <v>70바6055</v>
      </c>
      <c r="H25" s="131">
        <f t="shared" si="8"/>
        <v>4</v>
      </c>
      <c r="I25" s="132">
        <f t="shared" si="9"/>
        <v>2552.491</v>
      </c>
      <c r="J25" s="133">
        <f t="shared" si="10"/>
        <v>2.2489971280605779E-2</v>
      </c>
      <c r="K25" s="133">
        <f t="shared" si="11"/>
        <v>0.38983380110558657</v>
      </c>
      <c r="L25" s="133">
        <f t="shared" si="12"/>
        <v>0.28286093858900974</v>
      </c>
      <c r="M25" s="134">
        <f t="shared" si="13"/>
        <v>19.48</v>
      </c>
      <c r="N25" s="135">
        <f t="shared" si="14"/>
        <v>0.94025796760889657</v>
      </c>
      <c r="O25" s="135">
        <f t="shared" si="15"/>
        <v>38.237157349428458</v>
      </c>
      <c r="P25" s="217">
        <f t="shared" si="16"/>
        <v>11</v>
      </c>
      <c r="Q25" s="218">
        <f t="shared" si="17"/>
        <v>24</v>
      </c>
      <c r="R25" s="218">
        <f t="shared" si="18"/>
        <v>976</v>
      </c>
      <c r="T25">
        <v>510</v>
      </c>
      <c r="U25">
        <v>925</v>
      </c>
      <c r="V25" t="s">
        <v>234</v>
      </c>
      <c r="W25">
        <v>2552.491</v>
      </c>
      <c r="X25">
        <v>1427.068</v>
      </c>
      <c r="Y25">
        <v>1.7889999999999999</v>
      </c>
      <c r="Z25">
        <v>19.48</v>
      </c>
      <c r="AA25">
        <v>151.28801000000001</v>
      </c>
      <c r="AB25">
        <v>3.402463</v>
      </c>
      <c r="AC25">
        <v>58.977179999999997</v>
      </c>
      <c r="AD25" s="1">
        <v>722</v>
      </c>
      <c r="AE25">
        <v>24</v>
      </c>
      <c r="AF25">
        <v>976</v>
      </c>
      <c r="AG25">
        <v>93</v>
      </c>
      <c r="AH25">
        <v>16.871732999999999</v>
      </c>
      <c r="AI25">
        <v>4412.8</v>
      </c>
      <c r="AJ25">
        <v>1657.3</v>
      </c>
      <c r="AK25">
        <v>11</v>
      </c>
      <c r="AL25">
        <v>3114</v>
      </c>
      <c r="AM25">
        <v>0.82958273521273074</v>
      </c>
      <c r="AN25" t="s">
        <v>67</v>
      </c>
      <c r="AO25">
        <v>1964.694</v>
      </c>
      <c r="AP25" t="s">
        <v>400</v>
      </c>
      <c r="AQ25" t="s">
        <v>119</v>
      </c>
      <c r="AR25" t="s">
        <v>121</v>
      </c>
      <c r="AS25" t="s">
        <v>119</v>
      </c>
      <c r="AT25" t="s">
        <v>121</v>
      </c>
      <c r="AU25" t="s">
        <v>204</v>
      </c>
      <c r="AV25" t="s">
        <v>234</v>
      </c>
      <c r="AW25" t="s">
        <v>67</v>
      </c>
      <c r="AX25">
        <v>925</v>
      </c>
      <c r="AY25" t="s">
        <v>545</v>
      </c>
      <c r="AZ25">
        <v>7</v>
      </c>
      <c r="BA25" t="s">
        <v>350</v>
      </c>
      <c r="BB25">
        <v>4</v>
      </c>
      <c r="BC25">
        <v>1</v>
      </c>
      <c r="BE25" t="s">
        <v>67</v>
      </c>
      <c r="BF25">
        <v>0</v>
      </c>
      <c r="BG25" t="s">
        <v>337</v>
      </c>
      <c r="BI25" t="s">
        <v>119</v>
      </c>
      <c r="BJ25" t="s">
        <v>234</v>
      </c>
      <c r="BK25" t="s">
        <v>67</v>
      </c>
      <c r="BL25">
        <v>0.82958273521273074</v>
      </c>
      <c r="BM25">
        <v>925</v>
      </c>
      <c r="BN25" t="s">
        <v>121</v>
      </c>
      <c r="BO25" t="s">
        <v>204</v>
      </c>
      <c r="BP25">
        <v>4</v>
      </c>
      <c r="BQ25">
        <v>2552.491</v>
      </c>
      <c r="BR25">
        <v>2.2489971280605779E-2</v>
      </c>
      <c r="BS25">
        <v>0.38983380110558657</v>
      </c>
      <c r="BT25">
        <v>0.28286093858900974</v>
      </c>
      <c r="BU25">
        <v>19.48</v>
      </c>
      <c r="BV25">
        <v>0.94025796760889657</v>
      </c>
      <c r="BW25">
        <v>38.237157349428458</v>
      </c>
      <c r="BX25">
        <v>11</v>
      </c>
      <c r="BY25">
        <v>24</v>
      </c>
      <c r="BZ25">
        <v>976</v>
      </c>
    </row>
    <row r="26" spans="1:78" ht="16.5">
      <c r="A26" s="107" t="str">
        <f t="shared" si="1"/>
        <v>미래교통</v>
      </c>
      <c r="B26" s="108" t="str">
        <f t="shared" si="2"/>
        <v>김영철</v>
      </c>
      <c r="C26" s="109" t="str">
        <f t="shared" si="3"/>
        <v>A</v>
      </c>
      <c r="D26" s="110">
        <f t="shared" si="4"/>
        <v>0.95222222222222219</v>
      </c>
      <c r="E26" s="111">
        <f t="shared" si="5"/>
        <v>622</v>
      </c>
      <c r="F26" s="112" t="str">
        <f t="shared" si="6"/>
        <v>111</v>
      </c>
      <c r="G26" s="113" t="str">
        <f t="shared" si="7"/>
        <v>70바5994</v>
      </c>
      <c r="H26" s="114">
        <f t="shared" si="8"/>
        <v>1</v>
      </c>
      <c r="I26" s="115">
        <f t="shared" si="9"/>
        <v>4499.8490000000002</v>
      </c>
      <c r="J26" s="116">
        <f t="shared" si="10"/>
        <v>5.5739868452031834E-2</v>
      </c>
      <c r="K26" s="116">
        <f t="shared" si="11"/>
        <v>0.26737197468509111</v>
      </c>
      <c r="L26" s="116">
        <f t="shared" si="12"/>
        <v>0.1780059730893192</v>
      </c>
      <c r="M26" s="117">
        <f t="shared" si="13"/>
        <v>22.603999999999999</v>
      </c>
      <c r="N26" s="118">
        <f t="shared" si="14"/>
        <v>0</v>
      </c>
      <c r="O26" s="118">
        <f t="shared" si="15"/>
        <v>11.844841904695024</v>
      </c>
      <c r="P26" s="219">
        <f t="shared" si="16"/>
        <v>30</v>
      </c>
      <c r="Q26" s="220">
        <f t="shared" si="17"/>
        <v>0</v>
      </c>
      <c r="R26" s="220">
        <f t="shared" si="18"/>
        <v>533</v>
      </c>
      <c r="T26">
        <v>510</v>
      </c>
      <c r="U26">
        <v>622</v>
      </c>
      <c r="V26" t="s">
        <v>235</v>
      </c>
      <c r="W26">
        <v>4499.8490000000002</v>
      </c>
      <c r="X26">
        <v>1750.03</v>
      </c>
      <c r="Y26">
        <v>2.5710000000000002</v>
      </c>
      <c r="Z26">
        <v>22.603999999999999</v>
      </c>
      <c r="AA26">
        <v>154.58163500000001</v>
      </c>
      <c r="AB26">
        <v>8.6163600000000002</v>
      </c>
      <c r="AC26">
        <v>41.330796999999997</v>
      </c>
      <c r="AD26" s="1">
        <v>801</v>
      </c>
      <c r="AE26">
        <v>0</v>
      </c>
      <c r="AF26">
        <v>533</v>
      </c>
      <c r="AG26">
        <v>92</v>
      </c>
      <c r="AH26">
        <v>29.109855</v>
      </c>
      <c r="AI26">
        <v>29837</v>
      </c>
      <c r="AJ26">
        <v>15439.7</v>
      </c>
      <c r="AK26">
        <v>30</v>
      </c>
      <c r="AL26">
        <v>12911</v>
      </c>
      <c r="AM26">
        <v>0.95222222222222219</v>
      </c>
      <c r="AN26" t="s">
        <v>66</v>
      </c>
      <c r="AO26">
        <v>4499.8490000000002</v>
      </c>
      <c r="AP26" t="s">
        <v>401</v>
      </c>
      <c r="AQ26" t="s">
        <v>119</v>
      </c>
      <c r="AR26" t="s">
        <v>120</v>
      </c>
      <c r="AS26" t="s">
        <v>119</v>
      </c>
      <c r="AT26" t="s">
        <v>120</v>
      </c>
      <c r="AU26" t="s">
        <v>180</v>
      </c>
      <c r="AV26" t="s">
        <v>235</v>
      </c>
      <c r="AW26" t="s">
        <v>66</v>
      </c>
      <c r="AX26">
        <v>622</v>
      </c>
      <c r="AY26" t="s">
        <v>523</v>
      </c>
      <c r="AZ26">
        <v>6</v>
      </c>
      <c r="BA26" t="s">
        <v>546</v>
      </c>
      <c r="BB26">
        <v>1</v>
      </c>
      <c r="BC26">
        <v>1</v>
      </c>
      <c r="BE26" t="s">
        <v>68</v>
      </c>
      <c r="BF26">
        <v>1</v>
      </c>
      <c r="BG26" t="s">
        <v>331</v>
      </c>
      <c r="BI26" t="s">
        <v>119</v>
      </c>
      <c r="BJ26" t="s">
        <v>235</v>
      </c>
      <c r="BK26" t="s">
        <v>66</v>
      </c>
      <c r="BL26">
        <v>0.95222222222222219</v>
      </c>
      <c r="BM26">
        <v>622</v>
      </c>
      <c r="BN26" t="s">
        <v>120</v>
      </c>
      <c r="BO26" t="s">
        <v>180</v>
      </c>
      <c r="BP26">
        <v>1</v>
      </c>
      <c r="BQ26">
        <v>4499.8490000000002</v>
      </c>
      <c r="BR26">
        <v>5.5739868452031834E-2</v>
      </c>
      <c r="BS26">
        <v>0.26737197468509111</v>
      </c>
      <c r="BT26">
        <v>0.1780059730893192</v>
      </c>
      <c r="BU26">
        <v>22.603999999999999</v>
      </c>
      <c r="BV26">
        <v>0</v>
      </c>
      <c r="BW26">
        <v>11.844841904695024</v>
      </c>
      <c r="BX26">
        <v>30</v>
      </c>
      <c r="BY26">
        <v>0</v>
      </c>
      <c r="BZ26">
        <v>533</v>
      </c>
    </row>
    <row r="27" spans="1:78" ht="16.5">
      <c r="A27" s="124" t="str">
        <f t="shared" si="1"/>
        <v>미래교통</v>
      </c>
      <c r="B27" s="125" t="str">
        <f t="shared" si="2"/>
        <v>김용주</v>
      </c>
      <c r="C27" s="126" t="str">
        <f t="shared" si="3"/>
        <v>D</v>
      </c>
      <c r="D27" s="127">
        <f t="shared" si="4"/>
        <v>0.83285714285714285</v>
      </c>
      <c r="E27" s="128">
        <f t="shared" si="5"/>
        <v>9768</v>
      </c>
      <c r="F27" s="129" t="str">
        <f t="shared" si="6"/>
        <v>111</v>
      </c>
      <c r="G27" s="130" t="str">
        <f t="shared" si="7"/>
        <v>70바5075</v>
      </c>
      <c r="H27" s="131">
        <f t="shared" si="8"/>
        <v>1</v>
      </c>
      <c r="I27" s="132">
        <f t="shared" si="9"/>
        <v>4459.0889999999999</v>
      </c>
      <c r="J27" s="133">
        <f t="shared" si="10"/>
        <v>4.4329894588965364E-2</v>
      </c>
      <c r="K27" s="133">
        <f t="shared" si="11"/>
        <v>0.24507260113055099</v>
      </c>
      <c r="L27" s="133">
        <f t="shared" si="12"/>
        <v>4.6197777169282785E-2</v>
      </c>
      <c r="M27" s="134">
        <f t="shared" si="13"/>
        <v>26.06</v>
      </c>
      <c r="N27" s="135">
        <f t="shared" si="14"/>
        <v>8.9704421687927735E-2</v>
      </c>
      <c r="O27" s="135">
        <f t="shared" si="15"/>
        <v>11.257904921834932</v>
      </c>
      <c r="P27" s="217">
        <f t="shared" si="16"/>
        <v>15</v>
      </c>
      <c r="Q27" s="218">
        <f t="shared" si="17"/>
        <v>4</v>
      </c>
      <c r="R27" s="218">
        <f t="shared" si="18"/>
        <v>502</v>
      </c>
      <c r="T27">
        <v>510</v>
      </c>
      <c r="U27">
        <v>9768</v>
      </c>
      <c r="V27" t="s">
        <v>236</v>
      </c>
      <c r="W27">
        <v>4459.0889999999999</v>
      </c>
      <c r="X27">
        <v>1912.297</v>
      </c>
      <c r="Y27">
        <v>2.3319999999999999</v>
      </c>
      <c r="Z27">
        <v>26.06</v>
      </c>
      <c r="AA27">
        <v>144.08301800000001</v>
      </c>
      <c r="AB27">
        <v>6.3871849999999997</v>
      </c>
      <c r="AC27">
        <v>35.3108</v>
      </c>
      <c r="AD27" s="1">
        <v>206</v>
      </c>
      <c r="AE27">
        <v>4</v>
      </c>
      <c r="AF27">
        <v>502</v>
      </c>
      <c r="AG27">
        <v>92</v>
      </c>
      <c r="AH27">
        <v>30.948053000000002</v>
      </c>
      <c r="AI27">
        <v>27548.2</v>
      </c>
      <c r="AJ27">
        <v>14742.5</v>
      </c>
      <c r="AK27">
        <v>15</v>
      </c>
      <c r="AL27">
        <v>6621</v>
      </c>
      <c r="AM27">
        <v>0.83285714285714285</v>
      </c>
      <c r="AN27" t="s">
        <v>67</v>
      </c>
      <c r="AO27">
        <v>4459.0889999999999</v>
      </c>
      <c r="AP27" t="s">
        <v>402</v>
      </c>
      <c r="AQ27" t="s">
        <v>119</v>
      </c>
      <c r="AR27" t="s">
        <v>120</v>
      </c>
      <c r="AS27" t="s">
        <v>119</v>
      </c>
      <c r="AT27" t="s">
        <v>120</v>
      </c>
      <c r="AU27" t="s">
        <v>171</v>
      </c>
      <c r="AV27" t="s">
        <v>236</v>
      </c>
      <c r="AW27" t="s">
        <v>67</v>
      </c>
      <c r="AX27">
        <v>9768</v>
      </c>
      <c r="AY27" t="s">
        <v>534</v>
      </c>
      <c r="AZ27">
        <v>8</v>
      </c>
      <c r="BA27" t="s">
        <v>547</v>
      </c>
      <c r="BB27">
        <v>1</v>
      </c>
      <c r="BC27">
        <v>1</v>
      </c>
      <c r="BE27" t="s">
        <v>67</v>
      </c>
      <c r="BF27">
        <v>0</v>
      </c>
      <c r="BG27" t="s">
        <v>337</v>
      </c>
      <c r="BI27" t="s">
        <v>119</v>
      </c>
      <c r="BJ27" t="s">
        <v>236</v>
      </c>
      <c r="BK27" t="s">
        <v>67</v>
      </c>
      <c r="BL27">
        <v>0.83285714285714285</v>
      </c>
      <c r="BM27">
        <v>9768</v>
      </c>
      <c r="BN27" t="s">
        <v>120</v>
      </c>
      <c r="BO27" t="s">
        <v>171</v>
      </c>
      <c r="BP27">
        <v>1</v>
      </c>
      <c r="BQ27">
        <v>4459.0889999999999</v>
      </c>
      <c r="BR27">
        <v>4.4329894588965364E-2</v>
      </c>
      <c r="BS27">
        <v>0.24507260113055099</v>
      </c>
      <c r="BT27">
        <v>4.6197777169282785E-2</v>
      </c>
      <c r="BU27">
        <v>26.06</v>
      </c>
      <c r="BV27">
        <v>8.9704421687927735E-2</v>
      </c>
      <c r="BW27">
        <v>11.257904921834932</v>
      </c>
      <c r="BX27">
        <v>15</v>
      </c>
      <c r="BY27">
        <v>4</v>
      </c>
      <c r="BZ27">
        <v>502</v>
      </c>
    </row>
    <row r="28" spans="1:78" ht="16.5">
      <c r="A28" s="107" t="str">
        <f t="shared" si="1"/>
        <v>미래교통</v>
      </c>
      <c r="B28" s="108" t="str">
        <f t="shared" si="2"/>
        <v>김용진</v>
      </c>
      <c r="C28" s="109" t="str">
        <f t="shared" si="3"/>
        <v>D</v>
      </c>
      <c r="D28" s="110">
        <f t="shared" si="4"/>
        <v>0.81737066005960768</v>
      </c>
      <c r="E28" s="111">
        <f t="shared" si="5"/>
        <v>5728</v>
      </c>
      <c r="F28" s="112" t="str">
        <f t="shared" si="6"/>
        <v>111-2</v>
      </c>
      <c r="G28" s="113" t="str">
        <f t="shared" si="7"/>
        <v>72바1547</v>
      </c>
      <c r="H28" s="114">
        <f t="shared" si="8"/>
        <v>10</v>
      </c>
      <c r="I28" s="115">
        <f t="shared" si="9"/>
        <v>1383.88</v>
      </c>
      <c r="J28" s="116">
        <f t="shared" si="10"/>
        <v>2.1939170996566282E-2</v>
      </c>
      <c r="K28" s="116">
        <f t="shared" si="11"/>
        <v>0.42030090874188275</v>
      </c>
      <c r="L28" s="116">
        <f t="shared" si="12"/>
        <v>0.15825071537994623</v>
      </c>
      <c r="M28" s="117">
        <f t="shared" si="13"/>
        <v>17.437999999999999</v>
      </c>
      <c r="N28" s="118">
        <f t="shared" si="14"/>
        <v>0.93938780819146162</v>
      </c>
      <c r="O28" s="118">
        <f t="shared" si="15"/>
        <v>37.936815330809026</v>
      </c>
      <c r="P28" s="219">
        <f t="shared" si="16"/>
        <v>11</v>
      </c>
      <c r="Q28" s="220">
        <f t="shared" si="17"/>
        <v>13</v>
      </c>
      <c r="R28" s="220">
        <f t="shared" si="18"/>
        <v>546</v>
      </c>
      <c r="T28">
        <v>510</v>
      </c>
      <c r="U28">
        <v>5728</v>
      </c>
      <c r="V28" t="s">
        <v>403</v>
      </c>
      <c r="W28">
        <v>1415.643</v>
      </c>
      <c r="X28">
        <v>821.06100000000004</v>
      </c>
      <c r="Y28">
        <v>1.724</v>
      </c>
      <c r="Z28">
        <v>17.437999999999999</v>
      </c>
      <c r="AA28">
        <v>93.894979000000006</v>
      </c>
      <c r="AB28">
        <v>2.0599780000000001</v>
      </c>
      <c r="AC28">
        <v>39.464145000000002</v>
      </c>
      <c r="AD28" s="1">
        <v>219</v>
      </c>
      <c r="AE28">
        <v>13</v>
      </c>
      <c r="AF28">
        <v>546</v>
      </c>
      <c r="AG28">
        <v>77</v>
      </c>
      <c r="AH28">
        <v>15.076876</v>
      </c>
      <c r="AI28">
        <v>619.29999999999995</v>
      </c>
      <c r="AJ28">
        <v>0</v>
      </c>
      <c r="AK28">
        <v>11</v>
      </c>
      <c r="AL28">
        <v>3290</v>
      </c>
      <c r="AM28">
        <v>0.81737066005960768</v>
      </c>
      <c r="AN28" t="s">
        <v>67</v>
      </c>
      <c r="AO28">
        <v>361.73</v>
      </c>
      <c r="AP28" t="s">
        <v>404</v>
      </c>
      <c r="AQ28" t="s">
        <v>119</v>
      </c>
      <c r="AR28" t="s">
        <v>121</v>
      </c>
      <c r="AS28" t="s">
        <v>119</v>
      </c>
      <c r="AT28" t="s">
        <v>121</v>
      </c>
      <c r="AU28" t="s">
        <v>353</v>
      </c>
      <c r="AV28" t="s">
        <v>403</v>
      </c>
      <c r="AW28" t="s">
        <v>67</v>
      </c>
      <c r="AX28">
        <v>5728</v>
      </c>
      <c r="AY28" t="s">
        <v>545</v>
      </c>
      <c r="AZ28">
        <v>9</v>
      </c>
      <c r="BA28" t="s">
        <v>548</v>
      </c>
      <c r="BB28">
        <v>10</v>
      </c>
      <c r="BC28">
        <v>1</v>
      </c>
      <c r="BE28" t="s">
        <v>549</v>
      </c>
      <c r="BF28" t="s">
        <v>550</v>
      </c>
      <c r="BG28" t="s">
        <v>549</v>
      </c>
      <c r="BI28" t="s">
        <v>119</v>
      </c>
      <c r="BJ28" t="s">
        <v>403</v>
      </c>
      <c r="BK28" t="s">
        <v>67</v>
      </c>
      <c r="BL28">
        <v>0.81737066005960768</v>
      </c>
      <c r="BM28">
        <v>5728</v>
      </c>
      <c r="BN28" t="s">
        <v>121</v>
      </c>
      <c r="BO28" t="s">
        <v>353</v>
      </c>
      <c r="BP28">
        <v>10</v>
      </c>
      <c r="BQ28">
        <v>1383.88</v>
      </c>
      <c r="BR28">
        <v>2.1939170996566282E-2</v>
      </c>
      <c r="BS28">
        <v>0.42030090874188275</v>
      </c>
      <c r="BT28">
        <v>0.15470001970835867</v>
      </c>
      <c r="BU28">
        <v>17.437999999999999</v>
      </c>
      <c r="BV28">
        <v>0.93938780819146162</v>
      </c>
      <c r="BW28">
        <v>37.936815330809026</v>
      </c>
      <c r="BX28">
        <v>11</v>
      </c>
      <c r="BY28">
        <v>13</v>
      </c>
      <c r="BZ28">
        <v>546</v>
      </c>
    </row>
    <row r="29" spans="1:78" ht="16.5">
      <c r="A29" s="124" t="str">
        <f t="shared" si="1"/>
        <v>미래교통</v>
      </c>
      <c r="B29" s="125" t="str">
        <f t="shared" si="2"/>
        <v>김월회</v>
      </c>
      <c r="C29" s="126" t="str">
        <f t="shared" si="3"/>
        <v>D</v>
      </c>
      <c r="D29" s="127">
        <f t="shared" si="4"/>
        <v>0.82696211624331295</v>
      </c>
      <c r="E29" s="128">
        <f t="shared" si="5"/>
        <v>6767</v>
      </c>
      <c r="F29" s="129" t="str">
        <f t="shared" si="6"/>
        <v>111</v>
      </c>
      <c r="G29" s="130" t="str">
        <f t="shared" si="7"/>
        <v>70바5907</v>
      </c>
      <c r="H29" s="131">
        <f t="shared" si="8"/>
        <v>2</v>
      </c>
      <c r="I29" s="132">
        <f t="shared" si="9"/>
        <v>2392.8270000000002</v>
      </c>
      <c r="J29" s="133">
        <f t="shared" si="10"/>
        <v>4.7315732992731799E-2</v>
      </c>
      <c r="K29" s="133">
        <f t="shared" si="11"/>
        <v>0.27508439537473023</v>
      </c>
      <c r="L29" s="133">
        <f t="shared" si="12"/>
        <v>9.7792276666888153E-2</v>
      </c>
      <c r="M29" s="134">
        <f t="shared" si="13"/>
        <v>24.782</v>
      </c>
      <c r="N29" s="135">
        <f t="shared" si="14"/>
        <v>0</v>
      </c>
      <c r="O29" s="135">
        <f t="shared" si="15"/>
        <v>45.17668849440431</v>
      </c>
      <c r="P29" s="217">
        <f t="shared" si="16"/>
        <v>10</v>
      </c>
      <c r="Q29" s="218">
        <f t="shared" si="17"/>
        <v>0</v>
      </c>
      <c r="R29" s="218">
        <f t="shared" si="18"/>
        <v>1081</v>
      </c>
      <c r="T29">
        <v>510</v>
      </c>
      <c r="U29">
        <v>6767</v>
      </c>
      <c r="V29" t="s">
        <v>360</v>
      </c>
      <c r="W29">
        <v>2392.8270000000002</v>
      </c>
      <c r="X29">
        <v>994.47799999999995</v>
      </c>
      <c r="Y29">
        <v>2.4060000000000001</v>
      </c>
      <c r="Z29">
        <v>24.782</v>
      </c>
      <c r="AA29">
        <v>80.076367000000005</v>
      </c>
      <c r="AB29">
        <v>3.788872</v>
      </c>
      <c r="AC29">
        <v>22.027759</v>
      </c>
      <c r="AD29" s="1">
        <v>234</v>
      </c>
      <c r="AE29">
        <v>0</v>
      </c>
      <c r="AF29">
        <v>1081</v>
      </c>
      <c r="AG29">
        <v>92</v>
      </c>
      <c r="AH29">
        <v>29.881812</v>
      </c>
      <c r="AI29">
        <v>19989.5</v>
      </c>
      <c r="AJ29">
        <v>10787.1</v>
      </c>
      <c r="AK29">
        <v>10</v>
      </c>
      <c r="AL29">
        <v>3122</v>
      </c>
      <c r="AM29">
        <v>0.82696211624331295</v>
      </c>
      <c r="AN29" t="s">
        <v>67</v>
      </c>
      <c r="AO29">
        <v>2145.4740000000002</v>
      </c>
      <c r="AP29" t="s">
        <v>405</v>
      </c>
      <c r="AQ29" t="s">
        <v>119</v>
      </c>
      <c r="AR29" t="s">
        <v>120</v>
      </c>
      <c r="AS29" t="s">
        <v>119</v>
      </c>
      <c r="AT29" t="s">
        <v>120</v>
      </c>
      <c r="AU29" t="s">
        <v>340</v>
      </c>
      <c r="AV29" t="s">
        <v>360</v>
      </c>
      <c r="AW29" t="s">
        <v>67</v>
      </c>
      <c r="AX29">
        <v>6767</v>
      </c>
      <c r="AY29" t="s">
        <v>534</v>
      </c>
      <c r="AZ29">
        <v>10</v>
      </c>
      <c r="BA29" t="s">
        <v>551</v>
      </c>
      <c r="BB29">
        <v>2</v>
      </c>
      <c r="BC29">
        <v>1</v>
      </c>
      <c r="BE29" t="s">
        <v>67</v>
      </c>
      <c r="BF29">
        <v>0</v>
      </c>
      <c r="BG29" t="s">
        <v>337</v>
      </c>
      <c r="BI29" t="s">
        <v>119</v>
      </c>
      <c r="BJ29" t="s">
        <v>360</v>
      </c>
      <c r="BK29" t="s">
        <v>67</v>
      </c>
      <c r="BL29">
        <v>0.82696211624331295</v>
      </c>
      <c r="BM29">
        <v>6767</v>
      </c>
      <c r="BN29" t="s">
        <v>120</v>
      </c>
      <c r="BO29" t="s">
        <v>340</v>
      </c>
      <c r="BP29">
        <v>2</v>
      </c>
      <c r="BQ29">
        <v>2392.8270000000002</v>
      </c>
      <c r="BR29">
        <v>4.7315732992731799E-2</v>
      </c>
      <c r="BS29">
        <v>0.27508439537473023</v>
      </c>
      <c r="BT29">
        <v>9.7792276666888153E-2</v>
      </c>
      <c r="BU29">
        <v>24.782</v>
      </c>
      <c r="BV29">
        <v>0</v>
      </c>
      <c r="BW29">
        <v>45.17668849440431</v>
      </c>
      <c r="BX29">
        <v>10</v>
      </c>
      <c r="BY29">
        <v>0</v>
      </c>
      <c r="BZ29">
        <v>1081</v>
      </c>
    </row>
    <row r="30" spans="1:78" ht="16.5">
      <c r="A30" s="107" t="str">
        <f t="shared" si="1"/>
        <v>미래교통</v>
      </c>
      <c r="B30" s="108" t="str">
        <f t="shared" si="2"/>
        <v>김재동</v>
      </c>
      <c r="C30" s="109" t="str">
        <f t="shared" si="3"/>
        <v>D</v>
      </c>
      <c r="D30" s="110">
        <f t="shared" si="4"/>
        <v>0.83299999999999996</v>
      </c>
      <c r="E30" s="111">
        <f t="shared" si="5"/>
        <v>7992</v>
      </c>
      <c r="F30" s="112" t="str">
        <f t="shared" si="6"/>
        <v>111-2</v>
      </c>
      <c r="G30" s="113" t="str">
        <f t="shared" si="7"/>
        <v>70바5028</v>
      </c>
      <c r="H30" s="114">
        <f t="shared" si="8"/>
        <v>1</v>
      </c>
      <c r="I30" s="115">
        <f t="shared" si="9"/>
        <v>1914.4369999999999</v>
      </c>
      <c r="J30" s="116">
        <f t="shared" si="10"/>
        <v>4.7467523838057038E-2</v>
      </c>
      <c r="K30" s="116">
        <f t="shared" si="11"/>
        <v>0.40564172268877868</v>
      </c>
      <c r="L30" s="116">
        <f t="shared" si="12"/>
        <v>0.29251419607957851</v>
      </c>
      <c r="M30" s="117">
        <f t="shared" si="13"/>
        <v>16.981999999999999</v>
      </c>
      <c r="N30" s="118">
        <f t="shared" si="14"/>
        <v>0.88798952381300622</v>
      </c>
      <c r="O30" s="118">
        <f t="shared" si="15"/>
        <v>10.342466218527955</v>
      </c>
      <c r="P30" s="219">
        <f t="shared" si="16"/>
        <v>18</v>
      </c>
      <c r="Q30" s="220">
        <f t="shared" si="17"/>
        <v>17</v>
      </c>
      <c r="R30" s="220">
        <f t="shared" si="18"/>
        <v>198</v>
      </c>
      <c r="T30">
        <v>510</v>
      </c>
      <c r="U30">
        <v>7992</v>
      </c>
      <c r="V30" t="s">
        <v>237</v>
      </c>
      <c r="W30">
        <v>1914.4369999999999</v>
      </c>
      <c r="X30">
        <v>1148.895</v>
      </c>
      <c r="Y30">
        <v>1.6659999999999999</v>
      </c>
      <c r="Z30">
        <v>16.981999999999999</v>
      </c>
      <c r="AA30">
        <v>134.009139</v>
      </c>
      <c r="AB30">
        <v>6.3610819999999997</v>
      </c>
      <c r="AC30">
        <v>54.359698000000002</v>
      </c>
      <c r="AD30" s="1">
        <v>560</v>
      </c>
      <c r="AE30">
        <v>17</v>
      </c>
      <c r="AF30">
        <v>198</v>
      </c>
      <c r="AG30">
        <v>87</v>
      </c>
      <c r="AH30">
        <v>14.285868000000001</v>
      </c>
      <c r="AI30">
        <v>980.2</v>
      </c>
      <c r="AJ30">
        <v>34.700000000000003</v>
      </c>
      <c r="AK30">
        <v>18</v>
      </c>
      <c r="AL30">
        <v>5474</v>
      </c>
      <c r="AM30">
        <v>0.83299999999999996</v>
      </c>
      <c r="AN30" t="s">
        <v>67</v>
      </c>
      <c r="AO30">
        <v>1914.4369999999999</v>
      </c>
      <c r="AP30" t="s">
        <v>406</v>
      </c>
      <c r="AQ30" t="s">
        <v>119</v>
      </c>
      <c r="AR30" t="s">
        <v>121</v>
      </c>
      <c r="AS30" t="s">
        <v>119</v>
      </c>
      <c r="AT30" t="s">
        <v>121</v>
      </c>
      <c r="AU30" t="s">
        <v>193</v>
      </c>
      <c r="AV30" t="s">
        <v>237</v>
      </c>
      <c r="AW30" t="s">
        <v>67</v>
      </c>
      <c r="AX30">
        <v>7992</v>
      </c>
      <c r="AY30" t="s">
        <v>545</v>
      </c>
      <c r="AZ30">
        <v>4</v>
      </c>
      <c r="BA30" t="s">
        <v>317</v>
      </c>
      <c r="BB30">
        <v>1</v>
      </c>
      <c r="BC30">
        <v>1</v>
      </c>
      <c r="BE30" t="s">
        <v>69</v>
      </c>
      <c r="BF30">
        <v>-1</v>
      </c>
      <c r="BG30" t="s">
        <v>351</v>
      </c>
      <c r="BI30" t="s">
        <v>119</v>
      </c>
      <c r="BJ30" t="s">
        <v>237</v>
      </c>
      <c r="BK30" t="s">
        <v>67</v>
      </c>
      <c r="BL30">
        <v>0.83299999999999996</v>
      </c>
      <c r="BM30">
        <v>7992</v>
      </c>
      <c r="BN30" t="s">
        <v>121</v>
      </c>
      <c r="BO30" t="s">
        <v>193</v>
      </c>
      <c r="BP30">
        <v>1</v>
      </c>
      <c r="BQ30">
        <v>1914.4369999999999</v>
      </c>
      <c r="BR30">
        <v>4.7467523838057038E-2</v>
      </c>
      <c r="BS30">
        <v>0.40564172268877868</v>
      </c>
      <c r="BT30">
        <v>0.29251419607957851</v>
      </c>
      <c r="BU30">
        <v>16.981999999999999</v>
      </c>
      <c r="BV30">
        <v>0.88798952381300622</v>
      </c>
      <c r="BW30">
        <v>10.342466218527955</v>
      </c>
      <c r="BX30">
        <v>18</v>
      </c>
      <c r="BY30">
        <v>17</v>
      </c>
      <c r="BZ30">
        <v>198</v>
      </c>
    </row>
    <row r="31" spans="1:78" ht="16.5">
      <c r="A31" s="124" t="str">
        <f t="shared" si="1"/>
        <v>미래교통</v>
      </c>
      <c r="B31" s="125" t="str">
        <f t="shared" si="2"/>
        <v>김준규</v>
      </c>
      <c r="C31" s="126" t="str">
        <f t="shared" si="3"/>
        <v>D</v>
      </c>
      <c r="D31" s="127">
        <f t="shared" si="4"/>
        <v>0.81236023045699646</v>
      </c>
      <c r="E31" s="128">
        <f t="shared" si="5"/>
        <v>6502</v>
      </c>
      <c r="F31" s="129" t="str">
        <f t="shared" si="6"/>
        <v>111-2</v>
      </c>
      <c r="G31" s="130" t="str">
        <f t="shared" si="7"/>
        <v>70바5082</v>
      </c>
      <c r="H31" s="131">
        <f t="shared" si="8"/>
        <v>3</v>
      </c>
      <c r="I31" s="132">
        <f t="shared" si="9"/>
        <v>1621.54</v>
      </c>
      <c r="J31" s="133">
        <f t="shared" si="10"/>
        <v>3.2294739481522595E-2</v>
      </c>
      <c r="K31" s="133">
        <f t="shared" si="11"/>
        <v>0.37805338680117351</v>
      </c>
      <c r="L31" s="133">
        <f t="shared" si="12"/>
        <v>0.12827312308052838</v>
      </c>
      <c r="M31" s="134">
        <f t="shared" si="13"/>
        <v>18.454999999999998</v>
      </c>
      <c r="N31" s="135">
        <f t="shared" si="14"/>
        <v>1.6650838092183973</v>
      </c>
      <c r="O31" s="135">
        <f t="shared" si="15"/>
        <v>33.733364579350493</v>
      </c>
      <c r="P31" s="217">
        <f t="shared" si="16"/>
        <v>8</v>
      </c>
      <c r="Q31" s="218">
        <f t="shared" si="17"/>
        <v>27</v>
      </c>
      <c r="R31" s="218">
        <f t="shared" si="18"/>
        <v>547</v>
      </c>
      <c r="T31">
        <v>510</v>
      </c>
      <c r="U31">
        <v>6502</v>
      </c>
      <c r="V31" t="s">
        <v>361</v>
      </c>
      <c r="W31">
        <v>1621.54</v>
      </c>
      <c r="X31">
        <v>904.18399999999997</v>
      </c>
      <c r="Y31">
        <v>1.7929999999999999</v>
      </c>
      <c r="Z31">
        <v>18.454999999999998</v>
      </c>
      <c r="AA31">
        <v>93.082745000000003</v>
      </c>
      <c r="AB31">
        <v>3.0060829999999998</v>
      </c>
      <c r="AC31">
        <v>35.190246999999999</v>
      </c>
      <c r="AD31" s="1">
        <v>208</v>
      </c>
      <c r="AE31">
        <v>27</v>
      </c>
      <c r="AF31">
        <v>547</v>
      </c>
      <c r="AG31">
        <v>91</v>
      </c>
      <c r="AH31">
        <v>17.420414000000001</v>
      </c>
      <c r="AI31">
        <v>1692.7</v>
      </c>
      <c r="AJ31">
        <v>623</v>
      </c>
      <c r="AK31">
        <v>8</v>
      </c>
      <c r="AL31">
        <v>1881</v>
      </c>
      <c r="AM31">
        <v>0.81236023045699646</v>
      </c>
      <c r="AN31" t="s">
        <v>67</v>
      </c>
      <c r="AO31">
        <v>1244.627</v>
      </c>
      <c r="AP31" t="s">
        <v>407</v>
      </c>
      <c r="AQ31" t="s">
        <v>119</v>
      </c>
      <c r="AR31" t="s">
        <v>121</v>
      </c>
      <c r="AS31" t="s">
        <v>119</v>
      </c>
      <c r="AT31" t="s">
        <v>121</v>
      </c>
      <c r="AU31" t="s">
        <v>349</v>
      </c>
      <c r="AV31" t="s">
        <v>361</v>
      </c>
      <c r="AW31" t="s">
        <v>67</v>
      </c>
      <c r="AX31">
        <v>6502</v>
      </c>
      <c r="AY31" t="s">
        <v>545</v>
      </c>
      <c r="AZ31">
        <v>12</v>
      </c>
      <c r="BA31" t="s">
        <v>552</v>
      </c>
      <c r="BB31">
        <v>3</v>
      </c>
      <c r="BC31">
        <v>1</v>
      </c>
      <c r="BE31" t="s">
        <v>67</v>
      </c>
      <c r="BF31">
        <v>0</v>
      </c>
      <c r="BG31" t="s">
        <v>337</v>
      </c>
      <c r="BI31" t="s">
        <v>119</v>
      </c>
      <c r="BJ31" t="s">
        <v>361</v>
      </c>
      <c r="BK31" t="s">
        <v>67</v>
      </c>
      <c r="BL31">
        <v>0.81236023045699646</v>
      </c>
      <c r="BM31">
        <v>6502</v>
      </c>
      <c r="BN31" t="s">
        <v>121</v>
      </c>
      <c r="BO31" t="s">
        <v>349</v>
      </c>
      <c r="BP31">
        <v>3</v>
      </c>
      <c r="BQ31">
        <v>1621.54</v>
      </c>
      <c r="BR31">
        <v>3.2294739481522595E-2</v>
      </c>
      <c r="BS31">
        <v>0.37805338680117351</v>
      </c>
      <c r="BT31">
        <v>0.12827312308052838</v>
      </c>
      <c r="BU31">
        <v>18.454999999999998</v>
      </c>
      <c r="BV31">
        <v>1.6650838092183973</v>
      </c>
      <c r="BW31">
        <v>33.733364579350493</v>
      </c>
      <c r="BX31">
        <v>8</v>
      </c>
      <c r="BY31">
        <v>27</v>
      </c>
      <c r="BZ31">
        <v>547</v>
      </c>
    </row>
    <row r="32" spans="1:78" ht="16.5">
      <c r="A32" s="107" t="str">
        <f t="shared" si="1"/>
        <v>미래교통</v>
      </c>
      <c r="B32" s="108" t="str">
        <f t="shared" si="2"/>
        <v>김진호</v>
      </c>
      <c r="C32" s="109" t="str">
        <f t="shared" si="3"/>
        <v>A</v>
      </c>
      <c r="D32" s="110">
        <f t="shared" si="4"/>
        <v>0.95966666666666667</v>
      </c>
      <c r="E32" s="111">
        <f t="shared" si="5"/>
        <v>5353</v>
      </c>
      <c r="F32" s="112" t="str">
        <f t="shared" si="6"/>
        <v>304</v>
      </c>
      <c r="G32" s="113" t="str">
        <f t="shared" si="7"/>
        <v>70바5930</v>
      </c>
      <c r="H32" s="114">
        <f t="shared" si="8"/>
        <v>1</v>
      </c>
      <c r="I32" s="115">
        <f t="shared" si="9"/>
        <v>3812.6689999999999</v>
      </c>
      <c r="J32" s="116">
        <f t="shared" si="10"/>
        <v>4.0227534297861524E-3</v>
      </c>
      <c r="K32" s="116">
        <f t="shared" si="11"/>
        <v>0.31284726856566558</v>
      </c>
      <c r="L32" s="116">
        <f t="shared" si="12"/>
        <v>0.16523857696537517</v>
      </c>
      <c r="M32" s="117">
        <f t="shared" si="13"/>
        <v>17.242000000000001</v>
      </c>
      <c r="N32" s="118">
        <f t="shared" si="14"/>
        <v>0.13114172775029775</v>
      </c>
      <c r="O32" s="118">
        <f t="shared" si="15"/>
        <v>6.4784013508647096</v>
      </c>
      <c r="P32" s="219">
        <f t="shared" si="16"/>
        <v>0</v>
      </c>
      <c r="Q32" s="220">
        <f t="shared" si="17"/>
        <v>5</v>
      </c>
      <c r="R32" s="220">
        <f t="shared" si="18"/>
        <v>247</v>
      </c>
      <c r="T32">
        <v>510</v>
      </c>
      <c r="U32">
        <v>5353</v>
      </c>
      <c r="V32" t="s">
        <v>238</v>
      </c>
      <c r="W32">
        <v>3812.6689999999999</v>
      </c>
      <c r="X32">
        <v>1324.0909999999999</v>
      </c>
      <c r="Y32">
        <v>2.879</v>
      </c>
      <c r="Z32">
        <v>17.242000000000001</v>
      </c>
      <c r="AA32">
        <v>139.13330999999999</v>
      </c>
      <c r="AB32">
        <v>0.55969899999999995</v>
      </c>
      <c r="AC32">
        <v>43.527476</v>
      </c>
      <c r="AD32" s="1">
        <v>630</v>
      </c>
      <c r="AE32">
        <v>5</v>
      </c>
      <c r="AF32">
        <v>247</v>
      </c>
      <c r="AG32">
        <v>96</v>
      </c>
      <c r="AH32">
        <v>27.402992000000001</v>
      </c>
      <c r="AI32">
        <v>30538.2</v>
      </c>
      <c r="AJ32">
        <v>17751.900000000001</v>
      </c>
      <c r="AK32">
        <v>0</v>
      </c>
      <c r="AL32">
        <v>0</v>
      </c>
      <c r="AM32">
        <v>0.95966666666666667</v>
      </c>
      <c r="AN32" t="s">
        <v>66</v>
      </c>
      <c r="AO32">
        <v>3812.6689999999999</v>
      </c>
      <c r="AP32" t="s">
        <v>408</v>
      </c>
      <c r="AQ32" t="s">
        <v>119</v>
      </c>
      <c r="AR32" t="s">
        <v>91</v>
      </c>
      <c r="AS32" t="s">
        <v>119</v>
      </c>
      <c r="AT32" t="s">
        <v>91</v>
      </c>
      <c r="AU32" t="s">
        <v>215</v>
      </c>
      <c r="AV32" t="s">
        <v>238</v>
      </c>
      <c r="AW32" t="s">
        <v>66</v>
      </c>
      <c r="AX32">
        <v>5353</v>
      </c>
      <c r="AY32" t="s">
        <v>540</v>
      </c>
      <c r="AZ32">
        <v>2</v>
      </c>
      <c r="BA32" t="s">
        <v>553</v>
      </c>
      <c r="BB32">
        <v>1</v>
      </c>
      <c r="BC32">
        <v>1</v>
      </c>
      <c r="BE32" t="s">
        <v>66</v>
      </c>
      <c r="BF32">
        <v>0</v>
      </c>
      <c r="BG32" t="s">
        <v>337</v>
      </c>
      <c r="BI32" t="s">
        <v>119</v>
      </c>
      <c r="BJ32" t="s">
        <v>238</v>
      </c>
      <c r="BK32" t="s">
        <v>66</v>
      </c>
      <c r="BL32">
        <v>0.95966666666666667</v>
      </c>
      <c r="BM32">
        <v>5353</v>
      </c>
      <c r="BN32" t="s">
        <v>91</v>
      </c>
      <c r="BO32" t="s">
        <v>215</v>
      </c>
      <c r="BP32">
        <v>1</v>
      </c>
      <c r="BQ32">
        <v>3812.6689999999999</v>
      </c>
      <c r="BR32">
        <v>4.0227534297861524E-3</v>
      </c>
      <c r="BS32">
        <v>0.31284726856566558</v>
      </c>
      <c r="BT32">
        <v>0.16523857696537517</v>
      </c>
      <c r="BU32">
        <v>17.242000000000001</v>
      </c>
      <c r="BV32">
        <v>0.13114172775029775</v>
      </c>
      <c r="BW32">
        <v>6.4784013508647096</v>
      </c>
      <c r="BX32">
        <v>0</v>
      </c>
      <c r="BY32">
        <v>5</v>
      </c>
      <c r="BZ32">
        <v>247</v>
      </c>
    </row>
    <row r="33" spans="1:78" ht="16.5">
      <c r="A33" s="124" t="str">
        <f t="shared" si="1"/>
        <v>미래교통</v>
      </c>
      <c r="B33" s="125" t="str">
        <f t="shared" si="2"/>
        <v>김학구</v>
      </c>
      <c r="C33" s="126" t="str">
        <f t="shared" si="3"/>
        <v>C</v>
      </c>
      <c r="D33" s="127">
        <f t="shared" si="4"/>
        <v>0.87857142857142856</v>
      </c>
      <c r="E33" s="128">
        <f t="shared" si="5"/>
        <v>2292</v>
      </c>
      <c r="F33" s="129" t="str">
        <f t="shared" si="6"/>
        <v>111-2</v>
      </c>
      <c r="G33" s="130" t="str">
        <f t="shared" si="7"/>
        <v>70바6055</v>
      </c>
      <c r="H33" s="131">
        <f t="shared" si="8"/>
        <v>1</v>
      </c>
      <c r="I33" s="132">
        <f t="shared" si="9"/>
        <v>2345.2759999999998</v>
      </c>
      <c r="J33" s="133">
        <f t="shared" si="10"/>
        <v>2.0157023593360662E-2</v>
      </c>
      <c r="K33" s="133">
        <f t="shared" si="11"/>
        <v>0.40643607337091786</v>
      </c>
      <c r="L33" s="133">
        <f t="shared" si="12"/>
        <v>0.25284870522701808</v>
      </c>
      <c r="M33" s="134">
        <f t="shared" si="13"/>
        <v>17.114000000000001</v>
      </c>
      <c r="N33" s="135">
        <f t="shared" si="14"/>
        <v>0.1705556190401471</v>
      </c>
      <c r="O33" s="135">
        <f t="shared" si="15"/>
        <v>21.703202522858717</v>
      </c>
      <c r="P33" s="217">
        <f t="shared" si="16"/>
        <v>22</v>
      </c>
      <c r="Q33" s="218">
        <f t="shared" si="17"/>
        <v>4</v>
      </c>
      <c r="R33" s="218">
        <f t="shared" si="18"/>
        <v>509</v>
      </c>
      <c r="T33">
        <v>510</v>
      </c>
      <c r="U33">
        <v>2292</v>
      </c>
      <c r="V33" t="s">
        <v>239</v>
      </c>
      <c r="W33">
        <v>2345.2759999999998</v>
      </c>
      <c r="X33">
        <v>1271.3610000000001</v>
      </c>
      <c r="Y33">
        <v>1.845</v>
      </c>
      <c r="Z33">
        <v>17.114000000000001</v>
      </c>
      <c r="AA33">
        <v>154.43857499999999</v>
      </c>
      <c r="AB33">
        <v>3.113022</v>
      </c>
      <c r="AC33">
        <v>62.769407999999999</v>
      </c>
      <c r="AD33" s="1">
        <v>593</v>
      </c>
      <c r="AE33">
        <v>4</v>
      </c>
      <c r="AF33">
        <v>509</v>
      </c>
      <c r="AG33">
        <v>83</v>
      </c>
      <c r="AH33">
        <v>15.185817</v>
      </c>
      <c r="AI33">
        <v>330</v>
      </c>
      <c r="AJ33">
        <v>0</v>
      </c>
      <c r="AK33">
        <v>22</v>
      </c>
      <c r="AL33">
        <v>7672</v>
      </c>
      <c r="AM33">
        <v>0.87857142857142856</v>
      </c>
      <c r="AN33" t="s">
        <v>69</v>
      </c>
      <c r="AO33">
        <v>2345.2759999999998</v>
      </c>
      <c r="AP33" t="s">
        <v>409</v>
      </c>
      <c r="AQ33" t="s">
        <v>119</v>
      </c>
      <c r="AR33" t="s">
        <v>121</v>
      </c>
      <c r="AS33" t="s">
        <v>119</v>
      </c>
      <c r="AT33" t="s">
        <v>121</v>
      </c>
      <c r="AU33" t="s">
        <v>204</v>
      </c>
      <c r="AV33" t="s">
        <v>239</v>
      </c>
      <c r="AW33" t="s">
        <v>69</v>
      </c>
      <c r="AX33">
        <v>2292</v>
      </c>
      <c r="AY33" t="s">
        <v>543</v>
      </c>
      <c r="AZ33">
        <v>2</v>
      </c>
      <c r="BA33" t="s">
        <v>194</v>
      </c>
      <c r="BB33">
        <v>1</v>
      </c>
      <c r="BC33">
        <v>1</v>
      </c>
      <c r="BE33" t="s">
        <v>69</v>
      </c>
      <c r="BF33">
        <v>0</v>
      </c>
      <c r="BG33" t="s">
        <v>337</v>
      </c>
      <c r="BI33" t="s">
        <v>119</v>
      </c>
      <c r="BJ33" t="s">
        <v>239</v>
      </c>
      <c r="BK33" t="s">
        <v>69</v>
      </c>
      <c r="BL33">
        <v>0.87857142857142856</v>
      </c>
      <c r="BM33">
        <v>2292</v>
      </c>
      <c r="BN33" t="s">
        <v>121</v>
      </c>
      <c r="BO33" t="s">
        <v>204</v>
      </c>
      <c r="BP33">
        <v>1</v>
      </c>
      <c r="BQ33">
        <v>2345.2759999999998</v>
      </c>
      <c r="BR33">
        <v>2.0157023593360662E-2</v>
      </c>
      <c r="BS33">
        <v>0.40643607337091786</v>
      </c>
      <c r="BT33">
        <v>0.25284870522701808</v>
      </c>
      <c r="BU33">
        <v>17.114000000000001</v>
      </c>
      <c r="BV33">
        <v>0.1705556190401471</v>
      </c>
      <c r="BW33">
        <v>21.703202522858717</v>
      </c>
      <c r="BX33">
        <v>22</v>
      </c>
      <c r="BY33">
        <v>4</v>
      </c>
      <c r="BZ33">
        <v>509</v>
      </c>
    </row>
    <row r="34" spans="1:78" ht="16.5">
      <c r="A34" s="107" t="str">
        <f t="shared" si="1"/>
        <v>미래교통</v>
      </c>
      <c r="B34" s="108" t="str">
        <f t="shared" si="2"/>
        <v>김현호</v>
      </c>
      <c r="C34" s="109" t="str">
        <f t="shared" si="3"/>
        <v>C</v>
      </c>
      <c r="D34" s="110">
        <f t="shared" si="4"/>
        <v>0.85409035581164494</v>
      </c>
      <c r="E34" s="111">
        <f t="shared" si="5"/>
        <v>9374</v>
      </c>
      <c r="F34" s="112" t="str">
        <f t="shared" si="6"/>
        <v>111-2</v>
      </c>
      <c r="G34" s="113" t="str">
        <f t="shared" si="7"/>
        <v>70바6046</v>
      </c>
      <c r="H34" s="114">
        <f t="shared" si="8"/>
        <v>2</v>
      </c>
      <c r="I34" s="115">
        <f t="shared" si="9"/>
        <v>1692.5139999999999</v>
      </c>
      <c r="J34" s="116">
        <f t="shared" si="10"/>
        <v>7.3659849154249458E-3</v>
      </c>
      <c r="K34" s="116">
        <f t="shared" si="11"/>
        <v>0.38872133275948567</v>
      </c>
      <c r="L34" s="116">
        <f t="shared" si="12"/>
        <v>0.19143120824997609</v>
      </c>
      <c r="M34" s="117">
        <f t="shared" si="13"/>
        <v>17.045000000000002</v>
      </c>
      <c r="N34" s="118">
        <f t="shared" si="14"/>
        <v>2.1383230892982592</v>
      </c>
      <c r="O34" s="118">
        <f t="shared" si="15"/>
        <v>55.596400321754736</v>
      </c>
      <c r="P34" s="219">
        <f t="shared" si="16"/>
        <v>2</v>
      </c>
      <c r="Q34" s="220">
        <f t="shared" si="17"/>
        <v>35</v>
      </c>
      <c r="R34" s="220">
        <f t="shared" si="18"/>
        <v>985</v>
      </c>
      <c r="T34">
        <v>510</v>
      </c>
      <c r="U34">
        <v>9374</v>
      </c>
      <c r="V34" t="s">
        <v>240</v>
      </c>
      <c r="W34">
        <v>1692.5139999999999</v>
      </c>
      <c r="X34">
        <v>946.32399999999996</v>
      </c>
      <c r="Y34">
        <v>1.7889999999999999</v>
      </c>
      <c r="Z34">
        <v>17.045000000000002</v>
      </c>
      <c r="AA34">
        <v>99.703570999999997</v>
      </c>
      <c r="AB34">
        <v>0.73441500000000004</v>
      </c>
      <c r="AC34">
        <v>38.756905000000003</v>
      </c>
      <c r="AD34" s="1">
        <v>324</v>
      </c>
      <c r="AE34">
        <v>35</v>
      </c>
      <c r="AF34">
        <v>985</v>
      </c>
      <c r="AG34">
        <v>86</v>
      </c>
      <c r="AH34">
        <v>16.975460000000002</v>
      </c>
      <c r="AI34">
        <v>273.2</v>
      </c>
      <c r="AJ34">
        <v>5.3</v>
      </c>
      <c r="AK34">
        <v>2</v>
      </c>
      <c r="AL34">
        <v>1978</v>
      </c>
      <c r="AM34">
        <v>0.85409035581164494</v>
      </c>
      <c r="AN34" t="s">
        <v>69</v>
      </c>
      <c r="AO34">
        <v>1590.0309999999999</v>
      </c>
      <c r="AP34" t="s">
        <v>410</v>
      </c>
      <c r="AQ34" t="s">
        <v>119</v>
      </c>
      <c r="AR34" t="s">
        <v>121</v>
      </c>
      <c r="AS34" t="s">
        <v>119</v>
      </c>
      <c r="AT34" t="s">
        <v>121</v>
      </c>
      <c r="AU34" t="s">
        <v>202</v>
      </c>
      <c r="AV34" t="s">
        <v>240</v>
      </c>
      <c r="AW34" t="s">
        <v>69</v>
      </c>
      <c r="AX34">
        <v>9374</v>
      </c>
      <c r="AY34" t="s">
        <v>543</v>
      </c>
      <c r="AZ34">
        <v>5</v>
      </c>
      <c r="BA34" t="s">
        <v>296</v>
      </c>
      <c r="BB34">
        <v>2</v>
      </c>
      <c r="BC34">
        <v>1</v>
      </c>
      <c r="BE34" t="s">
        <v>69</v>
      </c>
      <c r="BF34">
        <v>0</v>
      </c>
      <c r="BG34" t="s">
        <v>337</v>
      </c>
      <c r="BI34" t="s">
        <v>119</v>
      </c>
      <c r="BJ34" t="s">
        <v>240</v>
      </c>
      <c r="BK34" t="s">
        <v>69</v>
      </c>
      <c r="BL34">
        <v>0.85409035581164494</v>
      </c>
      <c r="BM34">
        <v>9374</v>
      </c>
      <c r="BN34" t="s">
        <v>121</v>
      </c>
      <c r="BO34" t="s">
        <v>202</v>
      </c>
      <c r="BP34">
        <v>2</v>
      </c>
      <c r="BQ34">
        <v>1692.5139999999999</v>
      </c>
      <c r="BR34">
        <v>7.3659849154249458E-3</v>
      </c>
      <c r="BS34">
        <v>0.38872133275948567</v>
      </c>
      <c r="BT34">
        <v>0.19143120824997609</v>
      </c>
      <c r="BU34">
        <v>17.045000000000002</v>
      </c>
      <c r="BV34">
        <v>2.1383230892982592</v>
      </c>
      <c r="BW34">
        <v>55.596400321754736</v>
      </c>
      <c r="BX34">
        <v>2</v>
      </c>
      <c r="BY34">
        <v>35</v>
      </c>
      <c r="BZ34">
        <v>985</v>
      </c>
    </row>
    <row r="35" spans="1:78" ht="16.5">
      <c r="A35" s="124" t="str">
        <f t="shared" si="1"/>
        <v>미래교통</v>
      </c>
      <c r="B35" s="125" t="str">
        <f t="shared" si="2"/>
        <v>김홍국</v>
      </c>
      <c r="C35" s="126" t="str">
        <f t="shared" si="3"/>
        <v>C</v>
      </c>
      <c r="D35" s="127">
        <f t="shared" si="4"/>
        <v>0.85107142857142859</v>
      </c>
      <c r="E35" s="128">
        <f t="shared" si="5"/>
        <v>5011</v>
      </c>
      <c r="F35" s="129" t="str">
        <f t="shared" si="6"/>
        <v>111</v>
      </c>
      <c r="G35" s="130" t="str">
        <f t="shared" si="7"/>
        <v>70바6094</v>
      </c>
      <c r="H35" s="131">
        <f t="shared" si="8"/>
        <v>1</v>
      </c>
      <c r="I35" s="132">
        <f t="shared" si="9"/>
        <v>3913.44</v>
      </c>
      <c r="J35" s="133">
        <f t="shared" si="10"/>
        <v>3.49183899240487E-2</v>
      </c>
      <c r="K35" s="133">
        <f t="shared" si="11"/>
        <v>0.36850187000967971</v>
      </c>
      <c r="L35" s="133">
        <f t="shared" si="12"/>
        <v>0.18679218283658366</v>
      </c>
      <c r="M35" s="134">
        <f t="shared" si="13"/>
        <v>25.649000000000001</v>
      </c>
      <c r="N35" s="135">
        <f t="shared" si="14"/>
        <v>0.43440042520135735</v>
      </c>
      <c r="O35" s="135">
        <f t="shared" si="15"/>
        <v>71.522752361094078</v>
      </c>
      <c r="P35" s="217">
        <f t="shared" si="16"/>
        <v>51</v>
      </c>
      <c r="Q35" s="218">
        <f t="shared" si="17"/>
        <v>17</v>
      </c>
      <c r="R35" s="218">
        <f t="shared" si="18"/>
        <v>2799</v>
      </c>
      <c r="T35">
        <v>510</v>
      </c>
      <c r="U35">
        <v>5011</v>
      </c>
      <c r="V35" t="s">
        <v>241</v>
      </c>
      <c r="W35">
        <v>3913.44</v>
      </c>
      <c r="X35">
        <v>1642.307</v>
      </c>
      <c r="Y35">
        <v>2.383</v>
      </c>
      <c r="Z35">
        <v>25.649000000000001</v>
      </c>
      <c r="AA35">
        <v>136.59581700000001</v>
      </c>
      <c r="AB35">
        <v>4.7697060000000002</v>
      </c>
      <c r="AC35">
        <v>50.335813999999999</v>
      </c>
      <c r="AD35" s="1">
        <v>731</v>
      </c>
      <c r="AE35">
        <v>17</v>
      </c>
      <c r="AF35">
        <v>2799</v>
      </c>
      <c r="AG35">
        <v>96</v>
      </c>
      <c r="AH35">
        <v>28.649778999999999</v>
      </c>
      <c r="AI35">
        <v>56751.5</v>
      </c>
      <c r="AJ35">
        <v>30873.8</v>
      </c>
      <c r="AK35">
        <v>51</v>
      </c>
      <c r="AL35">
        <v>45842</v>
      </c>
      <c r="AM35">
        <v>0.85107142857142859</v>
      </c>
      <c r="AN35" t="s">
        <v>69</v>
      </c>
      <c r="AO35">
        <v>3913.44</v>
      </c>
      <c r="AP35" t="s">
        <v>411</v>
      </c>
      <c r="AQ35" t="s">
        <v>119</v>
      </c>
      <c r="AR35" t="s">
        <v>120</v>
      </c>
      <c r="AS35" t="s">
        <v>119</v>
      </c>
      <c r="AT35" t="s">
        <v>120</v>
      </c>
      <c r="AU35" t="s">
        <v>185</v>
      </c>
      <c r="AV35" t="s">
        <v>241</v>
      </c>
      <c r="AW35" t="s">
        <v>69</v>
      </c>
      <c r="AX35">
        <v>5011</v>
      </c>
      <c r="AY35" t="s">
        <v>528</v>
      </c>
      <c r="AZ35">
        <v>10</v>
      </c>
      <c r="BA35" t="s">
        <v>554</v>
      </c>
      <c r="BB35">
        <v>1</v>
      </c>
      <c r="BC35">
        <v>1</v>
      </c>
      <c r="BE35" t="s">
        <v>67</v>
      </c>
      <c r="BF35">
        <v>1</v>
      </c>
      <c r="BG35" t="s">
        <v>331</v>
      </c>
      <c r="BI35" t="s">
        <v>119</v>
      </c>
      <c r="BJ35" t="s">
        <v>241</v>
      </c>
      <c r="BK35" t="s">
        <v>69</v>
      </c>
      <c r="BL35">
        <v>0.85107142857142859</v>
      </c>
      <c r="BM35">
        <v>5011</v>
      </c>
      <c r="BN35" t="s">
        <v>120</v>
      </c>
      <c r="BO35" t="s">
        <v>185</v>
      </c>
      <c r="BP35">
        <v>1</v>
      </c>
      <c r="BQ35">
        <v>3913.44</v>
      </c>
      <c r="BR35">
        <v>3.49183899240487E-2</v>
      </c>
      <c r="BS35">
        <v>0.36850187000967971</v>
      </c>
      <c r="BT35">
        <v>0.18679218283658366</v>
      </c>
      <c r="BU35">
        <v>25.649000000000001</v>
      </c>
      <c r="BV35">
        <v>0.43440042520135735</v>
      </c>
      <c r="BW35">
        <v>71.522752361094078</v>
      </c>
      <c r="BX35">
        <v>51</v>
      </c>
      <c r="BY35">
        <v>17</v>
      </c>
      <c r="BZ35">
        <v>2799</v>
      </c>
    </row>
    <row r="36" spans="1:78" ht="16.5">
      <c r="A36" s="107" t="str">
        <f t="shared" si="1"/>
        <v>미래교통</v>
      </c>
      <c r="B36" s="108" t="str">
        <f t="shared" si="2"/>
        <v>나정식</v>
      </c>
      <c r="C36" s="109" t="str">
        <f t="shared" si="3"/>
        <v>D</v>
      </c>
      <c r="D36" s="110">
        <f t="shared" si="4"/>
        <v>0.81785714285714295</v>
      </c>
      <c r="E36" s="111">
        <f t="shared" si="5"/>
        <v>3131</v>
      </c>
      <c r="F36" s="112" t="str">
        <f t="shared" si="6"/>
        <v>111</v>
      </c>
      <c r="G36" s="113" t="str">
        <f t="shared" si="7"/>
        <v>70바5075</v>
      </c>
      <c r="H36" s="114">
        <f t="shared" si="8"/>
        <v>1</v>
      </c>
      <c r="I36" s="115">
        <f t="shared" si="9"/>
        <v>4677.5609999999997</v>
      </c>
      <c r="J36" s="116">
        <f t="shared" si="10"/>
        <v>4.6969293259591219E-2</v>
      </c>
      <c r="K36" s="116">
        <f t="shared" si="11"/>
        <v>0.34852328370668195</v>
      </c>
      <c r="L36" s="116">
        <f t="shared" si="12"/>
        <v>0.14580248125037815</v>
      </c>
      <c r="M36" s="117">
        <f t="shared" si="13"/>
        <v>28.536999999999999</v>
      </c>
      <c r="N36" s="118">
        <f t="shared" si="14"/>
        <v>4.2757325879876289E-2</v>
      </c>
      <c r="O36" s="118">
        <f t="shared" si="15"/>
        <v>42.286995295197649</v>
      </c>
      <c r="P36" s="219">
        <f t="shared" si="16"/>
        <v>52</v>
      </c>
      <c r="Q36" s="220">
        <f t="shared" si="17"/>
        <v>2</v>
      </c>
      <c r="R36" s="220">
        <f t="shared" si="18"/>
        <v>1978</v>
      </c>
      <c r="T36">
        <v>510</v>
      </c>
      <c r="U36">
        <v>3131</v>
      </c>
      <c r="V36" t="s">
        <v>242</v>
      </c>
      <c r="W36">
        <v>4677.5609999999997</v>
      </c>
      <c r="X36">
        <v>2043.046</v>
      </c>
      <c r="Y36">
        <v>2.29</v>
      </c>
      <c r="Z36">
        <v>28.536999999999999</v>
      </c>
      <c r="AA36">
        <v>168.33636300000001</v>
      </c>
      <c r="AB36">
        <v>7.9066400000000003</v>
      </c>
      <c r="AC36">
        <v>58.669142000000001</v>
      </c>
      <c r="AD36" s="1">
        <v>682</v>
      </c>
      <c r="AE36">
        <v>2</v>
      </c>
      <c r="AF36">
        <v>1978</v>
      </c>
      <c r="AG36">
        <v>94</v>
      </c>
      <c r="AH36">
        <v>27.786989999999999</v>
      </c>
      <c r="AI36">
        <v>67211</v>
      </c>
      <c r="AJ36">
        <v>32996.699999999997</v>
      </c>
      <c r="AK36">
        <v>52</v>
      </c>
      <c r="AL36">
        <v>45099</v>
      </c>
      <c r="AM36">
        <v>0.81785714285714295</v>
      </c>
      <c r="AN36" t="s">
        <v>67</v>
      </c>
      <c r="AO36">
        <v>4677.5609999999997</v>
      </c>
      <c r="AP36" t="s">
        <v>412</v>
      </c>
      <c r="AQ36" t="s">
        <v>119</v>
      </c>
      <c r="AR36" t="s">
        <v>120</v>
      </c>
      <c r="AS36" t="s">
        <v>119</v>
      </c>
      <c r="AT36" t="s">
        <v>120</v>
      </c>
      <c r="AU36" t="s">
        <v>171</v>
      </c>
      <c r="AV36" t="s">
        <v>242</v>
      </c>
      <c r="AW36" t="s">
        <v>67</v>
      </c>
      <c r="AX36">
        <v>3131</v>
      </c>
      <c r="AY36" t="s">
        <v>534</v>
      </c>
      <c r="AZ36">
        <v>13</v>
      </c>
      <c r="BA36" t="s">
        <v>555</v>
      </c>
      <c r="BB36">
        <v>1</v>
      </c>
      <c r="BC36">
        <v>1</v>
      </c>
      <c r="BE36" t="s">
        <v>67</v>
      </c>
      <c r="BF36">
        <v>0</v>
      </c>
      <c r="BG36" t="s">
        <v>337</v>
      </c>
      <c r="BI36" t="s">
        <v>119</v>
      </c>
      <c r="BJ36" t="s">
        <v>242</v>
      </c>
      <c r="BK36" t="s">
        <v>67</v>
      </c>
      <c r="BL36">
        <v>0.81785714285714295</v>
      </c>
      <c r="BM36">
        <v>3131</v>
      </c>
      <c r="BN36" t="s">
        <v>120</v>
      </c>
      <c r="BO36" t="s">
        <v>171</v>
      </c>
      <c r="BP36">
        <v>1</v>
      </c>
      <c r="BQ36">
        <v>4677.5609999999997</v>
      </c>
      <c r="BR36">
        <v>4.6969293259591219E-2</v>
      </c>
      <c r="BS36">
        <v>0.34852328370668195</v>
      </c>
      <c r="BT36">
        <v>0.14580248125037815</v>
      </c>
      <c r="BU36">
        <v>28.536999999999999</v>
      </c>
      <c r="BV36">
        <v>4.2757325879876289E-2</v>
      </c>
      <c r="BW36">
        <v>42.286995295197649</v>
      </c>
      <c r="BX36">
        <v>52</v>
      </c>
      <c r="BY36">
        <v>2</v>
      </c>
      <c r="BZ36">
        <v>1978</v>
      </c>
    </row>
    <row r="37" spans="1:78" ht="16.5">
      <c r="A37" s="124" t="str">
        <f t="shared" si="1"/>
        <v>미래교통</v>
      </c>
      <c r="B37" s="125" t="str">
        <f t="shared" si="2"/>
        <v>남성우</v>
      </c>
      <c r="C37" s="126" t="str">
        <f t="shared" si="3"/>
        <v>D</v>
      </c>
      <c r="D37" s="127">
        <f t="shared" si="4"/>
        <v>0.81087447021182235</v>
      </c>
      <c r="E37" s="128">
        <f t="shared" si="5"/>
        <v>7456</v>
      </c>
      <c r="F37" s="129" t="str">
        <f t="shared" si="6"/>
        <v>111-2</v>
      </c>
      <c r="G37" s="130" t="str">
        <f t="shared" si="7"/>
        <v>70바5100</v>
      </c>
      <c r="H37" s="131">
        <f t="shared" si="8"/>
        <v>2</v>
      </c>
      <c r="I37" s="132">
        <f t="shared" si="9"/>
        <v>891.96699999999998</v>
      </c>
      <c r="J37" s="133">
        <f t="shared" si="10"/>
        <v>1.6832828675124256E-2</v>
      </c>
      <c r="K37" s="133">
        <f t="shared" si="11"/>
        <v>0.39617627424247798</v>
      </c>
      <c r="L37" s="133">
        <f t="shared" si="12"/>
        <v>0.2399191898354984</v>
      </c>
      <c r="M37" s="134">
        <f t="shared" si="13"/>
        <v>22.975000000000001</v>
      </c>
      <c r="N37" s="135">
        <f t="shared" si="14"/>
        <v>1.2093750755859423</v>
      </c>
      <c r="O37" s="135">
        <f t="shared" si="15"/>
        <v>79.415629963476874</v>
      </c>
      <c r="P37" s="217">
        <f t="shared" si="16"/>
        <v>11</v>
      </c>
      <c r="Q37" s="218">
        <f t="shared" si="17"/>
        <v>8</v>
      </c>
      <c r="R37" s="218">
        <f t="shared" si="18"/>
        <v>787</v>
      </c>
      <c r="T37">
        <v>510</v>
      </c>
      <c r="U37">
        <v>7456</v>
      </c>
      <c r="V37" t="s">
        <v>362</v>
      </c>
      <c r="W37">
        <v>891.96699999999998</v>
      </c>
      <c r="X37">
        <v>506.05599999999998</v>
      </c>
      <c r="Y37">
        <v>1.7629999999999999</v>
      </c>
      <c r="Z37">
        <v>22.975000000000001</v>
      </c>
      <c r="AA37">
        <v>45.726658</v>
      </c>
      <c r="AB37">
        <v>0.76970899999999998</v>
      </c>
      <c r="AC37">
        <v>18.115817</v>
      </c>
      <c r="AD37" s="1">
        <v>214</v>
      </c>
      <c r="AE37">
        <v>8</v>
      </c>
      <c r="AF37">
        <v>787</v>
      </c>
      <c r="AG37">
        <v>90</v>
      </c>
      <c r="AH37">
        <v>19.506498000000001</v>
      </c>
      <c r="AI37">
        <v>3553.6</v>
      </c>
      <c r="AJ37">
        <v>1514.4</v>
      </c>
      <c r="AK37">
        <v>11</v>
      </c>
      <c r="AL37">
        <v>4239</v>
      </c>
      <c r="AM37">
        <v>0.81087447021182235</v>
      </c>
      <c r="AN37" t="s">
        <v>67</v>
      </c>
      <c r="AO37">
        <v>643.90499999999997</v>
      </c>
      <c r="AP37" t="s">
        <v>413</v>
      </c>
      <c r="AQ37" t="s">
        <v>119</v>
      </c>
      <c r="AR37" t="s">
        <v>121</v>
      </c>
      <c r="AS37" t="s">
        <v>119</v>
      </c>
      <c r="AT37" t="s">
        <v>121</v>
      </c>
      <c r="AU37" t="s">
        <v>199</v>
      </c>
      <c r="AV37" t="s">
        <v>362</v>
      </c>
      <c r="AW37" t="s">
        <v>67</v>
      </c>
      <c r="AX37">
        <v>7456</v>
      </c>
      <c r="AY37" t="s">
        <v>545</v>
      </c>
      <c r="AZ37">
        <v>13</v>
      </c>
      <c r="BA37" t="s">
        <v>556</v>
      </c>
      <c r="BB37">
        <v>2</v>
      </c>
      <c r="BC37">
        <v>1</v>
      </c>
      <c r="BE37" t="s">
        <v>67</v>
      </c>
      <c r="BF37">
        <v>0</v>
      </c>
      <c r="BG37" t="s">
        <v>337</v>
      </c>
      <c r="BI37" t="s">
        <v>119</v>
      </c>
      <c r="BJ37" t="s">
        <v>362</v>
      </c>
      <c r="BK37" t="s">
        <v>67</v>
      </c>
      <c r="BL37">
        <v>0.81087447021182235</v>
      </c>
      <c r="BM37">
        <v>7456</v>
      </c>
      <c r="BN37" t="s">
        <v>121</v>
      </c>
      <c r="BO37" t="s">
        <v>199</v>
      </c>
      <c r="BP37">
        <v>2</v>
      </c>
      <c r="BQ37">
        <v>891.96699999999998</v>
      </c>
      <c r="BR37">
        <v>1.6832828675124256E-2</v>
      </c>
      <c r="BS37">
        <v>0.39617627424247798</v>
      </c>
      <c r="BT37">
        <v>0.2399191898354984</v>
      </c>
      <c r="BU37">
        <v>22.975000000000001</v>
      </c>
      <c r="BV37">
        <v>1.2093750755859423</v>
      </c>
      <c r="BW37">
        <v>79.415629963476874</v>
      </c>
      <c r="BX37">
        <v>11</v>
      </c>
      <c r="BY37">
        <v>8</v>
      </c>
      <c r="BZ37">
        <v>787</v>
      </c>
    </row>
    <row r="38" spans="1:78" ht="16.5">
      <c r="A38" s="107" t="str">
        <f t="shared" si="1"/>
        <v>미래교통</v>
      </c>
      <c r="B38" s="108" t="str">
        <f t="shared" si="2"/>
        <v>남송우</v>
      </c>
      <c r="C38" s="109" t="str">
        <f t="shared" si="3"/>
        <v>B</v>
      </c>
      <c r="D38" s="110">
        <f t="shared" si="4"/>
        <v>0.93966634297498897</v>
      </c>
      <c r="E38" s="111">
        <f t="shared" si="5"/>
        <v>8987</v>
      </c>
      <c r="F38" s="112" t="str">
        <f t="shared" si="6"/>
        <v>111</v>
      </c>
      <c r="G38" s="113" t="str">
        <f t="shared" si="7"/>
        <v>70바6001</v>
      </c>
      <c r="H38" s="114">
        <f t="shared" si="8"/>
        <v>3</v>
      </c>
      <c r="I38" s="115">
        <f t="shared" si="9"/>
        <v>4165.8599999999997</v>
      </c>
      <c r="J38" s="116">
        <f t="shared" si="10"/>
        <v>3.2583237356440566E-2</v>
      </c>
      <c r="K38" s="116">
        <f t="shared" si="11"/>
        <v>0.3146835318851704</v>
      </c>
      <c r="L38" s="116">
        <f t="shared" si="12"/>
        <v>0.17067304230098948</v>
      </c>
      <c r="M38" s="117">
        <f t="shared" si="13"/>
        <v>20.745999999999999</v>
      </c>
      <c r="N38" s="118">
        <f t="shared" si="14"/>
        <v>0</v>
      </c>
      <c r="O38" s="118">
        <f t="shared" si="15"/>
        <v>30.101827713845402</v>
      </c>
      <c r="P38" s="219">
        <f t="shared" si="16"/>
        <v>42</v>
      </c>
      <c r="Q38" s="220">
        <f t="shared" si="17"/>
        <v>0</v>
      </c>
      <c r="R38" s="220">
        <f t="shared" si="18"/>
        <v>1254</v>
      </c>
      <c r="T38">
        <v>510</v>
      </c>
      <c r="U38">
        <v>8987</v>
      </c>
      <c r="V38" t="s">
        <v>243</v>
      </c>
      <c r="W38">
        <v>4165.8599999999997</v>
      </c>
      <c r="X38">
        <v>1539.827</v>
      </c>
      <c r="Y38">
        <v>2.7050000000000001</v>
      </c>
      <c r="Z38">
        <v>20.745999999999999</v>
      </c>
      <c r="AA38">
        <v>144.7397</v>
      </c>
      <c r="AB38">
        <v>4.7160880000000001</v>
      </c>
      <c r="AC38">
        <v>45.547199999999997</v>
      </c>
      <c r="AD38" s="1">
        <v>711</v>
      </c>
      <c r="AE38">
        <v>0</v>
      </c>
      <c r="AF38">
        <v>1254</v>
      </c>
      <c r="AG38">
        <v>94</v>
      </c>
      <c r="AH38">
        <v>28.781737</v>
      </c>
      <c r="AI38">
        <v>35544.1</v>
      </c>
      <c r="AJ38">
        <v>17937.7</v>
      </c>
      <c r="AK38">
        <v>42</v>
      </c>
      <c r="AL38">
        <v>16446</v>
      </c>
      <c r="AM38">
        <v>0.93966634297498897</v>
      </c>
      <c r="AN38" t="s">
        <v>68</v>
      </c>
      <c r="AO38">
        <v>2887.3359999999998</v>
      </c>
      <c r="AP38" t="s">
        <v>414</v>
      </c>
      <c r="AQ38" t="s">
        <v>119</v>
      </c>
      <c r="AR38" t="s">
        <v>120</v>
      </c>
      <c r="AS38" t="s">
        <v>119</v>
      </c>
      <c r="AT38" t="s">
        <v>120</v>
      </c>
      <c r="AU38" t="s">
        <v>181</v>
      </c>
      <c r="AV38" t="s">
        <v>243</v>
      </c>
      <c r="AW38" t="s">
        <v>68</v>
      </c>
      <c r="AX38">
        <v>8987</v>
      </c>
      <c r="AY38" t="s">
        <v>530</v>
      </c>
      <c r="AZ38">
        <v>3</v>
      </c>
      <c r="BA38" t="s">
        <v>341</v>
      </c>
      <c r="BB38">
        <v>3</v>
      </c>
      <c r="BC38">
        <v>1</v>
      </c>
      <c r="BE38" t="s">
        <v>69</v>
      </c>
      <c r="BF38">
        <v>1</v>
      </c>
      <c r="BG38" t="s">
        <v>331</v>
      </c>
      <c r="BI38" t="s">
        <v>119</v>
      </c>
      <c r="BJ38" t="s">
        <v>243</v>
      </c>
      <c r="BK38" t="s">
        <v>68</v>
      </c>
      <c r="BL38">
        <v>0.93966634297498897</v>
      </c>
      <c r="BM38">
        <v>8987</v>
      </c>
      <c r="BN38" t="s">
        <v>120</v>
      </c>
      <c r="BO38" t="s">
        <v>181</v>
      </c>
      <c r="BP38">
        <v>3</v>
      </c>
      <c r="BQ38">
        <v>4165.8599999999997</v>
      </c>
      <c r="BR38">
        <v>3.2583237356440566E-2</v>
      </c>
      <c r="BS38">
        <v>0.3146835318851704</v>
      </c>
      <c r="BT38">
        <v>0.17067304230098948</v>
      </c>
      <c r="BU38">
        <v>20.745999999999999</v>
      </c>
      <c r="BV38">
        <v>0</v>
      </c>
      <c r="BW38">
        <v>30.101827713845402</v>
      </c>
      <c r="BX38">
        <v>42</v>
      </c>
      <c r="BY38">
        <v>0</v>
      </c>
      <c r="BZ38">
        <v>1254</v>
      </c>
    </row>
    <row r="39" spans="1:78" ht="16.5">
      <c r="A39" s="124" t="str">
        <f t="shared" si="1"/>
        <v>미래교통</v>
      </c>
      <c r="B39" s="125" t="str">
        <f t="shared" si="2"/>
        <v>노석현</v>
      </c>
      <c r="C39" s="126" t="str">
        <f t="shared" si="3"/>
        <v>B</v>
      </c>
      <c r="D39" s="127">
        <f t="shared" si="4"/>
        <v>0.93428571428571427</v>
      </c>
      <c r="E39" s="128">
        <f t="shared" si="5"/>
        <v>7421</v>
      </c>
      <c r="F39" s="129" t="str">
        <f t="shared" si="6"/>
        <v>111-2</v>
      </c>
      <c r="G39" s="130" t="str">
        <f t="shared" si="7"/>
        <v>70바6084</v>
      </c>
      <c r="H39" s="131">
        <f t="shared" si="8"/>
        <v>1</v>
      </c>
      <c r="I39" s="132">
        <f t="shared" si="9"/>
        <v>1624.453</v>
      </c>
      <c r="J39" s="133">
        <f t="shared" si="10"/>
        <v>1.0466205506051143E-3</v>
      </c>
      <c r="K39" s="133">
        <f t="shared" si="11"/>
        <v>0.39758649876205082</v>
      </c>
      <c r="L39" s="133">
        <f t="shared" si="12"/>
        <v>0.33919110001951425</v>
      </c>
      <c r="M39" s="134">
        <f t="shared" si="13"/>
        <v>14.872</v>
      </c>
      <c r="N39" s="135">
        <f t="shared" si="14"/>
        <v>0.55403264975964217</v>
      </c>
      <c r="O39" s="135">
        <f t="shared" si="15"/>
        <v>23.207812106598343</v>
      </c>
      <c r="P39" s="217">
        <f t="shared" si="16"/>
        <v>0</v>
      </c>
      <c r="Q39" s="218">
        <f t="shared" si="17"/>
        <v>9</v>
      </c>
      <c r="R39" s="218">
        <f t="shared" si="18"/>
        <v>377</v>
      </c>
      <c r="T39">
        <v>510</v>
      </c>
      <c r="U39">
        <v>7421</v>
      </c>
      <c r="V39" t="s">
        <v>301</v>
      </c>
      <c r="W39">
        <v>1624.453</v>
      </c>
      <c r="X39">
        <v>827.96400000000006</v>
      </c>
      <c r="Y39">
        <v>1.962</v>
      </c>
      <c r="Z39">
        <v>14.872</v>
      </c>
      <c r="AA39">
        <v>96.318574999999996</v>
      </c>
      <c r="AB39">
        <v>0.100809</v>
      </c>
      <c r="AC39">
        <v>38.294964999999998</v>
      </c>
      <c r="AD39" s="1">
        <v>551</v>
      </c>
      <c r="AE39">
        <v>9</v>
      </c>
      <c r="AF39">
        <v>377</v>
      </c>
      <c r="AG39">
        <v>90</v>
      </c>
      <c r="AH39">
        <v>16.865417000000001</v>
      </c>
      <c r="AI39">
        <v>760.9</v>
      </c>
      <c r="AJ39">
        <v>73</v>
      </c>
      <c r="AK39">
        <v>0</v>
      </c>
      <c r="AL39">
        <v>0</v>
      </c>
      <c r="AM39">
        <v>0.93428571428571427</v>
      </c>
      <c r="AN39" t="s">
        <v>68</v>
      </c>
      <c r="AO39">
        <v>1624.453</v>
      </c>
      <c r="AP39" t="s">
        <v>415</v>
      </c>
      <c r="AQ39" t="s">
        <v>119</v>
      </c>
      <c r="AR39" t="s">
        <v>121</v>
      </c>
      <c r="AS39" t="s">
        <v>119</v>
      </c>
      <c r="AT39" t="s">
        <v>121</v>
      </c>
      <c r="AU39" t="s">
        <v>297</v>
      </c>
      <c r="AV39" t="s">
        <v>301</v>
      </c>
      <c r="AW39" t="s">
        <v>68</v>
      </c>
      <c r="AX39">
        <v>7421</v>
      </c>
      <c r="AY39" t="s">
        <v>538</v>
      </c>
      <c r="AZ39">
        <v>2</v>
      </c>
      <c r="BA39" t="s">
        <v>295</v>
      </c>
      <c r="BB39">
        <v>1</v>
      </c>
      <c r="BC39">
        <v>1</v>
      </c>
      <c r="BE39" t="s">
        <v>69</v>
      </c>
      <c r="BF39">
        <v>1</v>
      </c>
      <c r="BG39" t="s">
        <v>331</v>
      </c>
      <c r="BI39" t="s">
        <v>119</v>
      </c>
      <c r="BJ39" t="s">
        <v>301</v>
      </c>
      <c r="BK39" t="s">
        <v>68</v>
      </c>
      <c r="BL39">
        <v>0.93428571428571427</v>
      </c>
      <c r="BM39">
        <v>7421</v>
      </c>
      <c r="BN39" t="s">
        <v>121</v>
      </c>
      <c r="BO39" t="s">
        <v>297</v>
      </c>
      <c r="BP39">
        <v>1</v>
      </c>
      <c r="BQ39">
        <v>1624.453</v>
      </c>
      <c r="BR39">
        <v>1.0466205506051143E-3</v>
      </c>
      <c r="BS39">
        <v>0.39758649876205082</v>
      </c>
      <c r="BT39">
        <v>0.33919110001951425</v>
      </c>
      <c r="BU39">
        <v>14.872</v>
      </c>
      <c r="BV39">
        <v>0.55403264975964217</v>
      </c>
      <c r="BW39">
        <v>23.207812106598343</v>
      </c>
      <c r="BX39">
        <v>0</v>
      </c>
      <c r="BY39">
        <v>9</v>
      </c>
      <c r="BZ39">
        <v>377</v>
      </c>
    </row>
    <row r="40" spans="1:78" ht="16.5">
      <c r="A40" s="107" t="str">
        <f t="shared" si="1"/>
        <v>미래교통</v>
      </c>
      <c r="B40" s="108" t="str">
        <f t="shared" si="2"/>
        <v>류남열</v>
      </c>
      <c r="C40" s="109" t="str">
        <f t="shared" si="3"/>
        <v>D</v>
      </c>
      <c r="D40" s="110">
        <f t="shared" si="4"/>
        <v>0.83060408624683579</v>
      </c>
      <c r="E40" s="111">
        <f t="shared" si="5"/>
        <v>1544</v>
      </c>
      <c r="F40" s="112" t="str">
        <f t="shared" si="6"/>
        <v>111</v>
      </c>
      <c r="G40" s="113" t="str">
        <f t="shared" si="7"/>
        <v>70바6094</v>
      </c>
      <c r="H40" s="114">
        <f t="shared" si="8"/>
        <v>2</v>
      </c>
      <c r="I40" s="115">
        <f t="shared" si="9"/>
        <v>496.93799999999999</v>
      </c>
      <c r="J40" s="116">
        <f t="shared" si="10"/>
        <v>2.7156711066676317E-2</v>
      </c>
      <c r="K40" s="116">
        <f t="shared" si="11"/>
        <v>0.29001338505725766</v>
      </c>
      <c r="L40" s="116">
        <f t="shared" si="12"/>
        <v>0.14086264282465821</v>
      </c>
      <c r="M40" s="117">
        <f t="shared" si="13"/>
        <v>23.186</v>
      </c>
      <c r="N40" s="118">
        <f t="shared" si="14"/>
        <v>0.20123234689236888</v>
      </c>
      <c r="O40" s="118">
        <f t="shared" si="15"/>
        <v>39.642772337796664</v>
      </c>
      <c r="P40" s="219">
        <f t="shared" si="16"/>
        <v>0</v>
      </c>
      <c r="Q40" s="220">
        <f t="shared" si="17"/>
        <v>1</v>
      </c>
      <c r="R40" s="220">
        <f t="shared" si="18"/>
        <v>197</v>
      </c>
      <c r="T40">
        <v>510</v>
      </c>
      <c r="U40">
        <v>1544</v>
      </c>
      <c r="V40" t="s">
        <v>302</v>
      </c>
      <c r="W40">
        <v>496.93799999999999</v>
      </c>
      <c r="X40">
        <v>210.15</v>
      </c>
      <c r="Y40">
        <v>2.3650000000000002</v>
      </c>
      <c r="Z40">
        <v>23.186</v>
      </c>
      <c r="AA40">
        <v>16.355551999999999</v>
      </c>
      <c r="AB40">
        <v>0.44416299999999997</v>
      </c>
      <c r="AC40">
        <v>4.7433290000000001</v>
      </c>
      <c r="AD40" s="1">
        <v>70</v>
      </c>
      <c r="AE40">
        <v>1</v>
      </c>
      <c r="AF40">
        <v>197</v>
      </c>
      <c r="AG40">
        <v>91</v>
      </c>
      <c r="AH40">
        <v>30.383444000000001</v>
      </c>
      <c r="AI40">
        <v>5061.8999999999996</v>
      </c>
      <c r="AJ40">
        <v>1837.4</v>
      </c>
      <c r="AK40">
        <v>0</v>
      </c>
      <c r="AL40">
        <v>0</v>
      </c>
      <c r="AM40">
        <v>0.83060408624683579</v>
      </c>
      <c r="AN40" t="s">
        <v>67</v>
      </c>
      <c r="AO40">
        <v>249.14099999999999</v>
      </c>
      <c r="AP40" t="s">
        <v>416</v>
      </c>
      <c r="AQ40" t="s">
        <v>119</v>
      </c>
      <c r="AR40" t="s">
        <v>120</v>
      </c>
      <c r="AS40" t="s">
        <v>119</v>
      </c>
      <c r="AT40" t="s">
        <v>120</v>
      </c>
      <c r="AU40" t="s">
        <v>185</v>
      </c>
      <c r="AV40" t="s">
        <v>302</v>
      </c>
      <c r="AW40" t="s">
        <v>67</v>
      </c>
      <c r="AX40">
        <v>1544</v>
      </c>
      <c r="AY40" t="s">
        <v>534</v>
      </c>
      <c r="AZ40">
        <v>9</v>
      </c>
      <c r="BA40" t="s">
        <v>557</v>
      </c>
      <c r="BB40">
        <v>2</v>
      </c>
      <c r="BC40">
        <v>1</v>
      </c>
      <c r="BE40" t="s">
        <v>70</v>
      </c>
      <c r="BF40">
        <v>1</v>
      </c>
      <c r="BG40" t="s">
        <v>331</v>
      </c>
      <c r="BI40" t="s">
        <v>119</v>
      </c>
      <c r="BJ40" t="s">
        <v>302</v>
      </c>
      <c r="BK40" t="s">
        <v>67</v>
      </c>
      <c r="BL40">
        <v>0.83060408624683579</v>
      </c>
      <c r="BM40">
        <v>1544</v>
      </c>
      <c r="BN40" t="s">
        <v>120</v>
      </c>
      <c r="BO40" t="s">
        <v>185</v>
      </c>
      <c r="BP40">
        <v>2</v>
      </c>
      <c r="BQ40">
        <v>496.93799999999999</v>
      </c>
      <c r="BR40">
        <v>2.7156711066676317E-2</v>
      </c>
      <c r="BS40">
        <v>0.29001338505725766</v>
      </c>
      <c r="BT40">
        <v>0.14086264282465821</v>
      </c>
      <c r="BU40">
        <v>23.186</v>
      </c>
      <c r="BV40">
        <v>0.20123234689236888</v>
      </c>
      <c r="BW40">
        <v>39.642772337796664</v>
      </c>
      <c r="BX40">
        <v>0</v>
      </c>
      <c r="BY40">
        <v>1</v>
      </c>
      <c r="BZ40">
        <v>197</v>
      </c>
    </row>
    <row r="41" spans="1:78" ht="16.5">
      <c r="A41" s="124" t="str">
        <f t="shared" si="1"/>
        <v>미래교통</v>
      </c>
      <c r="B41" s="125" t="str">
        <f t="shared" si="2"/>
        <v>문기연</v>
      </c>
      <c r="C41" s="126" t="str">
        <f t="shared" si="3"/>
        <v>D</v>
      </c>
      <c r="D41" s="127">
        <f t="shared" si="4"/>
        <v>0.8145</v>
      </c>
      <c r="E41" s="128">
        <f t="shared" si="5"/>
        <v>8644</v>
      </c>
      <c r="F41" s="129" t="str">
        <f t="shared" si="6"/>
        <v>111-2</v>
      </c>
      <c r="G41" s="130" t="str">
        <f t="shared" si="7"/>
        <v>70바5100</v>
      </c>
      <c r="H41" s="131">
        <f t="shared" si="8"/>
        <v>1</v>
      </c>
      <c r="I41" s="132">
        <f t="shared" si="9"/>
        <v>1248.915</v>
      </c>
      <c r="J41" s="133">
        <f t="shared" si="10"/>
        <v>6.7401564419733925E-2</v>
      </c>
      <c r="K41" s="133">
        <f t="shared" si="11"/>
        <v>0.3916806104655412</v>
      </c>
      <c r="L41" s="133">
        <f t="shared" si="12"/>
        <v>0.12570911551226466</v>
      </c>
      <c r="M41" s="134">
        <f t="shared" si="13"/>
        <v>20.141999999999999</v>
      </c>
      <c r="N41" s="135">
        <f t="shared" si="14"/>
        <v>0</v>
      </c>
      <c r="O41" s="135">
        <f t="shared" si="15"/>
        <v>46.039962687612849</v>
      </c>
      <c r="P41" s="217">
        <f t="shared" si="16"/>
        <v>20</v>
      </c>
      <c r="Q41" s="218">
        <f t="shared" si="17"/>
        <v>0</v>
      </c>
      <c r="R41" s="218">
        <f t="shared" si="18"/>
        <v>575</v>
      </c>
      <c r="T41">
        <v>510</v>
      </c>
      <c r="U41">
        <v>8644</v>
      </c>
      <c r="V41" t="s">
        <v>244</v>
      </c>
      <c r="W41">
        <v>1249.05</v>
      </c>
      <c r="X41">
        <v>766.76099999999997</v>
      </c>
      <c r="Y41">
        <v>1.629</v>
      </c>
      <c r="Z41">
        <v>20.141999999999999</v>
      </c>
      <c r="AA41">
        <v>84.295535999999998</v>
      </c>
      <c r="AB41">
        <v>5.6816509999999996</v>
      </c>
      <c r="AC41">
        <v>33.016927000000003</v>
      </c>
      <c r="AD41" s="1">
        <v>157</v>
      </c>
      <c r="AE41">
        <v>0</v>
      </c>
      <c r="AF41">
        <v>575</v>
      </c>
      <c r="AG41">
        <v>90</v>
      </c>
      <c r="AH41">
        <v>14.81751</v>
      </c>
      <c r="AI41">
        <v>738.5</v>
      </c>
      <c r="AJ41">
        <v>13.1</v>
      </c>
      <c r="AK41">
        <v>20</v>
      </c>
      <c r="AL41">
        <v>9717</v>
      </c>
      <c r="AM41">
        <v>0.8145</v>
      </c>
      <c r="AN41" t="s">
        <v>67</v>
      </c>
      <c r="AO41">
        <v>1248.915</v>
      </c>
      <c r="AP41" t="s">
        <v>417</v>
      </c>
      <c r="AQ41" t="s">
        <v>119</v>
      </c>
      <c r="AR41" t="s">
        <v>121</v>
      </c>
      <c r="AS41" t="s">
        <v>119</v>
      </c>
      <c r="AT41" t="s">
        <v>121</v>
      </c>
      <c r="AU41" t="s">
        <v>199</v>
      </c>
      <c r="AV41" t="s">
        <v>244</v>
      </c>
      <c r="AW41" t="s">
        <v>67</v>
      </c>
      <c r="AX41">
        <v>8644</v>
      </c>
      <c r="AY41" t="s">
        <v>545</v>
      </c>
      <c r="AZ41">
        <v>11</v>
      </c>
      <c r="BA41" t="s">
        <v>558</v>
      </c>
      <c r="BB41">
        <v>1</v>
      </c>
      <c r="BC41">
        <v>1</v>
      </c>
      <c r="BE41" t="s">
        <v>67</v>
      </c>
      <c r="BF41">
        <v>0</v>
      </c>
      <c r="BG41" t="s">
        <v>337</v>
      </c>
      <c r="BI41" t="s">
        <v>119</v>
      </c>
      <c r="BJ41" t="s">
        <v>244</v>
      </c>
      <c r="BK41" t="s">
        <v>67</v>
      </c>
      <c r="BL41">
        <v>0.8145</v>
      </c>
      <c r="BM41">
        <v>8644</v>
      </c>
      <c r="BN41" t="s">
        <v>121</v>
      </c>
      <c r="BO41" t="s">
        <v>199</v>
      </c>
      <c r="BP41">
        <v>1</v>
      </c>
      <c r="BQ41">
        <v>1248.915</v>
      </c>
      <c r="BR41">
        <v>6.7401564419733925E-2</v>
      </c>
      <c r="BS41">
        <v>0.3916806104655412</v>
      </c>
      <c r="BT41">
        <v>0.12569552860173733</v>
      </c>
      <c r="BU41">
        <v>20.141999999999999</v>
      </c>
      <c r="BV41">
        <v>0</v>
      </c>
      <c r="BW41">
        <v>46.039962687612849</v>
      </c>
      <c r="BX41">
        <v>20</v>
      </c>
      <c r="BY41">
        <v>0</v>
      </c>
      <c r="BZ41">
        <v>575</v>
      </c>
    </row>
    <row r="42" spans="1:78" ht="16.5">
      <c r="A42" s="107" t="str">
        <f t="shared" si="1"/>
        <v>미래교통</v>
      </c>
      <c r="B42" s="108" t="str">
        <f t="shared" si="2"/>
        <v>민경환</v>
      </c>
      <c r="C42" s="109" t="str">
        <f t="shared" si="3"/>
        <v>B</v>
      </c>
      <c r="D42" s="110">
        <f t="shared" si="4"/>
        <v>0.92023050465724587</v>
      </c>
      <c r="E42" s="111">
        <f t="shared" si="5"/>
        <v>7235</v>
      </c>
      <c r="F42" s="112" t="str">
        <f t="shared" si="6"/>
        <v>111</v>
      </c>
      <c r="G42" s="113" t="str">
        <f t="shared" si="7"/>
        <v>70바6001</v>
      </c>
      <c r="H42" s="114">
        <f t="shared" si="8"/>
        <v>2</v>
      </c>
      <c r="I42" s="115">
        <f t="shared" si="9"/>
        <v>4010.7119999999995</v>
      </c>
      <c r="J42" s="116">
        <f t="shared" si="10"/>
        <v>3.3653674111468072E-2</v>
      </c>
      <c r="K42" s="116">
        <f t="shared" si="11"/>
        <v>0.32417062753854275</v>
      </c>
      <c r="L42" s="116">
        <f t="shared" si="12"/>
        <v>0.15209269576075271</v>
      </c>
      <c r="M42" s="117">
        <f t="shared" si="13"/>
        <v>21.135999999999999</v>
      </c>
      <c r="N42" s="118">
        <f t="shared" si="14"/>
        <v>0</v>
      </c>
      <c r="O42" s="118">
        <f t="shared" si="15"/>
        <v>21.367777092945097</v>
      </c>
      <c r="P42" s="219">
        <f t="shared" si="16"/>
        <v>37</v>
      </c>
      <c r="Q42" s="220">
        <f t="shared" si="17"/>
        <v>0</v>
      </c>
      <c r="R42" s="220">
        <f t="shared" si="18"/>
        <v>857</v>
      </c>
      <c r="T42">
        <v>510</v>
      </c>
      <c r="U42">
        <v>7235</v>
      </c>
      <c r="V42" t="s">
        <v>245</v>
      </c>
      <c r="W42">
        <v>4010.712</v>
      </c>
      <c r="X42">
        <v>1481.491</v>
      </c>
      <c r="Y42">
        <v>2.7069999999999999</v>
      </c>
      <c r="Z42">
        <v>21.135999999999999</v>
      </c>
      <c r="AA42">
        <v>141.45665</v>
      </c>
      <c r="AB42">
        <v>4.7605360000000001</v>
      </c>
      <c r="AC42">
        <v>45.856090999999999</v>
      </c>
      <c r="AD42" s="1">
        <v>610</v>
      </c>
      <c r="AE42">
        <v>0</v>
      </c>
      <c r="AF42">
        <v>857</v>
      </c>
      <c r="AG42">
        <v>92</v>
      </c>
      <c r="AH42">
        <v>28.35294</v>
      </c>
      <c r="AI42">
        <v>37050.800000000003</v>
      </c>
      <c r="AJ42">
        <v>18927.7</v>
      </c>
      <c r="AK42">
        <v>37</v>
      </c>
      <c r="AL42">
        <v>22005</v>
      </c>
      <c r="AM42">
        <v>0.92023050465724587</v>
      </c>
      <c r="AN42" t="s">
        <v>68</v>
      </c>
      <c r="AO42">
        <v>3507.1819999999998</v>
      </c>
      <c r="AP42" t="s">
        <v>418</v>
      </c>
      <c r="AQ42" t="s">
        <v>119</v>
      </c>
      <c r="AR42" t="s">
        <v>120</v>
      </c>
      <c r="AS42" t="s">
        <v>119</v>
      </c>
      <c r="AT42" t="s">
        <v>120</v>
      </c>
      <c r="AU42" t="s">
        <v>181</v>
      </c>
      <c r="AV42" t="s">
        <v>245</v>
      </c>
      <c r="AW42" t="s">
        <v>68</v>
      </c>
      <c r="AX42">
        <v>7235</v>
      </c>
      <c r="AY42" t="s">
        <v>530</v>
      </c>
      <c r="AZ42">
        <v>9</v>
      </c>
      <c r="BA42" t="s">
        <v>559</v>
      </c>
      <c r="BB42">
        <v>2</v>
      </c>
      <c r="BC42">
        <v>1</v>
      </c>
      <c r="BE42" t="s">
        <v>69</v>
      </c>
      <c r="BF42">
        <v>1</v>
      </c>
      <c r="BG42" t="s">
        <v>331</v>
      </c>
      <c r="BI42" t="s">
        <v>119</v>
      </c>
      <c r="BJ42" t="s">
        <v>245</v>
      </c>
      <c r="BK42" t="s">
        <v>68</v>
      </c>
      <c r="BL42">
        <v>0.92023050465724587</v>
      </c>
      <c r="BM42">
        <v>7235</v>
      </c>
      <c r="BN42" t="s">
        <v>120</v>
      </c>
      <c r="BO42" t="s">
        <v>181</v>
      </c>
      <c r="BP42">
        <v>2</v>
      </c>
      <c r="BQ42">
        <v>4010.7119999999995</v>
      </c>
      <c r="BR42">
        <v>3.3653674111468072E-2</v>
      </c>
      <c r="BS42">
        <v>0.32417062753854275</v>
      </c>
      <c r="BT42">
        <v>0.15209269576075271</v>
      </c>
      <c r="BU42">
        <v>21.135999999999999</v>
      </c>
      <c r="BV42">
        <v>0</v>
      </c>
      <c r="BW42">
        <v>21.367777092945097</v>
      </c>
      <c r="BX42">
        <v>37</v>
      </c>
      <c r="BY42">
        <v>0</v>
      </c>
      <c r="BZ42">
        <v>857</v>
      </c>
    </row>
    <row r="43" spans="1:78" ht="16.5">
      <c r="A43" s="124" t="str">
        <f t="shared" si="1"/>
        <v>미래교통</v>
      </c>
      <c r="B43" s="125" t="str">
        <f t="shared" si="2"/>
        <v>박명산</v>
      </c>
      <c r="C43" s="126" t="str">
        <f t="shared" si="3"/>
        <v>D</v>
      </c>
      <c r="D43" s="127">
        <f t="shared" si="4"/>
        <v>0.84896551724137936</v>
      </c>
      <c r="E43" s="128">
        <f t="shared" si="5"/>
        <v>6849</v>
      </c>
      <c r="F43" s="129" t="str">
        <f t="shared" si="6"/>
        <v>111</v>
      </c>
      <c r="G43" s="130" t="str">
        <f t="shared" si="7"/>
        <v>70바6092</v>
      </c>
      <c r="H43" s="131">
        <f t="shared" si="8"/>
        <v>1</v>
      </c>
      <c r="I43" s="132">
        <f t="shared" si="9"/>
        <v>4197.1679999999997</v>
      </c>
      <c r="J43" s="133">
        <f t="shared" si="10"/>
        <v>3.1986017970301123E-2</v>
      </c>
      <c r="K43" s="133">
        <f t="shared" si="11"/>
        <v>0.30699052772950086</v>
      </c>
      <c r="L43" s="133">
        <f t="shared" si="12"/>
        <v>0.16511133221257765</v>
      </c>
      <c r="M43" s="134">
        <f t="shared" si="13"/>
        <v>21.524999999999999</v>
      </c>
      <c r="N43" s="135">
        <f t="shared" si="14"/>
        <v>0.11912794531932008</v>
      </c>
      <c r="O43" s="135">
        <f t="shared" si="15"/>
        <v>46.269293962023923</v>
      </c>
      <c r="P43" s="217">
        <f t="shared" si="16"/>
        <v>31</v>
      </c>
      <c r="Q43" s="218">
        <f t="shared" si="17"/>
        <v>5</v>
      </c>
      <c r="R43" s="218">
        <f t="shared" si="18"/>
        <v>1942</v>
      </c>
      <c r="T43">
        <v>510</v>
      </c>
      <c r="U43">
        <v>6849</v>
      </c>
      <c r="V43" t="s">
        <v>246</v>
      </c>
      <c r="W43">
        <v>4197.1679999999997</v>
      </c>
      <c r="X43">
        <v>1704.452</v>
      </c>
      <c r="Y43">
        <v>2.4620000000000002</v>
      </c>
      <c r="Z43">
        <v>21.524999999999999</v>
      </c>
      <c r="AA43">
        <v>141.033029</v>
      </c>
      <c r="AB43">
        <v>4.5110849999999996</v>
      </c>
      <c r="AC43">
        <v>43.295803999999997</v>
      </c>
      <c r="AD43" s="1">
        <v>693</v>
      </c>
      <c r="AE43">
        <v>5</v>
      </c>
      <c r="AF43">
        <v>1942</v>
      </c>
      <c r="AG43">
        <v>94</v>
      </c>
      <c r="AH43">
        <v>29.760176999999999</v>
      </c>
      <c r="AI43">
        <v>45170.400000000001</v>
      </c>
      <c r="AJ43">
        <v>22832</v>
      </c>
      <c r="AK43">
        <v>31</v>
      </c>
      <c r="AL43">
        <v>10379</v>
      </c>
      <c r="AM43">
        <v>0.84896551724137936</v>
      </c>
      <c r="AN43" t="s">
        <v>67</v>
      </c>
      <c r="AO43">
        <v>4197.1679999999997</v>
      </c>
      <c r="AP43" t="s">
        <v>419</v>
      </c>
      <c r="AQ43" t="s">
        <v>119</v>
      </c>
      <c r="AR43" t="s">
        <v>120</v>
      </c>
      <c r="AS43" t="s">
        <v>119</v>
      </c>
      <c r="AT43" t="s">
        <v>120</v>
      </c>
      <c r="AU43" t="s">
        <v>183</v>
      </c>
      <c r="AV43" t="s">
        <v>246</v>
      </c>
      <c r="AW43" t="s">
        <v>67</v>
      </c>
      <c r="AX43">
        <v>6849</v>
      </c>
      <c r="AY43" t="s">
        <v>534</v>
      </c>
      <c r="AZ43">
        <v>1</v>
      </c>
      <c r="BA43" t="s">
        <v>173</v>
      </c>
      <c r="BB43">
        <v>1</v>
      </c>
      <c r="BC43">
        <v>1</v>
      </c>
      <c r="BE43" t="s">
        <v>67</v>
      </c>
      <c r="BF43">
        <v>0</v>
      </c>
      <c r="BG43" t="s">
        <v>337</v>
      </c>
      <c r="BI43" t="s">
        <v>119</v>
      </c>
      <c r="BJ43" t="s">
        <v>246</v>
      </c>
      <c r="BK43" t="s">
        <v>67</v>
      </c>
      <c r="BL43">
        <v>0.84896551724137936</v>
      </c>
      <c r="BM43">
        <v>6849</v>
      </c>
      <c r="BN43" t="s">
        <v>120</v>
      </c>
      <c r="BO43" t="s">
        <v>183</v>
      </c>
      <c r="BP43">
        <v>1</v>
      </c>
      <c r="BQ43">
        <v>4197.1679999999997</v>
      </c>
      <c r="BR43">
        <v>3.1986017970301123E-2</v>
      </c>
      <c r="BS43">
        <v>0.30699052772950086</v>
      </c>
      <c r="BT43">
        <v>0.16511133221257765</v>
      </c>
      <c r="BU43">
        <v>21.524999999999999</v>
      </c>
      <c r="BV43">
        <v>0.11912794531932008</v>
      </c>
      <c r="BW43">
        <v>46.269293962023923</v>
      </c>
      <c r="BX43">
        <v>31</v>
      </c>
      <c r="BY43">
        <v>5</v>
      </c>
      <c r="BZ43">
        <v>1942</v>
      </c>
    </row>
    <row r="44" spans="1:78" ht="16.5">
      <c r="A44" s="107" t="str">
        <f t="shared" si="1"/>
        <v>미래교통</v>
      </c>
      <c r="B44" s="108" t="str">
        <f t="shared" si="2"/>
        <v>박상규</v>
      </c>
      <c r="C44" s="109" t="str">
        <f t="shared" si="3"/>
        <v>F</v>
      </c>
      <c r="D44" s="110">
        <f t="shared" si="4"/>
        <v>0.75529989272943132</v>
      </c>
      <c r="E44" s="111">
        <f t="shared" si="5"/>
        <v>3958</v>
      </c>
      <c r="F44" s="112" t="str">
        <f t="shared" si="6"/>
        <v>111-2</v>
      </c>
      <c r="G44" s="113" t="str">
        <f t="shared" si="7"/>
        <v>70바5072</v>
      </c>
      <c r="H44" s="114">
        <f t="shared" si="8"/>
        <v>6</v>
      </c>
      <c r="I44" s="115">
        <f t="shared" si="9"/>
        <v>681.41000000000008</v>
      </c>
      <c r="J44" s="116">
        <f t="shared" si="10"/>
        <v>3.1402997198930027E-2</v>
      </c>
      <c r="K44" s="116">
        <f t="shared" si="11"/>
        <v>0.40239522379782777</v>
      </c>
      <c r="L44" s="116">
        <f t="shared" si="12"/>
        <v>0.22159933079937186</v>
      </c>
      <c r="M44" s="117">
        <f t="shared" si="13"/>
        <v>20.399999999999999</v>
      </c>
      <c r="N44" s="118">
        <f t="shared" si="14"/>
        <v>1.0272816659573529</v>
      </c>
      <c r="O44" s="118">
        <f t="shared" si="15"/>
        <v>28.176868551973111</v>
      </c>
      <c r="P44" s="219">
        <f t="shared" si="16"/>
        <v>6</v>
      </c>
      <c r="Q44" s="220">
        <f t="shared" si="17"/>
        <v>8</v>
      </c>
      <c r="R44" s="220">
        <f t="shared" si="18"/>
        <v>215</v>
      </c>
      <c r="T44">
        <v>510</v>
      </c>
      <c r="U44">
        <v>3958</v>
      </c>
      <c r="V44" t="s">
        <v>363</v>
      </c>
      <c r="W44">
        <v>744.23699999999997</v>
      </c>
      <c r="X44">
        <v>458.279</v>
      </c>
      <c r="Y44">
        <v>1.6240000000000001</v>
      </c>
      <c r="Z44">
        <v>20.399999999999999</v>
      </c>
      <c r="AA44">
        <v>47.173045000000002</v>
      </c>
      <c r="AB44">
        <v>1.4813750000000001</v>
      </c>
      <c r="AC44">
        <v>18.982208</v>
      </c>
      <c r="AD44" s="1">
        <v>151</v>
      </c>
      <c r="AE44">
        <v>8</v>
      </c>
      <c r="AF44">
        <v>215</v>
      </c>
      <c r="AG44">
        <v>86</v>
      </c>
      <c r="AH44">
        <v>15.776742</v>
      </c>
      <c r="AI44">
        <v>739.7</v>
      </c>
      <c r="AJ44">
        <v>0</v>
      </c>
      <c r="AK44">
        <v>6</v>
      </c>
      <c r="AL44">
        <v>3305</v>
      </c>
      <c r="AM44">
        <v>0.75529989272943132</v>
      </c>
      <c r="AN44" t="s">
        <v>70</v>
      </c>
      <c r="AO44">
        <v>372.95100000000002</v>
      </c>
      <c r="AP44" t="s">
        <v>420</v>
      </c>
      <c r="AQ44" t="s">
        <v>119</v>
      </c>
      <c r="AR44" t="s">
        <v>121</v>
      </c>
      <c r="AS44" t="s">
        <v>119</v>
      </c>
      <c r="AT44" t="s">
        <v>121</v>
      </c>
      <c r="AU44" t="s">
        <v>197</v>
      </c>
      <c r="AV44" t="s">
        <v>363</v>
      </c>
      <c r="AW44" t="s">
        <v>70</v>
      </c>
      <c r="AX44">
        <v>3958</v>
      </c>
      <c r="AY44" t="s">
        <v>518</v>
      </c>
      <c r="AZ44">
        <v>6</v>
      </c>
      <c r="BA44" t="s">
        <v>560</v>
      </c>
      <c r="BB44">
        <v>6</v>
      </c>
      <c r="BC44">
        <v>1</v>
      </c>
      <c r="BE44" t="s">
        <v>70</v>
      </c>
      <c r="BF44">
        <v>0</v>
      </c>
      <c r="BG44" t="s">
        <v>337</v>
      </c>
      <c r="BI44" t="s">
        <v>119</v>
      </c>
      <c r="BJ44" t="s">
        <v>363</v>
      </c>
      <c r="BK44" t="s">
        <v>70</v>
      </c>
      <c r="BL44">
        <v>0.75529989272943132</v>
      </c>
      <c r="BM44">
        <v>3958</v>
      </c>
      <c r="BN44" t="s">
        <v>121</v>
      </c>
      <c r="BO44" t="s">
        <v>197</v>
      </c>
      <c r="BP44">
        <v>6</v>
      </c>
      <c r="BQ44">
        <v>681.41000000000008</v>
      </c>
      <c r="BR44">
        <v>3.1402997198930027E-2</v>
      </c>
      <c r="BS44">
        <v>0.40239522379782777</v>
      </c>
      <c r="BT44">
        <v>0.20289235821384854</v>
      </c>
      <c r="BU44">
        <v>20.399999999999999</v>
      </c>
      <c r="BV44">
        <v>1.0272816659573529</v>
      </c>
      <c r="BW44">
        <v>28.176868551973111</v>
      </c>
      <c r="BX44">
        <v>6</v>
      </c>
      <c r="BY44">
        <v>8</v>
      </c>
      <c r="BZ44">
        <v>215</v>
      </c>
    </row>
    <row r="45" spans="1:78" ht="16.5">
      <c r="A45" s="124" t="str">
        <f t="shared" si="1"/>
        <v>미래교통</v>
      </c>
      <c r="B45" s="125" t="str">
        <f t="shared" si="2"/>
        <v>박용춘</v>
      </c>
      <c r="C45" s="126" t="str">
        <f t="shared" si="3"/>
        <v>D</v>
      </c>
      <c r="D45" s="127">
        <f t="shared" si="4"/>
        <v>0.8394694872722861</v>
      </c>
      <c r="E45" s="128">
        <f t="shared" si="5"/>
        <v>1969</v>
      </c>
      <c r="F45" s="129" t="str">
        <f t="shared" si="6"/>
        <v>111-2</v>
      </c>
      <c r="G45" s="130" t="str">
        <f t="shared" si="7"/>
        <v>70바5027</v>
      </c>
      <c r="H45" s="131">
        <f t="shared" si="8"/>
        <v>2</v>
      </c>
      <c r="I45" s="132">
        <f t="shared" si="9"/>
        <v>997.46899999999994</v>
      </c>
      <c r="J45" s="133">
        <f t="shared" si="10"/>
        <v>1.7962686904162042E-2</v>
      </c>
      <c r="K45" s="133">
        <f t="shared" si="11"/>
        <v>0.40351227303139181</v>
      </c>
      <c r="L45" s="133">
        <f t="shared" si="12"/>
        <v>0.2265734574207319</v>
      </c>
      <c r="M45" s="134">
        <f t="shared" si="13"/>
        <v>19.501000000000001</v>
      </c>
      <c r="N45" s="135">
        <f t="shared" si="14"/>
        <v>1.431699140539993</v>
      </c>
      <c r="O45" s="135">
        <f t="shared" si="15"/>
        <v>71.474826323881189</v>
      </c>
      <c r="P45" s="217">
        <f t="shared" si="16"/>
        <v>18</v>
      </c>
      <c r="Q45" s="218">
        <f t="shared" si="17"/>
        <v>14</v>
      </c>
      <c r="R45" s="218">
        <f t="shared" si="18"/>
        <v>825</v>
      </c>
      <c r="T45">
        <v>510</v>
      </c>
      <c r="U45">
        <v>1969</v>
      </c>
      <c r="V45" t="s">
        <v>247</v>
      </c>
      <c r="W45">
        <v>1042.152</v>
      </c>
      <c r="X45">
        <v>619.73</v>
      </c>
      <c r="Y45">
        <v>1.6819999999999999</v>
      </c>
      <c r="Z45">
        <v>19.501000000000001</v>
      </c>
      <c r="AA45">
        <v>62.381368999999999</v>
      </c>
      <c r="AB45">
        <v>1.1205369999999999</v>
      </c>
      <c r="AC45">
        <v>25.171648000000001</v>
      </c>
      <c r="AD45" s="1">
        <v>226</v>
      </c>
      <c r="AE45">
        <v>14</v>
      </c>
      <c r="AF45">
        <v>825</v>
      </c>
      <c r="AG45">
        <v>89</v>
      </c>
      <c r="AH45">
        <v>16.706140999999999</v>
      </c>
      <c r="AI45">
        <v>1278.8</v>
      </c>
      <c r="AJ45">
        <v>77</v>
      </c>
      <c r="AK45">
        <v>18</v>
      </c>
      <c r="AL45">
        <v>3762</v>
      </c>
      <c r="AM45">
        <v>0.8394694872722861</v>
      </c>
      <c r="AN45" t="s">
        <v>67</v>
      </c>
      <c r="AO45">
        <v>908.01199999999994</v>
      </c>
      <c r="AP45" t="s">
        <v>421</v>
      </c>
      <c r="AQ45" t="s">
        <v>119</v>
      </c>
      <c r="AR45" t="s">
        <v>121</v>
      </c>
      <c r="AS45" t="s">
        <v>119</v>
      </c>
      <c r="AT45" t="s">
        <v>121</v>
      </c>
      <c r="AU45" t="s">
        <v>191</v>
      </c>
      <c r="AV45" t="s">
        <v>247</v>
      </c>
      <c r="AW45" t="s">
        <v>67</v>
      </c>
      <c r="AX45">
        <v>1969</v>
      </c>
      <c r="AY45" t="s">
        <v>545</v>
      </c>
      <c r="AZ45">
        <v>2</v>
      </c>
      <c r="BA45" t="s">
        <v>318</v>
      </c>
      <c r="BB45">
        <v>2</v>
      </c>
      <c r="BC45">
        <v>1</v>
      </c>
      <c r="BE45" t="s">
        <v>67</v>
      </c>
      <c r="BF45">
        <v>0</v>
      </c>
      <c r="BG45" t="s">
        <v>337</v>
      </c>
      <c r="BI45" t="s">
        <v>119</v>
      </c>
      <c r="BJ45" t="s">
        <v>247</v>
      </c>
      <c r="BK45" t="s">
        <v>67</v>
      </c>
      <c r="BL45">
        <v>0.8394694872722861</v>
      </c>
      <c r="BM45">
        <v>1969</v>
      </c>
      <c r="BN45" t="s">
        <v>121</v>
      </c>
      <c r="BO45" t="s">
        <v>191</v>
      </c>
      <c r="BP45">
        <v>2</v>
      </c>
      <c r="BQ45">
        <v>997.46899999999994</v>
      </c>
      <c r="BR45">
        <v>1.7962686904162042E-2</v>
      </c>
      <c r="BS45">
        <v>0.40351227303139181</v>
      </c>
      <c r="BT45">
        <v>0.21685896107285693</v>
      </c>
      <c r="BU45">
        <v>19.501000000000001</v>
      </c>
      <c r="BV45">
        <v>1.431699140539993</v>
      </c>
      <c r="BW45">
        <v>71.474826323881189</v>
      </c>
      <c r="BX45">
        <v>18</v>
      </c>
      <c r="BY45">
        <v>14</v>
      </c>
      <c r="BZ45">
        <v>825</v>
      </c>
    </row>
    <row r="46" spans="1:78" ht="16.5">
      <c r="A46" s="107" t="str">
        <f t="shared" si="1"/>
        <v>미래교통</v>
      </c>
      <c r="B46" s="108" t="str">
        <f t="shared" si="2"/>
        <v>박종구</v>
      </c>
      <c r="C46" s="109" t="str">
        <f t="shared" si="3"/>
        <v>B</v>
      </c>
      <c r="D46" s="110">
        <f t="shared" si="4"/>
        <v>0.93765672323446259</v>
      </c>
      <c r="E46" s="111">
        <f t="shared" si="5"/>
        <v>7293</v>
      </c>
      <c r="F46" s="112" t="str">
        <f t="shared" si="6"/>
        <v>304</v>
      </c>
      <c r="G46" s="113" t="str">
        <f t="shared" si="7"/>
        <v>70바5998</v>
      </c>
      <c r="H46" s="114">
        <f t="shared" si="8"/>
        <v>2</v>
      </c>
      <c r="I46" s="115">
        <f t="shared" si="9"/>
        <v>4218.1379999999999</v>
      </c>
      <c r="J46" s="116">
        <f t="shared" si="10"/>
        <v>5.6096835217771888E-2</v>
      </c>
      <c r="K46" s="116">
        <f t="shared" si="11"/>
        <v>0.30118535415481018</v>
      </c>
      <c r="L46" s="116">
        <f t="shared" si="12"/>
        <v>0.14461357120132154</v>
      </c>
      <c r="M46" s="117">
        <f t="shared" si="13"/>
        <v>17.814</v>
      </c>
      <c r="N46" s="118">
        <f t="shared" si="14"/>
        <v>0.11853571409944388</v>
      </c>
      <c r="O46" s="118">
        <f t="shared" si="15"/>
        <v>5.7845428480528618</v>
      </c>
      <c r="P46" s="219">
        <f t="shared" si="16"/>
        <v>10</v>
      </c>
      <c r="Q46" s="220">
        <f t="shared" si="17"/>
        <v>5</v>
      </c>
      <c r="R46" s="220">
        <f t="shared" si="18"/>
        <v>244</v>
      </c>
      <c r="T46">
        <v>510</v>
      </c>
      <c r="U46">
        <v>7293</v>
      </c>
      <c r="V46" t="s">
        <v>248</v>
      </c>
      <c r="W46">
        <v>4218.1379999999999</v>
      </c>
      <c r="X46">
        <v>1530.336</v>
      </c>
      <c r="Y46">
        <v>2.7559999999999998</v>
      </c>
      <c r="Z46">
        <v>17.814</v>
      </c>
      <c r="AA46">
        <v>162.78358600000001</v>
      </c>
      <c r="AB46">
        <v>9.1316439999999997</v>
      </c>
      <c r="AC46">
        <v>49.028032000000003</v>
      </c>
      <c r="AD46" s="1">
        <v>610</v>
      </c>
      <c r="AE46">
        <v>5</v>
      </c>
      <c r="AF46">
        <v>244</v>
      </c>
      <c r="AG46">
        <v>93</v>
      </c>
      <c r="AH46">
        <v>25.912551000000001</v>
      </c>
      <c r="AI46">
        <v>39933.4</v>
      </c>
      <c r="AJ46">
        <v>21312.7</v>
      </c>
      <c r="AK46">
        <v>10</v>
      </c>
      <c r="AL46">
        <v>9073</v>
      </c>
      <c r="AM46">
        <v>0.93765672323446259</v>
      </c>
      <c r="AN46" t="s">
        <v>68</v>
      </c>
      <c r="AO46">
        <v>3642.471</v>
      </c>
      <c r="AP46" t="s">
        <v>422</v>
      </c>
      <c r="AQ46" t="s">
        <v>119</v>
      </c>
      <c r="AR46" t="s">
        <v>91</v>
      </c>
      <c r="AS46" t="s">
        <v>119</v>
      </c>
      <c r="AT46" t="s">
        <v>91</v>
      </c>
      <c r="AU46" t="s">
        <v>216</v>
      </c>
      <c r="AV46" t="s">
        <v>248</v>
      </c>
      <c r="AW46" t="s">
        <v>68</v>
      </c>
      <c r="AX46">
        <v>7293</v>
      </c>
      <c r="AY46" t="s">
        <v>525</v>
      </c>
      <c r="AZ46">
        <v>2</v>
      </c>
      <c r="BA46" t="s">
        <v>561</v>
      </c>
      <c r="BB46">
        <v>2</v>
      </c>
      <c r="BC46">
        <v>1</v>
      </c>
      <c r="BE46" t="s">
        <v>69</v>
      </c>
      <c r="BF46">
        <v>1</v>
      </c>
      <c r="BG46" t="s">
        <v>331</v>
      </c>
      <c r="BI46" t="s">
        <v>119</v>
      </c>
      <c r="BJ46" t="s">
        <v>248</v>
      </c>
      <c r="BK46" t="s">
        <v>68</v>
      </c>
      <c r="BL46">
        <v>0.93765672323446259</v>
      </c>
      <c r="BM46">
        <v>7293</v>
      </c>
      <c r="BN46" t="s">
        <v>91</v>
      </c>
      <c r="BO46" t="s">
        <v>216</v>
      </c>
      <c r="BP46">
        <v>2</v>
      </c>
      <c r="BQ46">
        <v>4218.1379999999999</v>
      </c>
      <c r="BR46">
        <v>5.6096835217771888E-2</v>
      </c>
      <c r="BS46">
        <v>0.30118535415481018</v>
      </c>
      <c r="BT46">
        <v>0.14461357120132154</v>
      </c>
      <c r="BU46">
        <v>17.814</v>
      </c>
      <c r="BV46">
        <v>0.11853571409944388</v>
      </c>
      <c r="BW46">
        <v>5.7845428480528618</v>
      </c>
      <c r="BX46">
        <v>10</v>
      </c>
      <c r="BY46">
        <v>5</v>
      </c>
      <c r="BZ46">
        <v>244</v>
      </c>
    </row>
    <row r="47" spans="1:78" ht="16.5">
      <c r="A47" s="124" t="str">
        <f t="shared" si="1"/>
        <v>미래교통</v>
      </c>
      <c r="B47" s="125" t="str">
        <f t="shared" si="2"/>
        <v>박준욱</v>
      </c>
      <c r="C47" s="126" t="str">
        <f t="shared" si="3"/>
        <v>D</v>
      </c>
      <c r="D47" s="127">
        <f t="shared" si="4"/>
        <v>0.84783219430840218</v>
      </c>
      <c r="E47" s="128">
        <f t="shared" si="5"/>
        <v>3877</v>
      </c>
      <c r="F47" s="129" t="str">
        <f t="shared" si="6"/>
        <v>304</v>
      </c>
      <c r="G47" s="130" t="str">
        <f t="shared" si="7"/>
        <v>70바6002</v>
      </c>
      <c r="H47" s="131">
        <f t="shared" si="8"/>
        <v>9</v>
      </c>
      <c r="I47" s="132">
        <f t="shared" si="9"/>
        <v>4242.4339999999993</v>
      </c>
      <c r="J47" s="133">
        <f t="shared" si="10"/>
        <v>4.2685911695044522E-2</v>
      </c>
      <c r="K47" s="133">
        <f t="shared" si="11"/>
        <v>0.30679121204586535</v>
      </c>
      <c r="L47" s="133">
        <f t="shared" si="12"/>
        <v>0.15934249065512865</v>
      </c>
      <c r="M47" s="134">
        <f t="shared" si="13"/>
        <v>21.875</v>
      </c>
      <c r="N47" s="135">
        <f t="shared" si="14"/>
        <v>0.32999924100174577</v>
      </c>
      <c r="O47" s="135">
        <f t="shared" si="15"/>
        <v>6.623556194392183</v>
      </c>
      <c r="P47" s="217">
        <f t="shared" si="16"/>
        <v>23</v>
      </c>
      <c r="Q47" s="218">
        <f t="shared" si="17"/>
        <v>14</v>
      </c>
      <c r="R47" s="218">
        <f t="shared" si="18"/>
        <v>281</v>
      </c>
      <c r="T47">
        <v>510</v>
      </c>
      <c r="U47">
        <v>3877</v>
      </c>
      <c r="V47" t="s">
        <v>249</v>
      </c>
      <c r="W47">
        <v>4242.4340000000002</v>
      </c>
      <c r="X47">
        <v>1692.373</v>
      </c>
      <c r="Y47">
        <v>2.5070000000000001</v>
      </c>
      <c r="Z47">
        <v>21.875</v>
      </c>
      <c r="AA47">
        <v>154.93608399999999</v>
      </c>
      <c r="AB47">
        <v>6.613588</v>
      </c>
      <c r="AC47">
        <v>47.533028999999999</v>
      </c>
      <c r="AD47" s="1">
        <v>676</v>
      </c>
      <c r="AE47">
        <v>14</v>
      </c>
      <c r="AF47">
        <v>281</v>
      </c>
      <c r="AG47">
        <v>94</v>
      </c>
      <c r="AH47">
        <v>27.381833</v>
      </c>
      <c r="AI47">
        <v>35593.9</v>
      </c>
      <c r="AJ47">
        <v>21754</v>
      </c>
      <c r="AK47">
        <v>23</v>
      </c>
      <c r="AL47">
        <v>13932</v>
      </c>
      <c r="AM47">
        <v>0.84783219430840218</v>
      </c>
      <c r="AN47" t="s">
        <v>67</v>
      </c>
      <c r="AO47">
        <v>1218.9059999999999</v>
      </c>
      <c r="AP47" t="s">
        <v>423</v>
      </c>
      <c r="AQ47" t="s">
        <v>119</v>
      </c>
      <c r="AR47" t="s">
        <v>91</v>
      </c>
      <c r="AS47" t="s">
        <v>119</v>
      </c>
      <c r="AT47" t="s">
        <v>91</v>
      </c>
      <c r="AU47" t="s">
        <v>356</v>
      </c>
      <c r="AV47" t="s">
        <v>249</v>
      </c>
      <c r="AW47" t="s">
        <v>67</v>
      </c>
      <c r="AX47">
        <v>3877</v>
      </c>
      <c r="AY47" t="s">
        <v>562</v>
      </c>
      <c r="AZ47">
        <v>1</v>
      </c>
      <c r="BA47" t="s">
        <v>563</v>
      </c>
      <c r="BB47">
        <v>9</v>
      </c>
      <c r="BC47">
        <v>1</v>
      </c>
      <c r="BE47" t="s">
        <v>67</v>
      </c>
      <c r="BF47">
        <v>0</v>
      </c>
      <c r="BG47" t="s">
        <v>337</v>
      </c>
      <c r="BI47" t="s">
        <v>119</v>
      </c>
      <c r="BJ47" t="s">
        <v>249</v>
      </c>
      <c r="BK47" t="s">
        <v>67</v>
      </c>
      <c r="BL47">
        <v>0.84783219430840218</v>
      </c>
      <c r="BM47">
        <v>3877</v>
      </c>
      <c r="BN47" t="s">
        <v>91</v>
      </c>
      <c r="BO47" t="s">
        <v>356</v>
      </c>
      <c r="BP47">
        <v>9</v>
      </c>
      <c r="BQ47">
        <v>4242.4339999999993</v>
      </c>
      <c r="BR47">
        <v>4.2685911695044522E-2</v>
      </c>
      <c r="BS47">
        <v>0.30679121204586535</v>
      </c>
      <c r="BT47">
        <v>0.15934249065512862</v>
      </c>
      <c r="BU47">
        <v>21.875</v>
      </c>
      <c r="BV47">
        <v>0.32999924100174577</v>
      </c>
      <c r="BW47">
        <v>6.623556194392183</v>
      </c>
      <c r="BX47">
        <v>23</v>
      </c>
      <c r="BY47">
        <v>14</v>
      </c>
      <c r="BZ47">
        <v>281</v>
      </c>
    </row>
    <row r="48" spans="1:78" ht="16.5">
      <c r="A48" s="107" t="str">
        <f t="shared" si="1"/>
        <v>미래교통</v>
      </c>
      <c r="B48" s="108" t="str">
        <f t="shared" si="2"/>
        <v>박호연</v>
      </c>
      <c r="C48" s="109" t="str">
        <f t="shared" si="3"/>
        <v>D</v>
      </c>
      <c r="D48" s="110">
        <f t="shared" si="4"/>
        <v>0.83178990557999311</v>
      </c>
      <c r="E48" s="111">
        <f t="shared" si="5"/>
        <v>6253</v>
      </c>
      <c r="F48" s="112" t="str">
        <f t="shared" si="6"/>
        <v>111-2</v>
      </c>
      <c r="G48" s="113" t="str">
        <f t="shared" si="7"/>
        <v>70바6029</v>
      </c>
      <c r="H48" s="114">
        <f t="shared" si="8"/>
        <v>2</v>
      </c>
      <c r="I48" s="115">
        <f t="shared" si="9"/>
        <v>1792.0989999999999</v>
      </c>
      <c r="J48" s="116">
        <f t="shared" si="10"/>
        <v>1.7828858070611703E-2</v>
      </c>
      <c r="K48" s="116">
        <f t="shared" si="11"/>
        <v>0.39195026988770293</v>
      </c>
      <c r="L48" s="116">
        <f t="shared" si="12"/>
        <v>0.26337830666720979</v>
      </c>
      <c r="M48" s="117">
        <f t="shared" si="13"/>
        <v>17.806999999999999</v>
      </c>
      <c r="N48" s="118">
        <f t="shared" si="14"/>
        <v>1.0044087966122408</v>
      </c>
      <c r="O48" s="118">
        <f t="shared" si="15"/>
        <v>38.558137692169907</v>
      </c>
      <c r="P48" s="219">
        <f t="shared" si="16"/>
        <v>10</v>
      </c>
      <c r="Q48" s="220">
        <f t="shared" si="17"/>
        <v>18</v>
      </c>
      <c r="R48" s="220">
        <f t="shared" si="18"/>
        <v>691</v>
      </c>
      <c r="T48">
        <v>510</v>
      </c>
      <c r="U48">
        <v>6253</v>
      </c>
      <c r="V48" t="s">
        <v>303</v>
      </c>
      <c r="W48">
        <v>1792.0989999999999</v>
      </c>
      <c r="X48">
        <v>1028.231</v>
      </c>
      <c r="Y48">
        <v>1.7430000000000001</v>
      </c>
      <c r="Z48">
        <v>17.806999999999999</v>
      </c>
      <c r="AA48">
        <v>107.43913000000001</v>
      </c>
      <c r="AB48">
        <v>1.9155169999999999</v>
      </c>
      <c r="AC48">
        <v>42.110796000000001</v>
      </c>
      <c r="AD48" s="1">
        <v>472</v>
      </c>
      <c r="AE48">
        <v>18</v>
      </c>
      <c r="AF48">
        <v>691</v>
      </c>
      <c r="AG48">
        <v>90</v>
      </c>
      <c r="AH48">
        <v>16.680133000000001</v>
      </c>
      <c r="AI48">
        <v>1042</v>
      </c>
      <c r="AJ48">
        <v>42.9</v>
      </c>
      <c r="AK48">
        <v>10</v>
      </c>
      <c r="AL48">
        <v>4910</v>
      </c>
      <c r="AM48">
        <v>0.83178990557999311</v>
      </c>
      <c r="AN48" t="s">
        <v>67</v>
      </c>
      <c r="AO48">
        <v>1719.1969999999999</v>
      </c>
      <c r="AP48" t="s">
        <v>424</v>
      </c>
      <c r="AQ48" t="s">
        <v>119</v>
      </c>
      <c r="AR48" t="s">
        <v>121</v>
      </c>
      <c r="AS48" t="s">
        <v>119</v>
      </c>
      <c r="AT48" t="s">
        <v>121</v>
      </c>
      <c r="AU48" t="s">
        <v>200</v>
      </c>
      <c r="AV48" t="s">
        <v>303</v>
      </c>
      <c r="AW48" t="s">
        <v>67</v>
      </c>
      <c r="AX48">
        <v>6253</v>
      </c>
      <c r="AY48" t="s">
        <v>545</v>
      </c>
      <c r="AZ48">
        <v>6</v>
      </c>
      <c r="BA48" t="s">
        <v>348</v>
      </c>
      <c r="BB48">
        <v>2</v>
      </c>
      <c r="BC48">
        <v>1</v>
      </c>
      <c r="BE48" t="s">
        <v>67</v>
      </c>
      <c r="BF48">
        <v>0</v>
      </c>
      <c r="BG48" t="s">
        <v>337</v>
      </c>
      <c r="BI48" t="s">
        <v>119</v>
      </c>
      <c r="BJ48" t="s">
        <v>303</v>
      </c>
      <c r="BK48" t="s">
        <v>67</v>
      </c>
      <c r="BL48">
        <v>0.83178990557999311</v>
      </c>
      <c r="BM48">
        <v>6253</v>
      </c>
      <c r="BN48" t="s">
        <v>121</v>
      </c>
      <c r="BO48" t="s">
        <v>200</v>
      </c>
      <c r="BP48">
        <v>2</v>
      </c>
      <c r="BQ48">
        <v>1792.0989999999999</v>
      </c>
      <c r="BR48">
        <v>1.7828858070611703E-2</v>
      </c>
      <c r="BS48">
        <v>0.39195026988770293</v>
      </c>
      <c r="BT48">
        <v>0.26337830666720979</v>
      </c>
      <c r="BU48">
        <v>17.806999999999999</v>
      </c>
      <c r="BV48">
        <v>1.0044087966122408</v>
      </c>
      <c r="BW48">
        <v>38.558137692169907</v>
      </c>
      <c r="BX48">
        <v>10</v>
      </c>
      <c r="BY48">
        <v>18</v>
      </c>
      <c r="BZ48">
        <v>691</v>
      </c>
    </row>
    <row r="49" spans="1:78" ht="16.5">
      <c r="A49" s="124" t="str">
        <f t="shared" si="1"/>
        <v>미래교통</v>
      </c>
      <c r="B49" s="125" t="str">
        <f t="shared" si="2"/>
        <v>방흥식</v>
      </c>
      <c r="C49" s="126" t="str">
        <f t="shared" si="3"/>
        <v>C</v>
      </c>
      <c r="D49" s="127">
        <f t="shared" si="4"/>
        <v>0.89212275981185563</v>
      </c>
      <c r="E49" s="128">
        <f t="shared" si="5"/>
        <v>5558</v>
      </c>
      <c r="F49" s="129" t="str">
        <f t="shared" si="6"/>
        <v>304</v>
      </c>
      <c r="G49" s="130" t="str">
        <f t="shared" si="7"/>
        <v>70바6002</v>
      </c>
      <c r="H49" s="131">
        <f t="shared" si="8"/>
        <v>3</v>
      </c>
      <c r="I49" s="132">
        <f t="shared" si="9"/>
        <v>4462.7389999999996</v>
      </c>
      <c r="J49" s="133">
        <f t="shared" si="10"/>
        <v>1.1592194099366107E-2</v>
      </c>
      <c r="K49" s="133">
        <f t="shared" si="11"/>
        <v>0.31374431236725103</v>
      </c>
      <c r="L49" s="133">
        <f t="shared" si="12"/>
        <v>0.16357667342858279</v>
      </c>
      <c r="M49" s="134">
        <f t="shared" si="13"/>
        <v>20.786999999999999</v>
      </c>
      <c r="N49" s="135">
        <f t="shared" si="14"/>
        <v>0.13444658090020503</v>
      </c>
      <c r="O49" s="135">
        <f t="shared" si="15"/>
        <v>9.4560761899810863</v>
      </c>
      <c r="P49" s="217">
        <f t="shared" si="16"/>
        <v>2</v>
      </c>
      <c r="Q49" s="218">
        <f t="shared" si="17"/>
        <v>6</v>
      </c>
      <c r="R49" s="218">
        <f t="shared" si="18"/>
        <v>422</v>
      </c>
      <c r="T49">
        <v>510</v>
      </c>
      <c r="U49">
        <v>5558</v>
      </c>
      <c r="V49" t="s">
        <v>364</v>
      </c>
      <c r="W49">
        <v>4462.7389999999996</v>
      </c>
      <c r="X49">
        <v>1673.7729999999999</v>
      </c>
      <c r="Y49">
        <v>2.6659999999999999</v>
      </c>
      <c r="Z49">
        <v>20.786999999999999</v>
      </c>
      <c r="AA49">
        <v>154.60386399999999</v>
      </c>
      <c r="AB49">
        <v>1.792198</v>
      </c>
      <c r="AC49">
        <v>48.506082999999997</v>
      </c>
      <c r="AD49" s="1">
        <v>730</v>
      </c>
      <c r="AE49">
        <v>6</v>
      </c>
      <c r="AF49">
        <v>422</v>
      </c>
      <c r="AG49">
        <v>95</v>
      </c>
      <c r="AH49">
        <v>28.865635999999999</v>
      </c>
      <c r="AI49">
        <v>35107.800000000003</v>
      </c>
      <c r="AJ49">
        <v>24791.4</v>
      </c>
      <c r="AK49">
        <v>2</v>
      </c>
      <c r="AL49">
        <v>91</v>
      </c>
      <c r="AM49">
        <v>0.89212275981185563</v>
      </c>
      <c r="AN49" t="s">
        <v>69</v>
      </c>
      <c r="AO49">
        <v>3973.7849999999999</v>
      </c>
      <c r="AP49" t="s">
        <v>425</v>
      </c>
      <c r="AQ49" t="s">
        <v>119</v>
      </c>
      <c r="AR49" t="s">
        <v>91</v>
      </c>
      <c r="AS49" t="s">
        <v>119</v>
      </c>
      <c r="AT49" t="s">
        <v>91</v>
      </c>
      <c r="AU49" t="s">
        <v>356</v>
      </c>
      <c r="AV49" t="s">
        <v>364</v>
      </c>
      <c r="AW49" t="s">
        <v>69</v>
      </c>
      <c r="AX49">
        <v>5558</v>
      </c>
      <c r="AY49" t="s">
        <v>526</v>
      </c>
      <c r="AZ49">
        <v>1</v>
      </c>
      <c r="BA49" t="s">
        <v>322</v>
      </c>
      <c r="BB49">
        <v>3</v>
      </c>
      <c r="BC49">
        <v>1</v>
      </c>
      <c r="BE49" t="s">
        <v>69</v>
      </c>
      <c r="BF49">
        <v>0</v>
      </c>
      <c r="BG49" t="s">
        <v>337</v>
      </c>
      <c r="BI49" t="s">
        <v>119</v>
      </c>
      <c r="BJ49" t="s">
        <v>364</v>
      </c>
      <c r="BK49" t="s">
        <v>69</v>
      </c>
      <c r="BL49">
        <v>0.89212275981185563</v>
      </c>
      <c r="BM49">
        <v>5558</v>
      </c>
      <c r="BN49" t="s">
        <v>91</v>
      </c>
      <c r="BO49" t="s">
        <v>356</v>
      </c>
      <c r="BP49">
        <v>3</v>
      </c>
      <c r="BQ49">
        <v>4462.7389999999996</v>
      </c>
      <c r="BR49">
        <v>1.1592194099366107E-2</v>
      </c>
      <c r="BS49">
        <v>0.31374431236725103</v>
      </c>
      <c r="BT49">
        <v>0.16357667342858279</v>
      </c>
      <c r="BU49">
        <v>20.786999999999999</v>
      </c>
      <c r="BV49">
        <v>0.13444658090020503</v>
      </c>
      <c r="BW49">
        <v>9.4560761899810863</v>
      </c>
      <c r="BX49">
        <v>2</v>
      </c>
      <c r="BY49">
        <v>6</v>
      </c>
      <c r="BZ49">
        <v>422</v>
      </c>
    </row>
    <row r="50" spans="1:78" ht="16.5">
      <c r="A50" s="107" t="str">
        <f t="shared" si="1"/>
        <v>미래교통</v>
      </c>
      <c r="B50" s="108" t="str">
        <f t="shared" si="2"/>
        <v>백명기</v>
      </c>
      <c r="C50" s="109" t="str">
        <f t="shared" si="3"/>
        <v>B</v>
      </c>
      <c r="D50" s="110">
        <f t="shared" si="4"/>
        <v>0.9258850165020811</v>
      </c>
      <c r="E50" s="111">
        <f t="shared" si="5"/>
        <v>484</v>
      </c>
      <c r="F50" s="112" t="str">
        <f t="shared" si="6"/>
        <v>111</v>
      </c>
      <c r="G50" s="113" t="str">
        <f t="shared" si="7"/>
        <v>70바5077</v>
      </c>
      <c r="H50" s="114">
        <f t="shared" si="8"/>
        <v>12</v>
      </c>
      <c r="I50" s="115">
        <f t="shared" si="9"/>
        <v>3981.5259999999998</v>
      </c>
      <c r="J50" s="116">
        <f t="shared" si="10"/>
        <v>1.0471373322667328E-2</v>
      </c>
      <c r="K50" s="116">
        <f t="shared" si="11"/>
        <v>0.30149706166861356</v>
      </c>
      <c r="L50" s="116">
        <f t="shared" si="12"/>
        <v>0.20796046540949376</v>
      </c>
      <c r="M50" s="117">
        <f t="shared" si="13"/>
        <v>19.736999999999998</v>
      </c>
      <c r="N50" s="118">
        <f t="shared" si="14"/>
        <v>5.0231996475723129E-2</v>
      </c>
      <c r="O50" s="118">
        <f t="shared" si="15"/>
        <v>43.927880918019873</v>
      </c>
      <c r="P50" s="219">
        <f t="shared" si="16"/>
        <v>19</v>
      </c>
      <c r="Q50" s="220">
        <f t="shared" si="17"/>
        <v>2</v>
      </c>
      <c r="R50" s="220">
        <f t="shared" si="18"/>
        <v>1749</v>
      </c>
      <c r="T50">
        <v>510</v>
      </c>
      <c r="U50">
        <v>484</v>
      </c>
      <c r="V50" t="s">
        <v>250</v>
      </c>
      <c r="W50">
        <v>3981.5259999999998</v>
      </c>
      <c r="X50">
        <v>1479.067</v>
      </c>
      <c r="Y50">
        <v>2.6920000000000002</v>
      </c>
      <c r="Z50">
        <v>19.736999999999998</v>
      </c>
      <c r="AA50">
        <v>132.02442099999999</v>
      </c>
      <c r="AB50">
        <v>1.382477</v>
      </c>
      <c r="AC50">
        <v>39.804974999999999</v>
      </c>
      <c r="AD50" s="1">
        <v>828</v>
      </c>
      <c r="AE50">
        <v>2</v>
      </c>
      <c r="AF50">
        <v>1749</v>
      </c>
      <c r="AG50">
        <v>94</v>
      </c>
      <c r="AH50">
        <v>30.157495999999998</v>
      </c>
      <c r="AI50">
        <v>28272.6</v>
      </c>
      <c r="AJ50">
        <v>11646.8</v>
      </c>
      <c r="AK50">
        <v>19</v>
      </c>
      <c r="AL50">
        <v>7460</v>
      </c>
      <c r="AM50">
        <v>0.9258850165020811</v>
      </c>
      <c r="AN50" t="s">
        <v>68</v>
      </c>
      <c r="AO50">
        <v>744.06700000000001</v>
      </c>
      <c r="AP50" t="s">
        <v>426</v>
      </c>
      <c r="AQ50" t="s">
        <v>119</v>
      </c>
      <c r="AR50" t="s">
        <v>120</v>
      </c>
      <c r="AS50" t="s">
        <v>119</v>
      </c>
      <c r="AT50" t="s">
        <v>120</v>
      </c>
      <c r="AU50" t="s">
        <v>333</v>
      </c>
      <c r="AV50" t="s">
        <v>250</v>
      </c>
      <c r="AW50" t="s">
        <v>68</v>
      </c>
      <c r="AX50">
        <v>484</v>
      </c>
      <c r="AY50" t="s">
        <v>530</v>
      </c>
      <c r="AZ50">
        <v>7</v>
      </c>
      <c r="BA50" t="s">
        <v>374</v>
      </c>
      <c r="BB50">
        <v>12</v>
      </c>
      <c r="BC50">
        <v>1</v>
      </c>
      <c r="BE50" t="s">
        <v>68</v>
      </c>
      <c r="BF50">
        <v>0</v>
      </c>
      <c r="BG50" t="s">
        <v>337</v>
      </c>
      <c r="BI50" t="s">
        <v>119</v>
      </c>
      <c r="BJ50" t="s">
        <v>250</v>
      </c>
      <c r="BK50" t="s">
        <v>68</v>
      </c>
      <c r="BL50">
        <v>0.9258850165020811</v>
      </c>
      <c r="BM50">
        <v>484</v>
      </c>
      <c r="BN50" t="s">
        <v>120</v>
      </c>
      <c r="BO50" t="s">
        <v>333</v>
      </c>
      <c r="BP50">
        <v>12</v>
      </c>
      <c r="BQ50">
        <v>3981.5259999999998</v>
      </c>
      <c r="BR50">
        <v>1.0471373322667328E-2</v>
      </c>
      <c r="BS50">
        <v>0.30149706166861356</v>
      </c>
      <c r="BT50">
        <v>0.20796046540949376</v>
      </c>
      <c r="BU50">
        <v>19.736999999999998</v>
      </c>
      <c r="BV50">
        <v>5.0231996475723129E-2</v>
      </c>
      <c r="BW50">
        <v>43.927880918019873</v>
      </c>
      <c r="BX50">
        <v>19</v>
      </c>
      <c r="BY50">
        <v>2</v>
      </c>
      <c r="BZ50">
        <v>1749</v>
      </c>
    </row>
    <row r="51" spans="1:78" ht="16.5">
      <c r="A51" s="124" t="str">
        <f t="shared" si="1"/>
        <v>미래교통</v>
      </c>
      <c r="B51" s="125" t="str">
        <f t="shared" si="2"/>
        <v>변창희</v>
      </c>
      <c r="C51" s="126" t="str">
        <f t="shared" si="3"/>
        <v>B</v>
      </c>
      <c r="D51" s="127">
        <f t="shared" si="4"/>
        <v>0.93366666666666676</v>
      </c>
      <c r="E51" s="128">
        <f t="shared" si="5"/>
        <v>3924</v>
      </c>
      <c r="F51" s="129" t="str">
        <f t="shared" si="6"/>
        <v>111</v>
      </c>
      <c r="G51" s="130" t="str">
        <f t="shared" si="7"/>
        <v>70바5924</v>
      </c>
      <c r="H51" s="131">
        <f t="shared" si="8"/>
        <v>1</v>
      </c>
      <c r="I51" s="132">
        <f t="shared" si="9"/>
        <v>3410.6129999999998</v>
      </c>
      <c r="J51" s="133">
        <f t="shared" si="10"/>
        <v>5.6013314830213731E-3</v>
      </c>
      <c r="K51" s="133">
        <f t="shared" si="11"/>
        <v>0.26329249187012316</v>
      </c>
      <c r="L51" s="133">
        <f t="shared" si="12"/>
        <v>0.13135468609308651</v>
      </c>
      <c r="M51" s="134">
        <f t="shared" si="13"/>
        <v>19.149999999999999</v>
      </c>
      <c r="N51" s="135">
        <f t="shared" si="14"/>
        <v>8.796072729447757E-2</v>
      </c>
      <c r="O51" s="135">
        <f t="shared" si="15"/>
        <v>20.876012611222677</v>
      </c>
      <c r="P51" s="217">
        <f t="shared" si="16"/>
        <v>0</v>
      </c>
      <c r="Q51" s="218">
        <f t="shared" si="17"/>
        <v>3</v>
      </c>
      <c r="R51" s="218">
        <f t="shared" si="18"/>
        <v>712</v>
      </c>
      <c r="T51">
        <v>510</v>
      </c>
      <c r="U51">
        <v>3924</v>
      </c>
      <c r="V51" t="s">
        <v>251</v>
      </c>
      <c r="W51">
        <v>3410.6129999999998</v>
      </c>
      <c r="X51">
        <v>1217.7280000000001</v>
      </c>
      <c r="Y51">
        <v>2.8010000000000002</v>
      </c>
      <c r="Z51">
        <v>19.149999999999999</v>
      </c>
      <c r="AA51">
        <v>107.013306</v>
      </c>
      <c r="AB51">
        <v>0.59941699999999998</v>
      </c>
      <c r="AC51">
        <v>28.175799999999999</v>
      </c>
      <c r="AD51" s="1">
        <v>448</v>
      </c>
      <c r="AE51">
        <v>3</v>
      </c>
      <c r="AF51">
        <v>712</v>
      </c>
      <c r="AG51">
        <v>91</v>
      </c>
      <c r="AH51">
        <v>31.870923999999999</v>
      </c>
      <c r="AI51">
        <v>25187.7</v>
      </c>
      <c r="AJ51">
        <v>11149.6</v>
      </c>
      <c r="AK51">
        <v>0</v>
      </c>
      <c r="AL51">
        <v>0</v>
      </c>
      <c r="AM51">
        <v>0.93366666666666676</v>
      </c>
      <c r="AN51" t="s">
        <v>68</v>
      </c>
      <c r="AO51">
        <v>3410.6129999999998</v>
      </c>
      <c r="AP51" t="s">
        <v>427</v>
      </c>
      <c r="AQ51" t="s">
        <v>119</v>
      </c>
      <c r="AR51" t="s">
        <v>120</v>
      </c>
      <c r="AS51" t="s">
        <v>119</v>
      </c>
      <c r="AT51" t="s">
        <v>120</v>
      </c>
      <c r="AU51" t="s">
        <v>178</v>
      </c>
      <c r="AV51" t="s">
        <v>251</v>
      </c>
      <c r="AW51" t="s">
        <v>68</v>
      </c>
      <c r="AX51">
        <v>3924</v>
      </c>
      <c r="AY51" t="s">
        <v>530</v>
      </c>
      <c r="AZ51">
        <v>5</v>
      </c>
      <c r="BA51" t="s">
        <v>335</v>
      </c>
      <c r="BB51">
        <v>1</v>
      </c>
      <c r="BC51">
        <v>1</v>
      </c>
      <c r="BE51" t="s">
        <v>69</v>
      </c>
      <c r="BF51">
        <v>1</v>
      </c>
      <c r="BG51" t="s">
        <v>331</v>
      </c>
      <c r="BI51" t="s">
        <v>119</v>
      </c>
      <c r="BJ51" t="s">
        <v>251</v>
      </c>
      <c r="BK51" t="s">
        <v>68</v>
      </c>
      <c r="BL51">
        <v>0.93366666666666676</v>
      </c>
      <c r="BM51">
        <v>3924</v>
      </c>
      <c r="BN51" t="s">
        <v>120</v>
      </c>
      <c r="BO51" t="s">
        <v>178</v>
      </c>
      <c r="BP51">
        <v>1</v>
      </c>
      <c r="BQ51">
        <v>3410.6129999999998</v>
      </c>
      <c r="BR51">
        <v>5.6013314830213731E-3</v>
      </c>
      <c r="BS51">
        <v>0.26329249187012316</v>
      </c>
      <c r="BT51">
        <v>0.13135468609308651</v>
      </c>
      <c r="BU51">
        <v>19.149999999999999</v>
      </c>
      <c r="BV51">
        <v>8.796072729447757E-2</v>
      </c>
      <c r="BW51">
        <v>20.876012611222677</v>
      </c>
      <c r="BX51">
        <v>0</v>
      </c>
      <c r="BY51">
        <v>3</v>
      </c>
      <c r="BZ51">
        <v>712</v>
      </c>
    </row>
    <row r="52" spans="1:78" ht="16.5">
      <c r="A52" s="107" t="str">
        <f t="shared" si="1"/>
        <v>미래교통</v>
      </c>
      <c r="B52" s="108" t="str">
        <f t="shared" si="2"/>
        <v>서영호</v>
      </c>
      <c r="C52" s="109" t="str">
        <f t="shared" si="3"/>
        <v>A</v>
      </c>
      <c r="D52" s="110">
        <f t="shared" si="4"/>
        <v>0.96785714285714286</v>
      </c>
      <c r="E52" s="111">
        <f t="shared" si="5"/>
        <v>6530</v>
      </c>
      <c r="F52" s="112" t="str">
        <f t="shared" si="6"/>
        <v>111</v>
      </c>
      <c r="G52" s="113" t="str">
        <f t="shared" si="7"/>
        <v>70바6094</v>
      </c>
      <c r="H52" s="114">
        <f t="shared" si="8"/>
        <v>1</v>
      </c>
      <c r="I52" s="115">
        <f t="shared" si="9"/>
        <v>3633.4050000000002</v>
      </c>
      <c r="J52" s="116">
        <f t="shared" si="10"/>
        <v>2.5674695960051161E-2</v>
      </c>
      <c r="K52" s="116">
        <f t="shared" si="11"/>
        <v>0.27648645511363518</v>
      </c>
      <c r="L52" s="116">
        <f t="shared" si="12"/>
        <v>0.15687763956949471</v>
      </c>
      <c r="M52" s="117">
        <f t="shared" si="13"/>
        <v>19.556000000000001</v>
      </c>
      <c r="N52" s="118">
        <f t="shared" si="14"/>
        <v>0.2477015361623601</v>
      </c>
      <c r="O52" s="118">
        <f t="shared" si="15"/>
        <v>6.7980310480114383</v>
      </c>
      <c r="P52" s="219">
        <f t="shared" si="16"/>
        <v>6</v>
      </c>
      <c r="Q52" s="220">
        <f t="shared" si="17"/>
        <v>9</v>
      </c>
      <c r="R52" s="220">
        <f t="shared" si="18"/>
        <v>247</v>
      </c>
      <c r="T52">
        <v>510</v>
      </c>
      <c r="U52">
        <v>6530</v>
      </c>
      <c r="V52" t="s">
        <v>252</v>
      </c>
      <c r="W52">
        <v>3633.4050000000002</v>
      </c>
      <c r="X52">
        <v>1340.779</v>
      </c>
      <c r="Y52">
        <v>2.71</v>
      </c>
      <c r="Z52">
        <v>19.556000000000001</v>
      </c>
      <c r="AA52">
        <v>117.212722</v>
      </c>
      <c r="AB52">
        <v>3.009401</v>
      </c>
      <c r="AC52">
        <v>32.407730000000001</v>
      </c>
      <c r="AD52" s="1">
        <v>570</v>
      </c>
      <c r="AE52">
        <v>9</v>
      </c>
      <c r="AF52">
        <v>247</v>
      </c>
      <c r="AG52">
        <v>94</v>
      </c>
      <c r="AH52">
        <v>30.998384000000001</v>
      </c>
      <c r="AI52">
        <v>18089.8</v>
      </c>
      <c r="AJ52">
        <v>9769.7999999999993</v>
      </c>
      <c r="AK52">
        <v>6</v>
      </c>
      <c r="AL52">
        <v>2922</v>
      </c>
      <c r="AM52">
        <v>0.96785714285714286</v>
      </c>
      <c r="AN52" t="s">
        <v>66</v>
      </c>
      <c r="AO52">
        <v>3633.4050000000002</v>
      </c>
      <c r="AP52" t="s">
        <v>428</v>
      </c>
      <c r="AQ52" t="s">
        <v>119</v>
      </c>
      <c r="AR52" t="s">
        <v>120</v>
      </c>
      <c r="AS52" t="s">
        <v>119</v>
      </c>
      <c r="AT52" t="s">
        <v>120</v>
      </c>
      <c r="AU52" t="s">
        <v>185</v>
      </c>
      <c r="AV52" t="s">
        <v>252</v>
      </c>
      <c r="AW52" t="s">
        <v>66</v>
      </c>
      <c r="AX52">
        <v>6530</v>
      </c>
      <c r="AY52" t="s">
        <v>523</v>
      </c>
      <c r="AZ52">
        <v>5</v>
      </c>
      <c r="BA52" t="s">
        <v>564</v>
      </c>
      <c r="BB52">
        <v>1</v>
      </c>
      <c r="BC52">
        <v>1</v>
      </c>
      <c r="BE52" t="s">
        <v>66</v>
      </c>
      <c r="BF52">
        <v>0</v>
      </c>
      <c r="BG52" t="s">
        <v>337</v>
      </c>
      <c r="BI52" t="s">
        <v>119</v>
      </c>
      <c r="BJ52" t="s">
        <v>252</v>
      </c>
      <c r="BK52" t="s">
        <v>66</v>
      </c>
      <c r="BL52">
        <v>0.96785714285714286</v>
      </c>
      <c r="BM52">
        <v>6530</v>
      </c>
      <c r="BN52" t="s">
        <v>120</v>
      </c>
      <c r="BO52" t="s">
        <v>185</v>
      </c>
      <c r="BP52">
        <v>1</v>
      </c>
      <c r="BQ52">
        <v>3633.4050000000002</v>
      </c>
      <c r="BR52">
        <v>2.5674695960051161E-2</v>
      </c>
      <c r="BS52">
        <v>0.27648645511363518</v>
      </c>
      <c r="BT52">
        <v>0.15687763956949471</v>
      </c>
      <c r="BU52">
        <v>19.556000000000001</v>
      </c>
      <c r="BV52">
        <v>0.2477015361623601</v>
      </c>
      <c r="BW52">
        <v>6.7980310480114383</v>
      </c>
      <c r="BX52">
        <v>6</v>
      </c>
      <c r="BY52">
        <v>9</v>
      </c>
      <c r="BZ52">
        <v>247</v>
      </c>
    </row>
    <row r="53" spans="1:78" ht="16.5">
      <c r="A53" s="124" t="str">
        <f t="shared" si="1"/>
        <v>미래교통</v>
      </c>
      <c r="B53" s="125" t="str">
        <f t="shared" si="2"/>
        <v>송원태</v>
      </c>
      <c r="C53" s="126" t="str">
        <f t="shared" si="3"/>
        <v>B</v>
      </c>
      <c r="D53" s="127">
        <f t="shared" si="4"/>
        <v>0.94655172413793109</v>
      </c>
      <c r="E53" s="128">
        <f t="shared" si="5"/>
        <v>6125</v>
      </c>
      <c r="F53" s="129" t="str">
        <f t="shared" si="6"/>
        <v>111</v>
      </c>
      <c r="G53" s="130" t="str">
        <f t="shared" si="7"/>
        <v>70바6092</v>
      </c>
      <c r="H53" s="131">
        <f t="shared" si="8"/>
        <v>1</v>
      </c>
      <c r="I53" s="132">
        <f t="shared" si="9"/>
        <v>4127.5829999999996</v>
      </c>
      <c r="J53" s="133">
        <f t="shared" si="10"/>
        <v>2.1297106742135519E-2</v>
      </c>
      <c r="K53" s="133">
        <f t="shared" si="11"/>
        <v>0.33869311947870545</v>
      </c>
      <c r="L53" s="133">
        <f t="shared" si="12"/>
        <v>0.15166260739032991</v>
      </c>
      <c r="M53" s="134">
        <f t="shared" si="13"/>
        <v>18.123999999999999</v>
      </c>
      <c r="N53" s="135">
        <f t="shared" si="14"/>
        <v>2.4227253576730015E-2</v>
      </c>
      <c r="O53" s="135">
        <f t="shared" si="15"/>
        <v>29.193840559959668</v>
      </c>
      <c r="P53" s="217">
        <f t="shared" si="16"/>
        <v>56</v>
      </c>
      <c r="Q53" s="218">
        <f t="shared" si="17"/>
        <v>1</v>
      </c>
      <c r="R53" s="218">
        <f t="shared" si="18"/>
        <v>1205</v>
      </c>
      <c r="T53">
        <v>510</v>
      </c>
      <c r="U53">
        <v>6125</v>
      </c>
      <c r="V53" t="s">
        <v>253</v>
      </c>
      <c r="W53">
        <v>4127.5829999999996</v>
      </c>
      <c r="X53">
        <v>1503.5640000000001</v>
      </c>
      <c r="Y53">
        <v>2.7450000000000001</v>
      </c>
      <c r="Z53">
        <v>18.123999999999999</v>
      </c>
      <c r="AA53">
        <v>145.871927</v>
      </c>
      <c r="AB53">
        <v>3.1066500000000001</v>
      </c>
      <c r="AC53">
        <v>49.405817999999996</v>
      </c>
      <c r="AD53" s="1">
        <v>626</v>
      </c>
      <c r="AE53">
        <v>1</v>
      </c>
      <c r="AF53">
        <v>1205</v>
      </c>
      <c r="AG53">
        <v>91</v>
      </c>
      <c r="AH53">
        <v>28.295936999999999</v>
      </c>
      <c r="AI53">
        <v>52033</v>
      </c>
      <c r="AJ53">
        <v>20589.900000000001</v>
      </c>
      <c r="AK53">
        <v>56</v>
      </c>
      <c r="AL53">
        <v>35084</v>
      </c>
      <c r="AM53">
        <v>0.94655172413793109</v>
      </c>
      <c r="AN53" t="s">
        <v>68</v>
      </c>
      <c r="AO53">
        <v>4127.5829999999996</v>
      </c>
      <c r="AP53" t="s">
        <v>429</v>
      </c>
      <c r="AQ53" t="s">
        <v>119</v>
      </c>
      <c r="AR53" t="s">
        <v>120</v>
      </c>
      <c r="AS53" t="s">
        <v>119</v>
      </c>
      <c r="AT53" t="s">
        <v>120</v>
      </c>
      <c r="AU53" t="s">
        <v>183</v>
      </c>
      <c r="AV53" t="s">
        <v>253</v>
      </c>
      <c r="AW53" t="s">
        <v>68</v>
      </c>
      <c r="AX53">
        <v>6125</v>
      </c>
      <c r="AY53" t="s">
        <v>530</v>
      </c>
      <c r="AZ53">
        <v>1</v>
      </c>
      <c r="BA53" t="s">
        <v>343</v>
      </c>
      <c r="BB53">
        <v>1</v>
      </c>
      <c r="BC53">
        <v>1</v>
      </c>
      <c r="BE53" t="s">
        <v>66</v>
      </c>
      <c r="BF53">
        <v>-1</v>
      </c>
      <c r="BG53" t="s">
        <v>351</v>
      </c>
      <c r="BI53" t="s">
        <v>119</v>
      </c>
      <c r="BJ53" t="s">
        <v>253</v>
      </c>
      <c r="BK53" t="s">
        <v>68</v>
      </c>
      <c r="BL53">
        <v>0.94655172413793109</v>
      </c>
      <c r="BM53">
        <v>6125</v>
      </c>
      <c r="BN53" t="s">
        <v>120</v>
      </c>
      <c r="BO53" t="s">
        <v>183</v>
      </c>
      <c r="BP53">
        <v>1</v>
      </c>
      <c r="BQ53">
        <v>4127.5829999999996</v>
      </c>
      <c r="BR53">
        <v>2.1297106742135519E-2</v>
      </c>
      <c r="BS53">
        <v>0.33869311947870545</v>
      </c>
      <c r="BT53">
        <v>0.15166260739032991</v>
      </c>
      <c r="BU53">
        <v>18.123999999999999</v>
      </c>
      <c r="BV53">
        <v>2.4227253576730015E-2</v>
      </c>
      <c r="BW53">
        <v>29.193840559959668</v>
      </c>
      <c r="BX53">
        <v>56</v>
      </c>
      <c r="BY53">
        <v>1</v>
      </c>
      <c r="BZ53">
        <v>1205</v>
      </c>
    </row>
    <row r="54" spans="1:78" ht="16.5">
      <c r="A54" s="107" t="str">
        <f t="shared" si="1"/>
        <v>미래교통</v>
      </c>
      <c r="B54" s="108" t="str">
        <f t="shared" si="2"/>
        <v>신동호</v>
      </c>
      <c r="C54" s="109" t="str">
        <f t="shared" si="3"/>
        <v>S</v>
      </c>
      <c r="D54" s="110">
        <f t="shared" si="4"/>
        <v>1.0631344964078666</v>
      </c>
      <c r="E54" s="111">
        <f t="shared" si="5"/>
        <v>2960</v>
      </c>
      <c r="F54" s="112" t="str">
        <f t="shared" si="6"/>
        <v>117</v>
      </c>
      <c r="G54" s="113" t="str">
        <f t="shared" si="7"/>
        <v>75아1244</v>
      </c>
      <c r="H54" s="114">
        <f t="shared" si="8"/>
        <v>2</v>
      </c>
      <c r="I54" s="115">
        <f t="shared" si="9"/>
        <v>5186.4260000000004</v>
      </c>
      <c r="J54" s="116">
        <f t="shared" si="10"/>
        <v>1.0166660353149311E-2</v>
      </c>
      <c r="K54" s="116">
        <f t="shared" si="11"/>
        <v>0.2219903875389927</v>
      </c>
      <c r="L54" s="116">
        <f t="shared" si="12"/>
        <v>5.8614544967960591E-2</v>
      </c>
      <c r="M54" s="117">
        <f t="shared" si="13"/>
        <v>19.324000000000002</v>
      </c>
      <c r="N54" s="118">
        <f t="shared" si="14"/>
        <v>0</v>
      </c>
      <c r="O54" s="118">
        <f t="shared" si="15"/>
        <v>3.0078516496716619</v>
      </c>
      <c r="P54" s="219">
        <f t="shared" si="16"/>
        <v>17</v>
      </c>
      <c r="Q54" s="220">
        <f t="shared" si="17"/>
        <v>0</v>
      </c>
      <c r="R54" s="220">
        <f t="shared" si="18"/>
        <v>156</v>
      </c>
      <c r="T54">
        <v>510</v>
      </c>
      <c r="U54">
        <v>2960</v>
      </c>
      <c r="V54" t="s">
        <v>254</v>
      </c>
      <c r="W54">
        <v>5186.4260000000004</v>
      </c>
      <c r="X54">
        <v>1798.307</v>
      </c>
      <c r="Y54">
        <v>2.8839999999999999</v>
      </c>
      <c r="Z54">
        <v>19.324000000000002</v>
      </c>
      <c r="AA54">
        <v>124.20440499999999</v>
      </c>
      <c r="AB54">
        <v>1.2627440000000001</v>
      </c>
      <c r="AC54">
        <v>27.572184</v>
      </c>
      <c r="AD54" s="1">
        <v>304</v>
      </c>
      <c r="AE54">
        <v>0</v>
      </c>
      <c r="AF54">
        <v>156</v>
      </c>
      <c r="AG54">
        <v>97</v>
      </c>
      <c r="AH54">
        <v>41.757182</v>
      </c>
      <c r="AI54">
        <v>54376.800000000003</v>
      </c>
      <c r="AJ54">
        <v>34041.199999999997</v>
      </c>
      <c r="AK54">
        <v>17</v>
      </c>
      <c r="AL54">
        <v>10029</v>
      </c>
      <c r="AM54">
        <v>1.0631344964078666</v>
      </c>
      <c r="AN54" t="s">
        <v>71</v>
      </c>
      <c r="AO54">
        <v>4944.4350000000004</v>
      </c>
      <c r="AP54" t="s">
        <v>430</v>
      </c>
      <c r="AQ54" t="s">
        <v>119</v>
      </c>
      <c r="AR54" t="s">
        <v>122</v>
      </c>
      <c r="AS54" t="s">
        <v>119</v>
      </c>
      <c r="AT54" t="s">
        <v>122</v>
      </c>
      <c r="AU54" t="s">
        <v>212</v>
      </c>
      <c r="AV54" t="s">
        <v>254</v>
      </c>
      <c r="AW54" t="s">
        <v>71</v>
      </c>
      <c r="AX54">
        <v>2960</v>
      </c>
      <c r="AY54" t="s">
        <v>531</v>
      </c>
      <c r="AZ54">
        <v>2</v>
      </c>
      <c r="BA54" t="s">
        <v>565</v>
      </c>
      <c r="BB54">
        <v>2</v>
      </c>
      <c r="BC54">
        <v>1</v>
      </c>
      <c r="BE54" t="s">
        <v>71</v>
      </c>
      <c r="BF54">
        <v>0</v>
      </c>
      <c r="BG54" t="s">
        <v>337</v>
      </c>
      <c r="BI54" t="s">
        <v>119</v>
      </c>
      <c r="BJ54" t="s">
        <v>254</v>
      </c>
      <c r="BK54" t="s">
        <v>71</v>
      </c>
      <c r="BL54">
        <v>1.0631344964078666</v>
      </c>
      <c r="BM54">
        <v>2960</v>
      </c>
      <c r="BN54" t="s">
        <v>122</v>
      </c>
      <c r="BO54" t="s">
        <v>212</v>
      </c>
      <c r="BP54">
        <v>2</v>
      </c>
      <c r="BQ54">
        <v>5186.4260000000004</v>
      </c>
      <c r="BR54">
        <v>1.0166660353149311E-2</v>
      </c>
      <c r="BS54">
        <v>0.2219903875389927</v>
      </c>
      <c r="BT54">
        <v>5.8614544967960591E-2</v>
      </c>
      <c r="BU54">
        <v>19.324000000000002</v>
      </c>
      <c r="BV54">
        <v>0</v>
      </c>
      <c r="BW54">
        <v>3.0078516496716619</v>
      </c>
      <c r="BX54">
        <v>17</v>
      </c>
      <c r="BY54">
        <v>0</v>
      </c>
      <c r="BZ54">
        <v>156</v>
      </c>
    </row>
    <row r="55" spans="1:78" ht="16.5">
      <c r="A55" s="124" t="str">
        <f t="shared" si="1"/>
        <v>미래교통</v>
      </c>
      <c r="B55" s="125" t="str">
        <f t="shared" si="2"/>
        <v>신동화</v>
      </c>
      <c r="C55" s="126" t="str">
        <f t="shared" si="3"/>
        <v>B</v>
      </c>
      <c r="D55" s="127">
        <f t="shared" si="4"/>
        <v>0.91237755512712182</v>
      </c>
      <c r="E55" s="128">
        <f t="shared" si="5"/>
        <v>3151</v>
      </c>
      <c r="F55" s="129" t="str">
        <f t="shared" si="6"/>
        <v>111</v>
      </c>
      <c r="G55" s="130" t="str">
        <f t="shared" si="7"/>
        <v>70바5077</v>
      </c>
      <c r="H55" s="131">
        <f t="shared" si="8"/>
        <v>3</v>
      </c>
      <c r="I55" s="132">
        <f t="shared" si="9"/>
        <v>4739.5829999999996</v>
      </c>
      <c r="J55" s="133">
        <f t="shared" si="10"/>
        <v>1.7357394664178953E-2</v>
      </c>
      <c r="K55" s="133">
        <f t="shared" si="11"/>
        <v>0.29424454381959858</v>
      </c>
      <c r="L55" s="133">
        <f t="shared" si="12"/>
        <v>0.20972309167283285</v>
      </c>
      <c r="M55" s="134">
        <f t="shared" si="13"/>
        <v>20.001999999999999</v>
      </c>
      <c r="N55" s="135">
        <f t="shared" si="14"/>
        <v>0.2742857335761395</v>
      </c>
      <c r="O55" s="135">
        <f t="shared" si="15"/>
        <v>29.47516690814361</v>
      </c>
      <c r="P55" s="217">
        <f t="shared" si="16"/>
        <v>21</v>
      </c>
      <c r="Q55" s="218">
        <f t="shared" si="17"/>
        <v>13</v>
      </c>
      <c r="R55" s="218">
        <f t="shared" si="18"/>
        <v>1397</v>
      </c>
      <c r="T55">
        <v>510</v>
      </c>
      <c r="U55">
        <v>3151</v>
      </c>
      <c r="V55" t="s">
        <v>365</v>
      </c>
      <c r="W55">
        <v>4739.5829999999996</v>
      </c>
      <c r="X55">
        <v>1788.326</v>
      </c>
      <c r="Y55">
        <v>2.65</v>
      </c>
      <c r="Z55">
        <v>20.001999999999999</v>
      </c>
      <c r="AA55">
        <v>161.36137099999999</v>
      </c>
      <c r="AB55">
        <v>2.8008130000000002</v>
      </c>
      <c r="AC55">
        <v>47.479703000000001</v>
      </c>
      <c r="AD55" s="1">
        <v>994</v>
      </c>
      <c r="AE55">
        <v>13</v>
      </c>
      <c r="AF55">
        <v>1397</v>
      </c>
      <c r="AG55">
        <v>91</v>
      </c>
      <c r="AH55">
        <v>29.372475999999999</v>
      </c>
      <c r="AI55">
        <v>44220</v>
      </c>
      <c r="AJ55">
        <v>21201.1</v>
      </c>
      <c r="AK55">
        <v>21</v>
      </c>
      <c r="AL55">
        <v>14533</v>
      </c>
      <c r="AM55">
        <v>0.91237755512712182</v>
      </c>
      <c r="AN55" t="s">
        <v>68</v>
      </c>
      <c r="AO55">
        <v>4344.71</v>
      </c>
      <c r="AP55" t="s">
        <v>431</v>
      </c>
      <c r="AQ55" t="s">
        <v>119</v>
      </c>
      <c r="AR55" t="s">
        <v>120</v>
      </c>
      <c r="AS55" t="s">
        <v>119</v>
      </c>
      <c r="AT55" t="s">
        <v>120</v>
      </c>
      <c r="AU55" t="s">
        <v>333</v>
      </c>
      <c r="AV55" t="s">
        <v>365</v>
      </c>
      <c r="AW55" t="s">
        <v>68</v>
      </c>
      <c r="AX55">
        <v>3151</v>
      </c>
      <c r="AY55" t="s">
        <v>530</v>
      </c>
      <c r="AZ55">
        <v>11</v>
      </c>
      <c r="BA55" t="s">
        <v>566</v>
      </c>
      <c r="BB55">
        <v>3</v>
      </c>
      <c r="BC55">
        <v>1</v>
      </c>
      <c r="BE55" t="s">
        <v>66</v>
      </c>
      <c r="BF55">
        <v>-1</v>
      </c>
      <c r="BG55" t="s">
        <v>351</v>
      </c>
      <c r="BI55" t="s">
        <v>119</v>
      </c>
      <c r="BJ55" t="s">
        <v>365</v>
      </c>
      <c r="BK55" t="s">
        <v>68</v>
      </c>
      <c r="BL55">
        <v>0.91237755512712182</v>
      </c>
      <c r="BM55">
        <v>3151</v>
      </c>
      <c r="BN55" t="s">
        <v>120</v>
      </c>
      <c r="BO55" t="s">
        <v>333</v>
      </c>
      <c r="BP55">
        <v>3</v>
      </c>
      <c r="BQ55">
        <v>4739.5829999999996</v>
      </c>
      <c r="BR55">
        <v>1.7357394664178953E-2</v>
      </c>
      <c r="BS55">
        <v>0.29424454381959858</v>
      </c>
      <c r="BT55">
        <v>0.20972309167283285</v>
      </c>
      <c r="BU55">
        <v>20.001999999999999</v>
      </c>
      <c r="BV55">
        <v>0.2742857335761395</v>
      </c>
      <c r="BW55">
        <v>29.47516690814361</v>
      </c>
      <c r="BX55">
        <v>21</v>
      </c>
      <c r="BY55">
        <v>13</v>
      </c>
      <c r="BZ55">
        <v>1397</v>
      </c>
    </row>
    <row r="56" spans="1:78" ht="16.5">
      <c r="A56" s="107" t="str">
        <f t="shared" si="1"/>
        <v>미래교통</v>
      </c>
      <c r="B56" s="108" t="str">
        <f t="shared" si="2"/>
        <v>신수호</v>
      </c>
      <c r="C56" s="109" t="str">
        <f t="shared" si="3"/>
        <v>F</v>
      </c>
      <c r="D56" s="110">
        <f t="shared" si="4"/>
        <v>0.76363636363636356</v>
      </c>
      <c r="E56" s="111">
        <f t="shared" si="5"/>
        <v>2018</v>
      </c>
      <c r="F56" s="112" t="str">
        <f t="shared" si="6"/>
        <v>111-2</v>
      </c>
      <c r="G56" s="113" t="str">
        <f t="shared" si="7"/>
        <v>72바1547</v>
      </c>
      <c r="H56" s="114">
        <f t="shared" si="8"/>
        <v>1</v>
      </c>
      <c r="I56" s="115">
        <f t="shared" si="9"/>
        <v>1811.6590000000001</v>
      </c>
      <c r="J56" s="116">
        <f t="shared" si="10"/>
        <v>1.8381514581243742E-2</v>
      </c>
      <c r="K56" s="116">
        <f t="shared" si="11"/>
        <v>0.41123726134998201</v>
      </c>
      <c r="L56" s="116">
        <f t="shared" si="12"/>
        <v>0.23072774732993348</v>
      </c>
      <c r="M56" s="117">
        <f t="shared" si="13"/>
        <v>19.07</v>
      </c>
      <c r="N56" s="118">
        <f t="shared" si="14"/>
        <v>0.99356446218631644</v>
      </c>
      <c r="O56" s="118">
        <f t="shared" si="15"/>
        <v>31.794062789962126</v>
      </c>
      <c r="P56" s="219">
        <f t="shared" si="16"/>
        <v>21</v>
      </c>
      <c r="Q56" s="220">
        <f t="shared" si="17"/>
        <v>18</v>
      </c>
      <c r="R56" s="220">
        <f t="shared" si="18"/>
        <v>576</v>
      </c>
      <c r="T56">
        <v>510</v>
      </c>
      <c r="U56">
        <v>2018</v>
      </c>
      <c r="V56" t="s">
        <v>366</v>
      </c>
      <c r="W56">
        <v>1811.6590000000001</v>
      </c>
      <c r="X56">
        <v>1078.1559999999999</v>
      </c>
      <c r="Y56">
        <v>1.68</v>
      </c>
      <c r="Z56">
        <v>19.07</v>
      </c>
      <c r="AA56">
        <v>108.77330000000001</v>
      </c>
      <c r="AB56">
        <v>1.9994179999999999</v>
      </c>
      <c r="AC56">
        <v>44.731634</v>
      </c>
      <c r="AD56" s="1">
        <v>418</v>
      </c>
      <c r="AE56">
        <v>18</v>
      </c>
      <c r="AF56">
        <v>576</v>
      </c>
      <c r="AG56">
        <v>90</v>
      </c>
      <c r="AH56">
        <v>16.655363999999999</v>
      </c>
      <c r="AI56">
        <v>1979.7</v>
      </c>
      <c r="AJ56">
        <v>124.7</v>
      </c>
      <c r="AK56">
        <v>21</v>
      </c>
      <c r="AL56">
        <v>4674</v>
      </c>
      <c r="AM56">
        <v>0.76363636363636356</v>
      </c>
      <c r="AN56" t="s">
        <v>70</v>
      </c>
      <c r="AO56">
        <v>1811.6590000000001</v>
      </c>
      <c r="AP56" t="s">
        <v>432</v>
      </c>
      <c r="AQ56" t="s">
        <v>119</v>
      </c>
      <c r="AR56" t="s">
        <v>121</v>
      </c>
      <c r="AS56" t="s">
        <v>119</v>
      </c>
      <c r="AT56" t="s">
        <v>121</v>
      </c>
      <c r="AU56" t="s">
        <v>353</v>
      </c>
      <c r="AV56" t="s">
        <v>366</v>
      </c>
      <c r="AW56" t="s">
        <v>70</v>
      </c>
      <c r="AX56">
        <v>2018</v>
      </c>
      <c r="AY56" t="s">
        <v>518</v>
      </c>
      <c r="AZ56">
        <v>4</v>
      </c>
      <c r="BA56" t="s">
        <v>567</v>
      </c>
      <c r="BB56">
        <v>1</v>
      </c>
      <c r="BC56">
        <v>1</v>
      </c>
      <c r="BE56" t="s">
        <v>70</v>
      </c>
      <c r="BF56">
        <v>0</v>
      </c>
      <c r="BG56" t="s">
        <v>337</v>
      </c>
      <c r="BI56" t="s">
        <v>119</v>
      </c>
      <c r="BJ56" t="s">
        <v>366</v>
      </c>
      <c r="BK56" t="s">
        <v>70</v>
      </c>
      <c r="BL56">
        <v>0.76363636363636356</v>
      </c>
      <c r="BM56">
        <v>2018</v>
      </c>
      <c r="BN56" t="s">
        <v>121</v>
      </c>
      <c r="BO56" t="s">
        <v>353</v>
      </c>
      <c r="BP56">
        <v>1</v>
      </c>
      <c r="BQ56">
        <v>1811.6590000000001</v>
      </c>
      <c r="BR56">
        <v>1.8381514581243742E-2</v>
      </c>
      <c r="BS56">
        <v>0.41123726134998201</v>
      </c>
      <c r="BT56">
        <v>0.23072774732993348</v>
      </c>
      <c r="BU56">
        <v>19.07</v>
      </c>
      <c r="BV56">
        <v>0.99356446218631644</v>
      </c>
      <c r="BW56">
        <v>31.794062789962126</v>
      </c>
      <c r="BX56">
        <v>21</v>
      </c>
      <c r="BY56">
        <v>18</v>
      </c>
      <c r="BZ56">
        <v>576</v>
      </c>
    </row>
    <row r="57" spans="1:78" ht="16.5">
      <c r="A57" s="124" t="str">
        <f t="shared" si="1"/>
        <v>미래교통</v>
      </c>
      <c r="B57" s="125" t="str">
        <f t="shared" si="2"/>
        <v>신현봉</v>
      </c>
      <c r="C57" s="126" t="str">
        <f t="shared" si="3"/>
        <v>F</v>
      </c>
      <c r="D57" s="127">
        <f t="shared" si="4"/>
        <v>0.77252041371671698</v>
      </c>
      <c r="E57" s="128">
        <f t="shared" si="5"/>
        <v>8026</v>
      </c>
      <c r="F57" s="129" t="str">
        <f t="shared" si="6"/>
        <v>111</v>
      </c>
      <c r="G57" s="130" t="str">
        <f t="shared" si="7"/>
        <v>72바1607</v>
      </c>
      <c r="H57" s="131">
        <f t="shared" si="8"/>
        <v>2</v>
      </c>
      <c r="I57" s="132">
        <f t="shared" si="9"/>
        <v>4615.3720000000003</v>
      </c>
      <c r="J57" s="133">
        <f t="shared" si="10"/>
        <v>3.7062984903967623E-2</v>
      </c>
      <c r="K57" s="133">
        <f t="shared" si="11"/>
        <v>0.28876714699022288</v>
      </c>
      <c r="L57" s="133">
        <f t="shared" si="12"/>
        <v>0.17745048503132574</v>
      </c>
      <c r="M57" s="134">
        <f t="shared" si="13"/>
        <v>25.315000000000001</v>
      </c>
      <c r="N57" s="135">
        <f t="shared" si="14"/>
        <v>4.3333451778101523E-2</v>
      </c>
      <c r="O57" s="135">
        <f t="shared" si="15"/>
        <v>39.888442361742456</v>
      </c>
      <c r="P57" s="217">
        <f t="shared" si="16"/>
        <v>22</v>
      </c>
      <c r="Q57" s="218">
        <f t="shared" si="17"/>
        <v>2</v>
      </c>
      <c r="R57" s="218">
        <f t="shared" si="18"/>
        <v>1841</v>
      </c>
      <c r="T57">
        <v>510</v>
      </c>
      <c r="U57">
        <v>8026</v>
      </c>
      <c r="V57" t="s">
        <v>325</v>
      </c>
      <c r="W57">
        <v>4615.3720000000003</v>
      </c>
      <c r="X57">
        <v>2060.654</v>
      </c>
      <c r="Y57">
        <v>2.2400000000000002</v>
      </c>
      <c r="Z57">
        <v>25.315000000000001</v>
      </c>
      <c r="AA57">
        <v>150.980797</v>
      </c>
      <c r="AB57">
        <v>5.5957990000000004</v>
      </c>
      <c r="AC57">
        <v>43.598294000000003</v>
      </c>
      <c r="AD57" s="1">
        <v>819</v>
      </c>
      <c r="AE57">
        <v>2</v>
      </c>
      <c r="AF57">
        <v>1841</v>
      </c>
      <c r="AG57">
        <v>93</v>
      </c>
      <c r="AH57">
        <v>30.569265000000001</v>
      </c>
      <c r="AI57">
        <v>35313</v>
      </c>
      <c r="AJ57">
        <v>18513.5</v>
      </c>
      <c r="AK57">
        <v>22</v>
      </c>
      <c r="AL57">
        <v>8680</v>
      </c>
      <c r="AM57">
        <v>0.77252041371671698</v>
      </c>
      <c r="AN57" t="s">
        <v>70</v>
      </c>
      <c r="AO57">
        <v>4366.7650000000003</v>
      </c>
      <c r="AP57" t="s">
        <v>433</v>
      </c>
      <c r="AQ57" t="s">
        <v>119</v>
      </c>
      <c r="AR57" t="s">
        <v>120</v>
      </c>
      <c r="AS57" t="s">
        <v>119</v>
      </c>
      <c r="AT57" t="s">
        <v>120</v>
      </c>
      <c r="AU57" t="s">
        <v>324</v>
      </c>
      <c r="AV57" t="s">
        <v>325</v>
      </c>
      <c r="AW57" t="s">
        <v>70</v>
      </c>
      <c r="AX57">
        <v>8026</v>
      </c>
      <c r="AY57" t="s">
        <v>521</v>
      </c>
      <c r="AZ57">
        <v>4</v>
      </c>
      <c r="BA57" t="s">
        <v>568</v>
      </c>
      <c r="BB57">
        <v>2</v>
      </c>
      <c r="BC57">
        <v>1</v>
      </c>
      <c r="BE57" t="s">
        <v>70</v>
      </c>
      <c r="BF57">
        <v>0</v>
      </c>
      <c r="BG57" t="s">
        <v>337</v>
      </c>
      <c r="BI57" t="s">
        <v>119</v>
      </c>
      <c r="BJ57" t="s">
        <v>325</v>
      </c>
      <c r="BK57" t="s">
        <v>70</v>
      </c>
      <c r="BL57">
        <v>0.77252041371671698</v>
      </c>
      <c r="BM57">
        <v>8026</v>
      </c>
      <c r="BN57" t="s">
        <v>120</v>
      </c>
      <c r="BO57" t="s">
        <v>324</v>
      </c>
      <c r="BP57">
        <v>2</v>
      </c>
      <c r="BQ57">
        <v>4615.3720000000003</v>
      </c>
      <c r="BR57">
        <v>3.7062984903967623E-2</v>
      </c>
      <c r="BS57">
        <v>0.28876714699022288</v>
      </c>
      <c r="BT57">
        <v>0.17745048503132574</v>
      </c>
      <c r="BU57">
        <v>25.315000000000001</v>
      </c>
      <c r="BV57">
        <v>4.3333451778101523E-2</v>
      </c>
      <c r="BW57">
        <v>39.888442361742456</v>
      </c>
      <c r="BX57">
        <v>22</v>
      </c>
      <c r="BY57">
        <v>2</v>
      </c>
      <c r="BZ57">
        <v>1841</v>
      </c>
    </row>
    <row r="58" spans="1:78" ht="16.5">
      <c r="A58" s="107" t="str">
        <f t="shared" si="1"/>
        <v>미래교통</v>
      </c>
      <c r="B58" s="108" t="str">
        <f t="shared" si="2"/>
        <v>심동규</v>
      </c>
      <c r="C58" s="109" t="str">
        <f t="shared" si="3"/>
        <v>C</v>
      </c>
      <c r="D58" s="110">
        <f t="shared" si="4"/>
        <v>0.87683760522874687</v>
      </c>
      <c r="E58" s="111">
        <f t="shared" si="5"/>
        <v>9346</v>
      </c>
      <c r="F58" s="112" t="str">
        <f t="shared" si="6"/>
        <v>111-2</v>
      </c>
      <c r="G58" s="113" t="str">
        <f t="shared" si="7"/>
        <v>72바1548</v>
      </c>
      <c r="H58" s="114">
        <f t="shared" si="8"/>
        <v>3</v>
      </c>
      <c r="I58" s="115">
        <f t="shared" si="9"/>
        <v>2127.4</v>
      </c>
      <c r="J58" s="116">
        <f t="shared" si="10"/>
        <v>9.3567622175958383E-3</v>
      </c>
      <c r="K58" s="116">
        <f t="shared" si="11"/>
        <v>0.46638258547671996</v>
      </c>
      <c r="L58" s="116">
        <f t="shared" si="12"/>
        <v>0.30224687411864248</v>
      </c>
      <c r="M58" s="117">
        <f t="shared" si="13"/>
        <v>17.771999999999998</v>
      </c>
      <c r="N58" s="118">
        <f t="shared" si="14"/>
        <v>1.8802293879853342</v>
      </c>
      <c r="O58" s="118">
        <f t="shared" si="15"/>
        <v>58.240105292845726</v>
      </c>
      <c r="P58" s="219">
        <f t="shared" si="16"/>
        <v>46</v>
      </c>
      <c r="Q58" s="220">
        <f t="shared" si="17"/>
        <v>40</v>
      </c>
      <c r="R58" s="220">
        <f t="shared" si="18"/>
        <v>1239</v>
      </c>
      <c r="T58">
        <v>510</v>
      </c>
      <c r="U58">
        <v>9346</v>
      </c>
      <c r="V58" t="s">
        <v>255</v>
      </c>
      <c r="W58">
        <v>2127.4</v>
      </c>
      <c r="X58">
        <v>1108.8409999999999</v>
      </c>
      <c r="Y58">
        <v>1.919</v>
      </c>
      <c r="Z58">
        <v>17.771999999999998</v>
      </c>
      <c r="AA58">
        <v>146.832202</v>
      </c>
      <c r="AB58">
        <v>1.373874</v>
      </c>
      <c r="AC58">
        <v>68.479982000000007</v>
      </c>
      <c r="AD58" s="1">
        <v>643</v>
      </c>
      <c r="AE58">
        <v>40</v>
      </c>
      <c r="AF58">
        <v>1239</v>
      </c>
      <c r="AG58">
        <v>90</v>
      </c>
      <c r="AH58">
        <v>14.488647</v>
      </c>
      <c r="AI58">
        <v>2758.1</v>
      </c>
      <c r="AJ58">
        <v>35.6</v>
      </c>
      <c r="AK58">
        <v>46</v>
      </c>
      <c r="AL58">
        <v>36042</v>
      </c>
      <c r="AM58">
        <v>0.87683760522874687</v>
      </c>
      <c r="AN58" t="s">
        <v>69</v>
      </c>
      <c r="AO58">
        <v>1950.5650000000001</v>
      </c>
      <c r="AP58" t="s">
        <v>434</v>
      </c>
      <c r="AQ58" t="s">
        <v>119</v>
      </c>
      <c r="AR58" t="s">
        <v>121</v>
      </c>
      <c r="AS58" t="s">
        <v>119</v>
      </c>
      <c r="AT58" t="s">
        <v>121</v>
      </c>
      <c r="AU58" t="s">
        <v>208</v>
      </c>
      <c r="AV58" t="s">
        <v>255</v>
      </c>
      <c r="AW58" t="s">
        <v>69</v>
      </c>
      <c r="AX58">
        <v>9346</v>
      </c>
      <c r="AY58" t="s">
        <v>543</v>
      </c>
      <c r="AZ58">
        <v>3</v>
      </c>
      <c r="BA58" t="s">
        <v>205</v>
      </c>
      <c r="BB58">
        <v>3</v>
      </c>
      <c r="BC58">
        <v>1</v>
      </c>
      <c r="BE58" t="s">
        <v>69</v>
      </c>
      <c r="BF58">
        <v>0</v>
      </c>
      <c r="BG58" t="s">
        <v>337</v>
      </c>
      <c r="BI58" t="s">
        <v>119</v>
      </c>
      <c r="BJ58" t="s">
        <v>255</v>
      </c>
      <c r="BK58" t="s">
        <v>69</v>
      </c>
      <c r="BL58">
        <v>0.87683760522874687</v>
      </c>
      <c r="BM58">
        <v>9346</v>
      </c>
      <c r="BN58" t="s">
        <v>121</v>
      </c>
      <c r="BO58" t="s">
        <v>208</v>
      </c>
      <c r="BP58">
        <v>3</v>
      </c>
      <c r="BQ58">
        <v>2127.4</v>
      </c>
      <c r="BR58">
        <v>9.3567622175958383E-3</v>
      </c>
      <c r="BS58">
        <v>0.46638258547671996</v>
      </c>
      <c r="BT58">
        <v>0.30224687411864248</v>
      </c>
      <c r="BU58">
        <v>17.771999999999998</v>
      </c>
      <c r="BV58">
        <v>1.8802293879853342</v>
      </c>
      <c r="BW58">
        <v>58.240105292845726</v>
      </c>
      <c r="BX58">
        <v>46</v>
      </c>
      <c r="BY58">
        <v>40</v>
      </c>
      <c r="BZ58">
        <v>1239</v>
      </c>
    </row>
    <row r="59" spans="1:78" ht="16.5">
      <c r="A59" s="124" t="str">
        <f t="shared" si="1"/>
        <v>미래교통</v>
      </c>
      <c r="B59" s="125" t="str">
        <f t="shared" si="2"/>
        <v>안치구</v>
      </c>
      <c r="C59" s="126" t="str">
        <f t="shared" si="3"/>
        <v>B</v>
      </c>
      <c r="D59" s="127">
        <f t="shared" si="4"/>
        <v>0.90587426408132266</v>
      </c>
      <c r="E59" s="128">
        <f t="shared" si="5"/>
        <v>2238</v>
      </c>
      <c r="F59" s="129" t="str">
        <f t="shared" si="6"/>
        <v>111</v>
      </c>
      <c r="G59" s="130" t="str">
        <f t="shared" si="7"/>
        <v>72바1607</v>
      </c>
      <c r="H59" s="131">
        <f t="shared" si="8"/>
        <v>14</v>
      </c>
      <c r="I59" s="132">
        <f t="shared" si="9"/>
        <v>3795.1150000000002</v>
      </c>
      <c r="J59" s="133">
        <f t="shared" si="10"/>
        <v>3.4033590648301131E-2</v>
      </c>
      <c r="K59" s="133">
        <f t="shared" si="11"/>
        <v>0.29509824716418592</v>
      </c>
      <c r="L59" s="133">
        <f t="shared" si="12"/>
        <v>0.1388627222099989</v>
      </c>
      <c r="M59" s="134">
        <f t="shared" si="13"/>
        <v>20.056999999999999</v>
      </c>
      <c r="N59" s="135">
        <f t="shared" si="14"/>
        <v>0.13174831329221906</v>
      </c>
      <c r="O59" s="135">
        <f t="shared" si="15"/>
        <v>21.580373717265484</v>
      </c>
      <c r="P59" s="217">
        <f t="shared" si="16"/>
        <v>7</v>
      </c>
      <c r="Q59" s="218">
        <f t="shared" si="17"/>
        <v>5</v>
      </c>
      <c r="R59" s="218">
        <f t="shared" si="18"/>
        <v>819</v>
      </c>
      <c r="T59">
        <v>510</v>
      </c>
      <c r="U59">
        <v>2238</v>
      </c>
      <c r="V59" t="s">
        <v>256</v>
      </c>
      <c r="W59">
        <v>3795.1149999999998</v>
      </c>
      <c r="X59">
        <v>1504.7360000000001</v>
      </c>
      <c r="Y59">
        <v>2.5219999999999998</v>
      </c>
      <c r="Z59">
        <v>20.056999999999999</v>
      </c>
      <c r="AA59">
        <v>139.20773299999999</v>
      </c>
      <c r="AB59">
        <v>4.7377390000000004</v>
      </c>
      <c r="AC59">
        <v>41.079957999999998</v>
      </c>
      <c r="AD59" s="1">
        <v>527</v>
      </c>
      <c r="AE59">
        <v>5</v>
      </c>
      <c r="AF59">
        <v>819</v>
      </c>
      <c r="AG59">
        <v>93</v>
      </c>
      <c r="AH59">
        <v>27.262242000000001</v>
      </c>
      <c r="AI59">
        <v>23235.4</v>
      </c>
      <c r="AJ59">
        <v>12101.6</v>
      </c>
      <c r="AK59">
        <v>7</v>
      </c>
      <c r="AL59">
        <v>2452</v>
      </c>
      <c r="AM59">
        <v>0.90587426408132266</v>
      </c>
      <c r="AN59" t="s">
        <v>68</v>
      </c>
      <c r="AO59">
        <v>611.43200000000002</v>
      </c>
      <c r="AP59" t="s">
        <v>435</v>
      </c>
      <c r="AQ59" t="s">
        <v>119</v>
      </c>
      <c r="AR59" t="s">
        <v>120</v>
      </c>
      <c r="AS59" t="s">
        <v>119</v>
      </c>
      <c r="AT59" t="s">
        <v>120</v>
      </c>
      <c r="AU59" t="s">
        <v>324</v>
      </c>
      <c r="AV59" t="s">
        <v>256</v>
      </c>
      <c r="AW59" t="s">
        <v>68</v>
      </c>
      <c r="AX59">
        <v>2238</v>
      </c>
      <c r="AY59" t="s">
        <v>530</v>
      </c>
      <c r="AZ59">
        <v>14</v>
      </c>
      <c r="BA59" t="s">
        <v>569</v>
      </c>
      <c r="BB59">
        <v>14</v>
      </c>
      <c r="BC59">
        <v>1</v>
      </c>
      <c r="BE59" t="s">
        <v>69</v>
      </c>
      <c r="BF59">
        <v>1</v>
      </c>
      <c r="BG59" t="s">
        <v>331</v>
      </c>
      <c r="BI59" t="s">
        <v>119</v>
      </c>
      <c r="BJ59" t="s">
        <v>256</v>
      </c>
      <c r="BK59" t="s">
        <v>68</v>
      </c>
      <c r="BL59">
        <v>0.90587426408132266</v>
      </c>
      <c r="BM59">
        <v>2238</v>
      </c>
      <c r="BN59" t="s">
        <v>120</v>
      </c>
      <c r="BO59" t="s">
        <v>324</v>
      </c>
      <c r="BP59">
        <v>14</v>
      </c>
      <c r="BQ59">
        <v>3795.1150000000002</v>
      </c>
      <c r="BR59">
        <v>3.4033590648301131E-2</v>
      </c>
      <c r="BS59">
        <v>0.29509824716418592</v>
      </c>
      <c r="BT59">
        <v>0.1388627222099989</v>
      </c>
      <c r="BU59">
        <v>20.056999999999999</v>
      </c>
      <c r="BV59">
        <v>0.13174831329221906</v>
      </c>
      <c r="BW59">
        <v>21.580373717265484</v>
      </c>
      <c r="BX59">
        <v>7</v>
      </c>
      <c r="BY59">
        <v>5</v>
      </c>
      <c r="BZ59">
        <v>819</v>
      </c>
    </row>
    <row r="60" spans="1:78" ht="16.5">
      <c r="A60" s="107" t="str">
        <f t="shared" si="1"/>
        <v>미래교통</v>
      </c>
      <c r="B60" s="108" t="str">
        <f t="shared" si="2"/>
        <v>양종국</v>
      </c>
      <c r="C60" s="109" t="str">
        <f t="shared" si="3"/>
        <v>C</v>
      </c>
      <c r="D60" s="110">
        <f t="shared" si="4"/>
        <v>0.85127940059256291</v>
      </c>
      <c r="E60" s="111">
        <f t="shared" si="5"/>
        <v>75</v>
      </c>
      <c r="F60" s="112" t="str">
        <f t="shared" si="6"/>
        <v>111</v>
      </c>
      <c r="G60" s="113" t="str">
        <f t="shared" si="7"/>
        <v>70바5077</v>
      </c>
      <c r="H60" s="114">
        <f t="shared" si="8"/>
        <v>12</v>
      </c>
      <c r="I60" s="115">
        <f t="shared" si="9"/>
        <v>1951.93</v>
      </c>
      <c r="J60" s="116">
        <f t="shared" si="10"/>
        <v>3.2247220708137694E-2</v>
      </c>
      <c r="K60" s="116">
        <f t="shared" si="11"/>
        <v>0.35481968227231153</v>
      </c>
      <c r="L60" s="116">
        <f t="shared" si="12"/>
        <v>0.22695486006158008</v>
      </c>
      <c r="M60" s="117">
        <f t="shared" si="13"/>
        <v>19.637</v>
      </c>
      <c r="N60" s="118">
        <f t="shared" si="14"/>
        <v>0.31628354186961527</v>
      </c>
      <c r="O60" s="118">
        <f t="shared" si="15"/>
        <v>36.952460475100047</v>
      </c>
      <c r="P60" s="219">
        <f t="shared" si="16"/>
        <v>9</v>
      </c>
      <c r="Q60" s="220">
        <f t="shared" si="17"/>
        <v>6</v>
      </c>
      <c r="R60" s="220">
        <f t="shared" si="18"/>
        <v>768</v>
      </c>
      <c r="T60">
        <v>510</v>
      </c>
      <c r="U60">
        <v>75</v>
      </c>
      <c r="V60" t="s">
        <v>304</v>
      </c>
      <c r="W60">
        <v>1951.931</v>
      </c>
      <c r="X60">
        <v>922.17700000000002</v>
      </c>
      <c r="Y60">
        <v>2.117</v>
      </c>
      <c r="Z60">
        <v>19.637</v>
      </c>
      <c r="AA60">
        <v>93.771367999999995</v>
      </c>
      <c r="AB60">
        <v>3.0238659999999999</v>
      </c>
      <c r="AC60">
        <v>33.271926999999998</v>
      </c>
      <c r="AD60" s="1">
        <v>443</v>
      </c>
      <c r="AE60">
        <v>6</v>
      </c>
      <c r="AF60">
        <v>768</v>
      </c>
      <c r="AG60">
        <v>92</v>
      </c>
      <c r="AH60">
        <v>20.815852</v>
      </c>
      <c r="AI60">
        <v>13778.4</v>
      </c>
      <c r="AJ60">
        <v>5704.1</v>
      </c>
      <c r="AK60">
        <v>9</v>
      </c>
      <c r="AL60">
        <v>1590</v>
      </c>
      <c r="AM60">
        <v>0.85127940059256291</v>
      </c>
      <c r="AN60" t="s">
        <v>69</v>
      </c>
      <c r="AO60">
        <v>255.346</v>
      </c>
      <c r="AP60" t="s">
        <v>436</v>
      </c>
      <c r="AQ60" t="s">
        <v>119</v>
      </c>
      <c r="AR60" t="s">
        <v>120</v>
      </c>
      <c r="AS60" t="s">
        <v>119</v>
      </c>
      <c r="AT60" t="s">
        <v>120</v>
      </c>
      <c r="AU60" t="s">
        <v>333</v>
      </c>
      <c r="AV60" t="s">
        <v>304</v>
      </c>
      <c r="AW60" t="s">
        <v>69</v>
      </c>
      <c r="AX60">
        <v>75</v>
      </c>
      <c r="AY60" t="s">
        <v>528</v>
      </c>
      <c r="AZ60">
        <v>9</v>
      </c>
      <c r="BA60" t="s">
        <v>570</v>
      </c>
      <c r="BB60">
        <v>12</v>
      </c>
      <c r="BC60">
        <v>1</v>
      </c>
      <c r="BE60" t="s">
        <v>67</v>
      </c>
      <c r="BF60">
        <v>1</v>
      </c>
      <c r="BG60" t="s">
        <v>331</v>
      </c>
      <c r="BI60" t="s">
        <v>119</v>
      </c>
      <c r="BJ60" t="s">
        <v>304</v>
      </c>
      <c r="BK60" t="s">
        <v>69</v>
      </c>
      <c r="BL60">
        <v>0.85127940059256291</v>
      </c>
      <c r="BM60">
        <v>75</v>
      </c>
      <c r="BN60" t="s">
        <v>120</v>
      </c>
      <c r="BO60" t="s">
        <v>333</v>
      </c>
      <c r="BP60">
        <v>12</v>
      </c>
      <c r="BQ60">
        <v>1951.93</v>
      </c>
      <c r="BR60">
        <v>3.2247220708137694E-2</v>
      </c>
      <c r="BS60">
        <v>0.35481968227231153</v>
      </c>
      <c r="BT60">
        <v>0.22695474378961142</v>
      </c>
      <c r="BU60">
        <v>19.637</v>
      </c>
      <c r="BV60">
        <v>0.31628354186961527</v>
      </c>
      <c r="BW60">
        <v>36.952460475100047</v>
      </c>
      <c r="BX60">
        <v>9</v>
      </c>
      <c r="BY60">
        <v>6</v>
      </c>
      <c r="BZ60">
        <v>768</v>
      </c>
    </row>
    <row r="61" spans="1:78" ht="16.5">
      <c r="A61" s="124" t="str">
        <f t="shared" si="1"/>
        <v>미래교통</v>
      </c>
      <c r="B61" s="125" t="str">
        <f t="shared" si="2"/>
        <v>양호진</v>
      </c>
      <c r="C61" s="126" t="str">
        <f t="shared" si="3"/>
        <v>D</v>
      </c>
      <c r="D61" s="127">
        <f t="shared" si="4"/>
        <v>0.83250000000000002</v>
      </c>
      <c r="E61" s="128">
        <f t="shared" si="5"/>
        <v>2408</v>
      </c>
      <c r="F61" s="129" t="str">
        <f t="shared" si="6"/>
        <v>111-2</v>
      </c>
      <c r="G61" s="130" t="str">
        <f t="shared" si="7"/>
        <v>70바5029</v>
      </c>
      <c r="H61" s="131">
        <f t="shared" si="8"/>
        <v>1</v>
      </c>
      <c r="I61" s="132">
        <f t="shared" si="9"/>
        <v>1369.3979999999999</v>
      </c>
      <c r="J61" s="133">
        <f t="shared" si="10"/>
        <v>1.4079207632608651E-2</v>
      </c>
      <c r="K61" s="133">
        <f t="shared" si="11"/>
        <v>0.42665055689837644</v>
      </c>
      <c r="L61" s="133">
        <f t="shared" si="12"/>
        <v>0.11610941450184681</v>
      </c>
      <c r="M61" s="134">
        <f t="shared" si="13"/>
        <v>18.055</v>
      </c>
      <c r="N61" s="135">
        <f t="shared" si="14"/>
        <v>0.36512394497436101</v>
      </c>
      <c r="O61" s="135">
        <f t="shared" si="15"/>
        <v>19.935767395600113</v>
      </c>
      <c r="P61" s="217">
        <f t="shared" si="16"/>
        <v>14</v>
      </c>
      <c r="Q61" s="218">
        <f t="shared" si="17"/>
        <v>5</v>
      </c>
      <c r="R61" s="218">
        <f t="shared" si="18"/>
        <v>273</v>
      </c>
      <c r="T61">
        <v>510</v>
      </c>
      <c r="U61">
        <v>2408</v>
      </c>
      <c r="V61" t="s">
        <v>367</v>
      </c>
      <c r="W61">
        <v>1369.3979999999999</v>
      </c>
      <c r="X61">
        <v>822.48599999999999</v>
      </c>
      <c r="Y61">
        <v>1.665</v>
      </c>
      <c r="Z61">
        <v>18.055</v>
      </c>
      <c r="AA61">
        <v>89.808036999999999</v>
      </c>
      <c r="AB61">
        <v>1.264426</v>
      </c>
      <c r="AC61">
        <v>38.316648999999998</v>
      </c>
      <c r="AD61" s="1">
        <v>159</v>
      </c>
      <c r="AE61">
        <v>5</v>
      </c>
      <c r="AF61">
        <v>273</v>
      </c>
      <c r="AG61">
        <v>90</v>
      </c>
      <c r="AH61">
        <v>15.248056</v>
      </c>
      <c r="AI61">
        <v>1116</v>
      </c>
      <c r="AJ61">
        <v>69.599999999999994</v>
      </c>
      <c r="AK61">
        <v>14</v>
      </c>
      <c r="AL61">
        <v>11053</v>
      </c>
      <c r="AM61">
        <v>0.83250000000000002</v>
      </c>
      <c r="AN61" t="s">
        <v>67</v>
      </c>
      <c r="AO61">
        <v>1369.3979999999999</v>
      </c>
      <c r="AP61" t="s">
        <v>437</v>
      </c>
      <c r="AQ61" t="s">
        <v>119</v>
      </c>
      <c r="AR61" t="s">
        <v>121</v>
      </c>
      <c r="AS61" t="s">
        <v>119</v>
      </c>
      <c r="AT61" t="s">
        <v>121</v>
      </c>
      <c r="AU61" t="s">
        <v>195</v>
      </c>
      <c r="AV61" t="s">
        <v>367</v>
      </c>
      <c r="AW61" t="s">
        <v>67</v>
      </c>
      <c r="AX61">
        <v>2408</v>
      </c>
      <c r="AY61" t="s">
        <v>545</v>
      </c>
      <c r="AZ61">
        <v>5</v>
      </c>
      <c r="BA61" t="s">
        <v>352</v>
      </c>
      <c r="BB61">
        <v>1</v>
      </c>
      <c r="BC61">
        <v>1</v>
      </c>
      <c r="BE61" t="s">
        <v>67</v>
      </c>
      <c r="BF61">
        <v>0</v>
      </c>
      <c r="BG61" t="s">
        <v>337</v>
      </c>
      <c r="BI61" t="s">
        <v>119</v>
      </c>
      <c r="BJ61" t="s">
        <v>367</v>
      </c>
      <c r="BK61" t="s">
        <v>67</v>
      </c>
      <c r="BL61">
        <v>0.83250000000000002</v>
      </c>
      <c r="BM61">
        <v>2408</v>
      </c>
      <c r="BN61" t="s">
        <v>121</v>
      </c>
      <c r="BO61" t="s">
        <v>195</v>
      </c>
      <c r="BP61">
        <v>1</v>
      </c>
      <c r="BQ61">
        <v>1369.3979999999999</v>
      </c>
      <c r="BR61">
        <v>1.4079207632608651E-2</v>
      </c>
      <c r="BS61">
        <v>0.42665055689837644</v>
      </c>
      <c r="BT61">
        <v>0.11610941450184681</v>
      </c>
      <c r="BU61">
        <v>18.055</v>
      </c>
      <c r="BV61">
        <v>0.36512394497436101</v>
      </c>
      <c r="BW61">
        <v>19.935767395600113</v>
      </c>
      <c r="BX61">
        <v>14</v>
      </c>
      <c r="BY61">
        <v>5</v>
      </c>
      <c r="BZ61">
        <v>273</v>
      </c>
    </row>
    <row r="62" spans="1:78" ht="16.5">
      <c r="A62" s="107" t="str">
        <f t="shared" si="1"/>
        <v>미래교통</v>
      </c>
      <c r="B62" s="108" t="str">
        <f t="shared" si="2"/>
        <v>염두현</v>
      </c>
      <c r="C62" s="109" t="str">
        <f t="shared" si="3"/>
        <v>F</v>
      </c>
      <c r="D62" s="110">
        <f t="shared" si="4"/>
        <v>0.78833333333333344</v>
      </c>
      <c r="E62" s="111">
        <f t="shared" si="5"/>
        <v>5115</v>
      </c>
      <c r="F62" s="112" t="str">
        <f t="shared" si="6"/>
        <v>111</v>
      </c>
      <c r="G62" s="113" t="str">
        <f t="shared" si="7"/>
        <v>70바5079</v>
      </c>
      <c r="H62" s="114">
        <f t="shared" si="8"/>
        <v>1</v>
      </c>
      <c r="I62" s="115">
        <f t="shared" si="9"/>
        <v>4389.74</v>
      </c>
      <c r="J62" s="116">
        <f t="shared" si="10"/>
        <v>1.3478332841326905E-2</v>
      </c>
      <c r="K62" s="116">
        <f t="shared" si="11"/>
        <v>0.35466554610602152</v>
      </c>
      <c r="L62" s="116">
        <f t="shared" si="12"/>
        <v>0.13417651159294172</v>
      </c>
      <c r="M62" s="117">
        <f t="shared" si="13"/>
        <v>24.989000000000001</v>
      </c>
      <c r="N62" s="118">
        <f t="shared" si="14"/>
        <v>0.13668235476360788</v>
      </c>
      <c r="O62" s="118">
        <f t="shared" si="15"/>
        <v>38.1343769790466</v>
      </c>
      <c r="P62" s="219">
        <f t="shared" si="16"/>
        <v>55</v>
      </c>
      <c r="Q62" s="220">
        <f t="shared" si="17"/>
        <v>6</v>
      </c>
      <c r="R62" s="220">
        <f t="shared" si="18"/>
        <v>1674</v>
      </c>
      <c r="T62">
        <v>510</v>
      </c>
      <c r="U62">
        <v>5115</v>
      </c>
      <c r="V62" t="s">
        <v>368</v>
      </c>
      <c r="W62">
        <v>4389.74</v>
      </c>
      <c r="X62">
        <v>1855.8620000000001</v>
      </c>
      <c r="Y62">
        <v>2.3650000000000002</v>
      </c>
      <c r="Z62">
        <v>24.989000000000001</v>
      </c>
      <c r="AA62">
        <v>156.99998099999999</v>
      </c>
      <c r="AB62">
        <v>2.116098</v>
      </c>
      <c r="AC62">
        <v>55.682484000000002</v>
      </c>
      <c r="AD62" s="1">
        <v>589</v>
      </c>
      <c r="AE62">
        <v>6</v>
      </c>
      <c r="AF62">
        <v>1674</v>
      </c>
      <c r="AG62">
        <v>93</v>
      </c>
      <c r="AH62">
        <v>27.960129999999999</v>
      </c>
      <c r="AI62">
        <v>59335.9</v>
      </c>
      <c r="AJ62">
        <v>33629.599999999999</v>
      </c>
      <c r="AK62">
        <v>55</v>
      </c>
      <c r="AL62">
        <v>40214</v>
      </c>
      <c r="AM62">
        <v>0.78833333333333344</v>
      </c>
      <c r="AN62" t="s">
        <v>70</v>
      </c>
      <c r="AO62">
        <v>4389.74</v>
      </c>
      <c r="AP62" t="s">
        <v>438</v>
      </c>
      <c r="AQ62" t="s">
        <v>119</v>
      </c>
      <c r="AR62" t="s">
        <v>120</v>
      </c>
      <c r="AS62" t="s">
        <v>119</v>
      </c>
      <c r="AT62" t="s">
        <v>120</v>
      </c>
      <c r="AU62" t="s">
        <v>336</v>
      </c>
      <c r="AV62" t="s">
        <v>368</v>
      </c>
      <c r="AW62" t="s">
        <v>70</v>
      </c>
      <c r="AX62">
        <v>5115</v>
      </c>
      <c r="AY62" t="s">
        <v>521</v>
      </c>
      <c r="AZ62">
        <v>1</v>
      </c>
      <c r="BA62" t="s">
        <v>342</v>
      </c>
      <c r="BB62">
        <v>1</v>
      </c>
      <c r="BC62">
        <v>1</v>
      </c>
      <c r="BE62" t="s">
        <v>70</v>
      </c>
      <c r="BF62">
        <v>0</v>
      </c>
      <c r="BG62" t="s">
        <v>337</v>
      </c>
      <c r="BI62" t="s">
        <v>119</v>
      </c>
      <c r="BJ62" t="s">
        <v>368</v>
      </c>
      <c r="BK62" t="s">
        <v>70</v>
      </c>
      <c r="BL62">
        <v>0.78833333333333344</v>
      </c>
      <c r="BM62">
        <v>5115</v>
      </c>
      <c r="BN62" t="s">
        <v>120</v>
      </c>
      <c r="BO62" t="s">
        <v>336</v>
      </c>
      <c r="BP62">
        <v>1</v>
      </c>
      <c r="BQ62">
        <v>4389.74</v>
      </c>
      <c r="BR62">
        <v>1.3478332841326905E-2</v>
      </c>
      <c r="BS62">
        <v>0.35466554610602152</v>
      </c>
      <c r="BT62">
        <v>0.13417651159294172</v>
      </c>
      <c r="BU62">
        <v>24.989000000000001</v>
      </c>
      <c r="BV62">
        <v>0.13668235476360788</v>
      </c>
      <c r="BW62">
        <v>38.1343769790466</v>
      </c>
      <c r="BX62">
        <v>55</v>
      </c>
      <c r="BY62">
        <v>6</v>
      </c>
      <c r="BZ62">
        <v>1674</v>
      </c>
    </row>
    <row r="63" spans="1:78" ht="16.5">
      <c r="A63" s="124" t="str">
        <f t="shared" si="1"/>
        <v>미래교통</v>
      </c>
      <c r="B63" s="125" t="str">
        <f t="shared" si="2"/>
        <v>오영욱</v>
      </c>
      <c r="C63" s="126" t="str">
        <f t="shared" si="3"/>
        <v>A</v>
      </c>
      <c r="D63" s="127">
        <f t="shared" si="4"/>
        <v>0.99147159559588016</v>
      </c>
      <c r="E63" s="128">
        <f t="shared" si="5"/>
        <v>4636</v>
      </c>
      <c r="F63" s="129" t="str">
        <f t="shared" si="6"/>
        <v>111</v>
      </c>
      <c r="G63" s="130" t="str">
        <f t="shared" si="7"/>
        <v>70바6094</v>
      </c>
      <c r="H63" s="131">
        <f t="shared" si="8"/>
        <v>14</v>
      </c>
      <c r="I63" s="132">
        <f t="shared" si="9"/>
        <v>2853.79</v>
      </c>
      <c r="J63" s="133">
        <f t="shared" si="10"/>
        <v>3.2693018281000748E-2</v>
      </c>
      <c r="K63" s="133">
        <f t="shared" si="11"/>
        <v>0.34855226231718978</v>
      </c>
      <c r="L63" s="133">
        <f t="shared" si="12"/>
        <v>0.28278184449451432</v>
      </c>
      <c r="M63" s="134">
        <f t="shared" si="13"/>
        <v>15.131</v>
      </c>
      <c r="N63" s="135">
        <f t="shared" si="14"/>
        <v>0.24528784528644365</v>
      </c>
      <c r="O63" s="135">
        <f t="shared" si="15"/>
        <v>18.957246328566573</v>
      </c>
      <c r="P63" s="217">
        <f t="shared" si="16"/>
        <v>15</v>
      </c>
      <c r="Q63" s="218">
        <f t="shared" si="17"/>
        <v>7</v>
      </c>
      <c r="R63" s="218">
        <f t="shared" si="18"/>
        <v>541</v>
      </c>
      <c r="T63">
        <v>510</v>
      </c>
      <c r="U63">
        <v>4636</v>
      </c>
      <c r="V63" t="s">
        <v>305</v>
      </c>
      <c r="W63">
        <v>2859.5940000000001</v>
      </c>
      <c r="X63">
        <v>1189.4449999999999</v>
      </c>
      <c r="Y63">
        <v>2.4039999999999999</v>
      </c>
      <c r="Z63">
        <v>15.131</v>
      </c>
      <c r="AA63">
        <v>140.75274300000001</v>
      </c>
      <c r="AB63">
        <v>4.6016320000000004</v>
      </c>
      <c r="AC63">
        <v>49.059686999999997</v>
      </c>
      <c r="AD63" s="1">
        <v>807</v>
      </c>
      <c r="AE63">
        <v>7</v>
      </c>
      <c r="AF63">
        <v>541</v>
      </c>
      <c r="AG63">
        <v>94</v>
      </c>
      <c r="AH63">
        <v>20.316434999999998</v>
      </c>
      <c r="AI63">
        <v>10599.6</v>
      </c>
      <c r="AJ63">
        <v>5920.2</v>
      </c>
      <c r="AK63">
        <v>15</v>
      </c>
      <c r="AL63">
        <v>1679</v>
      </c>
      <c r="AM63">
        <v>0.99147159559588016</v>
      </c>
      <c r="AN63" t="s">
        <v>66</v>
      </c>
      <c r="AO63">
        <v>395.161</v>
      </c>
      <c r="AP63" t="s">
        <v>439</v>
      </c>
      <c r="AQ63" t="s">
        <v>119</v>
      </c>
      <c r="AR63" t="s">
        <v>120</v>
      </c>
      <c r="AS63" t="s">
        <v>119</v>
      </c>
      <c r="AT63" t="s">
        <v>120</v>
      </c>
      <c r="AU63" t="s">
        <v>185</v>
      </c>
      <c r="AV63" t="s">
        <v>305</v>
      </c>
      <c r="AW63" t="s">
        <v>66</v>
      </c>
      <c r="AX63">
        <v>4636</v>
      </c>
      <c r="AY63" t="s">
        <v>523</v>
      </c>
      <c r="AZ63">
        <v>1</v>
      </c>
      <c r="BA63" t="s">
        <v>571</v>
      </c>
      <c r="BB63">
        <v>14</v>
      </c>
      <c r="BC63">
        <v>1</v>
      </c>
      <c r="BE63" t="s">
        <v>68</v>
      </c>
      <c r="BF63">
        <v>1</v>
      </c>
      <c r="BG63" t="s">
        <v>331</v>
      </c>
      <c r="BI63" t="s">
        <v>119</v>
      </c>
      <c r="BJ63" t="s">
        <v>305</v>
      </c>
      <c r="BK63" t="s">
        <v>66</v>
      </c>
      <c r="BL63">
        <v>0.99147159559588016</v>
      </c>
      <c r="BM63">
        <v>4636</v>
      </c>
      <c r="BN63" t="s">
        <v>120</v>
      </c>
      <c r="BO63" t="s">
        <v>185</v>
      </c>
      <c r="BP63">
        <v>14</v>
      </c>
      <c r="BQ63">
        <v>2853.79</v>
      </c>
      <c r="BR63">
        <v>3.2693018281000748E-2</v>
      </c>
      <c r="BS63">
        <v>0.34855226231718978</v>
      </c>
      <c r="BT63">
        <v>0.28220789384786793</v>
      </c>
      <c r="BU63">
        <v>15.131</v>
      </c>
      <c r="BV63">
        <v>0.24528784528644365</v>
      </c>
      <c r="BW63">
        <v>18.957246328566573</v>
      </c>
      <c r="BX63">
        <v>15</v>
      </c>
      <c r="BY63">
        <v>7</v>
      </c>
      <c r="BZ63">
        <v>541</v>
      </c>
    </row>
    <row r="64" spans="1:78" ht="16.5">
      <c r="A64" s="107" t="str">
        <f t="shared" si="1"/>
        <v>미래교통</v>
      </c>
      <c r="B64" s="108" t="str">
        <f t="shared" si="2"/>
        <v>오한호</v>
      </c>
      <c r="C64" s="109" t="str">
        <f t="shared" si="3"/>
        <v>C</v>
      </c>
      <c r="D64" s="110">
        <f t="shared" si="4"/>
        <v>0.85113008966642201</v>
      </c>
      <c r="E64" s="111">
        <f t="shared" si="5"/>
        <v>8157</v>
      </c>
      <c r="F64" s="112" t="str">
        <f t="shared" si="6"/>
        <v>111-2</v>
      </c>
      <c r="G64" s="113" t="str">
        <f t="shared" si="7"/>
        <v>70바5072</v>
      </c>
      <c r="H64" s="114">
        <f t="shared" si="8"/>
        <v>5</v>
      </c>
      <c r="I64" s="115">
        <f t="shared" si="9"/>
        <v>2593.2629999999999</v>
      </c>
      <c r="J64" s="116">
        <f t="shared" si="10"/>
        <v>9.2298019611872228E-3</v>
      </c>
      <c r="K64" s="116">
        <f t="shared" si="11"/>
        <v>0.39973781790245211</v>
      </c>
      <c r="L64" s="116">
        <f t="shared" si="12"/>
        <v>0.25373438791206293</v>
      </c>
      <c r="M64" s="117">
        <f t="shared" si="13"/>
        <v>16.481999999999999</v>
      </c>
      <c r="N64" s="118">
        <f t="shared" si="14"/>
        <v>0.50129894268340702</v>
      </c>
      <c r="O64" s="118">
        <f t="shared" si="15"/>
        <v>12.455350652826189</v>
      </c>
      <c r="P64" s="219">
        <f t="shared" si="16"/>
        <v>0</v>
      </c>
      <c r="Q64" s="220">
        <f t="shared" si="17"/>
        <v>13</v>
      </c>
      <c r="R64" s="220">
        <f t="shared" si="18"/>
        <v>323</v>
      </c>
      <c r="T64">
        <v>510</v>
      </c>
      <c r="U64">
        <v>8157</v>
      </c>
      <c r="V64" t="s">
        <v>258</v>
      </c>
      <c r="W64">
        <v>2593.2629999999999</v>
      </c>
      <c r="X64">
        <v>1364.579</v>
      </c>
      <c r="Y64">
        <v>1.9</v>
      </c>
      <c r="Z64">
        <v>16.481999999999999</v>
      </c>
      <c r="AA64">
        <v>158.81023300000001</v>
      </c>
      <c r="AB64">
        <v>1.465787</v>
      </c>
      <c r="AC64">
        <v>63.482455999999999</v>
      </c>
      <c r="AD64" s="1">
        <v>658</v>
      </c>
      <c r="AE64">
        <v>13</v>
      </c>
      <c r="AF64">
        <v>323</v>
      </c>
      <c r="AG64">
        <v>92</v>
      </c>
      <c r="AH64">
        <v>16.329319000000002</v>
      </c>
      <c r="AI64">
        <v>1563.7</v>
      </c>
      <c r="AJ64">
        <v>608.6</v>
      </c>
      <c r="AK64">
        <v>0</v>
      </c>
      <c r="AL64">
        <v>0</v>
      </c>
      <c r="AM64">
        <v>0.85113008966642201</v>
      </c>
      <c r="AN64" t="s">
        <v>69</v>
      </c>
      <c r="AO64">
        <v>2005.0260000000001</v>
      </c>
      <c r="AP64" t="s">
        <v>440</v>
      </c>
      <c r="AQ64" t="s">
        <v>119</v>
      </c>
      <c r="AR64" t="s">
        <v>121</v>
      </c>
      <c r="AS64" t="s">
        <v>119</v>
      </c>
      <c r="AT64" t="s">
        <v>121</v>
      </c>
      <c r="AU64" t="s">
        <v>197</v>
      </c>
      <c r="AV64" t="s">
        <v>258</v>
      </c>
      <c r="AW64" t="s">
        <v>69</v>
      </c>
      <c r="AX64">
        <v>8157</v>
      </c>
      <c r="AY64" t="s">
        <v>543</v>
      </c>
      <c r="AZ64">
        <v>7</v>
      </c>
      <c r="BA64" t="s">
        <v>572</v>
      </c>
      <c r="BB64">
        <v>5</v>
      </c>
      <c r="BC64">
        <v>1</v>
      </c>
      <c r="BE64" t="s">
        <v>67</v>
      </c>
      <c r="BF64">
        <v>1</v>
      </c>
      <c r="BG64" t="s">
        <v>331</v>
      </c>
      <c r="BI64" t="s">
        <v>119</v>
      </c>
      <c r="BJ64" t="s">
        <v>258</v>
      </c>
      <c r="BK64" t="s">
        <v>69</v>
      </c>
      <c r="BL64">
        <v>0.85113008966642201</v>
      </c>
      <c r="BM64">
        <v>8157</v>
      </c>
      <c r="BN64" t="s">
        <v>121</v>
      </c>
      <c r="BO64" t="s">
        <v>197</v>
      </c>
      <c r="BP64">
        <v>5</v>
      </c>
      <c r="BQ64">
        <v>2593.2629999999999</v>
      </c>
      <c r="BR64">
        <v>9.2298019611872228E-3</v>
      </c>
      <c r="BS64">
        <v>0.39973781790245211</v>
      </c>
      <c r="BT64">
        <v>0.25373438791206293</v>
      </c>
      <c r="BU64">
        <v>16.481999999999999</v>
      </c>
      <c r="BV64">
        <v>0.50129894268340702</v>
      </c>
      <c r="BW64">
        <v>12.455350652826189</v>
      </c>
      <c r="BX64">
        <v>0</v>
      </c>
      <c r="BY64">
        <v>13</v>
      </c>
      <c r="BZ64">
        <v>323</v>
      </c>
    </row>
    <row r="65" spans="1:78" ht="16.5">
      <c r="A65" s="124" t="str">
        <f t="shared" si="1"/>
        <v>미래교통</v>
      </c>
      <c r="B65" s="125" t="str">
        <f t="shared" si="2"/>
        <v>유상우</v>
      </c>
      <c r="C65" s="126" t="str">
        <f t="shared" si="3"/>
        <v>F</v>
      </c>
      <c r="D65" s="127">
        <f t="shared" si="4"/>
        <v>0.76299437595828812</v>
      </c>
      <c r="E65" s="128">
        <f t="shared" si="5"/>
        <v>9363</v>
      </c>
      <c r="F65" s="129" t="str">
        <f t="shared" si="6"/>
        <v>111-2</v>
      </c>
      <c r="G65" s="130" t="str">
        <f t="shared" si="7"/>
        <v>70바6046</v>
      </c>
      <c r="H65" s="131">
        <f t="shared" si="8"/>
        <v>2</v>
      </c>
      <c r="I65" s="132">
        <f t="shared" si="9"/>
        <v>782.28700000000003</v>
      </c>
      <c r="J65" s="133">
        <f t="shared" si="10"/>
        <v>3.0754996769405647E-2</v>
      </c>
      <c r="K65" s="133">
        <f t="shared" si="11"/>
        <v>0.41671454458864243</v>
      </c>
      <c r="L65" s="133">
        <f t="shared" si="12"/>
        <v>0.12655201991085113</v>
      </c>
      <c r="M65" s="134">
        <f t="shared" si="13"/>
        <v>22.024000000000001</v>
      </c>
      <c r="N65" s="135">
        <f t="shared" si="14"/>
        <v>2.4287761397032033</v>
      </c>
      <c r="O65" s="135">
        <f t="shared" si="15"/>
        <v>48.575522794064071</v>
      </c>
      <c r="P65" s="217">
        <f t="shared" si="16"/>
        <v>12</v>
      </c>
      <c r="Q65" s="218">
        <f t="shared" si="17"/>
        <v>19</v>
      </c>
      <c r="R65" s="218">
        <f t="shared" si="18"/>
        <v>380</v>
      </c>
      <c r="T65">
        <v>510</v>
      </c>
      <c r="U65">
        <v>9363</v>
      </c>
      <c r="V65" t="s">
        <v>326</v>
      </c>
      <c r="W65">
        <v>782.28700000000003</v>
      </c>
      <c r="X65">
        <v>484.36599999999999</v>
      </c>
      <c r="Y65">
        <v>1.615</v>
      </c>
      <c r="Z65">
        <v>22.024000000000001</v>
      </c>
      <c r="AA65">
        <v>46.658597</v>
      </c>
      <c r="AB65">
        <v>1.434985</v>
      </c>
      <c r="AC65">
        <v>19.443315999999999</v>
      </c>
      <c r="AD65" s="1">
        <v>99</v>
      </c>
      <c r="AE65">
        <v>19</v>
      </c>
      <c r="AF65">
        <v>380</v>
      </c>
      <c r="AG65">
        <v>91</v>
      </c>
      <c r="AH65">
        <v>16.766192</v>
      </c>
      <c r="AI65">
        <v>1004.9</v>
      </c>
      <c r="AJ65">
        <v>110.4</v>
      </c>
      <c r="AK65">
        <v>12</v>
      </c>
      <c r="AL65">
        <v>6078</v>
      </c>
      <c r="AM65">
        <v>0.76299437595828812</v>
      </c>
      <c r="AN65" t="s">
        <v>70</v>
      </c>
      <c r="AO65">
        <v>646.94500000000005</v>
      </c>
      <c r="AP65" t="s">
        <v>441</v>
      </c>
      <c r="AQ65" t="s">
        <v>119</v>
      </c>
      <c r="AR65" t="s">
        <v>121</v>
      </c>
      <c r="AS65" t="s">
        <v>119</v>
      </c>
      <c r="AT65" t="s">
        <v>121</v>
      </c>
      <c r="AU65" t="s">
        <v>202</v>
      </c>
      <c r="AV65" t="s">
        <v>326</v>
      </c>
      <c r="AW65" t="s">
        <v>70</v>
      </c>
      <c r="AX65">
        <v>9363</v>
      </c>
      <c r="AY65" t="s">
        <v>518</v>
      </c>
      <c r="AZ65">
        <v>5</v>
      </c>
      <c r="BA65" t="s">
        <v>573</v>
      </c>
      <c r="BB65">
        <v>2</v>
      </c>
      <c r="BC65">
        <v>1</v>
      </c>
      <c r="BE65" t="s">
        <v>70</v>
      </c>
      <c r="BF65">
        <v>0</v>
      </c>
      <c r="BG65" t="s">
        <v>337</v>
      </c>
      <c r="BI65" t="s">
        <v>119</v>
      </c>
      <c r="BJ65" t="s">
        <v>326</v>
      </c>
      <c r="BK65" t="s">
        <v>70</v>
      </c>
      <c r="BL65">
        <v>0.76299437595828812</v>
      </c>
      <c r="BM65">
        <v>9363</v>
      </c>
      <c r="BN65" t="s">
        <v>121</v>
      </c>
      <c r="BO65" t="s">
        <v>202</v>
      </c>
      <c r="BP65">
        <v>2</v>
      </c>
      <c r="BQ65">
        <v>782.28700000000003</v>
      </c>
      <c r="BR65">
        <v>3.0754996769405647E-2</v>
      </c>
      <c r="BS65">
        <v>0.41671454458864243</v>
      </c>
      <c r="BT65">
        <v>0.12655201991085113</v>
      </c>
      <c r="BU65">
        <v>22.024000000000001</v>
      </c>
      <c r="BV65">
        <v>2.4287761397032033</v>
      </c>
      <c r="BW65">
        <v>48.575522794064071</v>
      </c>
      <c r="BX65">
        <v>12</v>
      </c>
      <c r="BY65">
        <v>19</v>
      </c>
      <c r="BZ65">
        <v>380</v>
      </c>
    </row>
    <row r="66" spans="1:78" ht="16.5">
      <c r="A66" s="107" t="str">
        <f t="shared" si="1"/>
        <v>미래교통</v>
      </c>
      <c r="B66" s="108" t="str">
        <f t="shared" si="2"/>
        <v>유재해</v>
      </c>
      <c r="C66" s="109" t="str">
        <f t="shared" si="3"/>
        <v>B</v>
      </c>
      <c r="D66" s="110">
        <f t="shared" si="4"/>
        <v>0.91925925925925922</v>
      </c>
      <c r="E66" s="111">
        <f t="shared" si="5"/>
        <v>3079</v>
      </c>
      <c r="F66" s="112" t="str">
        <f t="shared" si="6"/>
        <v>111</v>
      </c>
      <c r="G66" s="113" t="str">
        <f t="shared" si="7"/>
        <v>70바5994</v>
      </c>
      <c r="H66" s="114">
        <f t="shared" si="8"/>
        <v>1</v>
      </c>
      <c r="I66" s="115">
        <f t="shared" si="9"/>
        <v>4087.4430000000002</v>
      </c>
      <c r="J66" s="116">
        <f t="shared" si="10"/>
        <v>5.9751565068091109E-3</v>
      </c>
      <c r="K66" s="116">
        <f t="shared" si="11"/>
        <v>0.25829240201801645</v>
      </c>
      <c r="L66" s="116">
        <f t="shared" si="12"/>
        <v>0.19914650797576872</v>
      </c>
      <c r="M66" s="117">
        <f t="shared" si="13"/>
        <v>24.379000000000001</v>
      </c>
      <c r="N66" s="118">
        <f t="shared" si="14"/>
        <v>0.26911690266995769</v>
      </c>
      <c r="O66" s="118">
        <f t="shared" si="15"/>
        <v>30.850583115165151</v>
      </c>
      <c r="P66" s="219">
        <f t="shared" si="16"/>
        <v>3</v>
      </c>
      <c r="Q66" s="220">
        <f t="shared" si="17"/>
        <v>11</v>
      </c>
      <c r="R66" s="220">
        <f t="shared" si="18"/>
        <v>1261</v>
      </c>
      <c r="T66">
        <v>510</v>
      </c>
      <c r="U66">
        <v>3079</v>
      </c>
      <c r="V66" t="s">
        <v>259</v>
      </c>
      <c r="W66">
        <v>4087.4430000000002</v>
      </c>
      <c r="X66">
        <v>1646.7460000000001</v>
      </c>
      <c r="Y66">
        <v>2.4820000000000002</v>
      </c>
      <c r="Z66">
        <v>24.379000000000001</v>
      </c>
      <c r="AA66">
        <v>126.257446</v>
      </c>
      <c r="AB66">
        <v>0.75440799999999997</v>
      </c>
      <c r="AC66">
        <v>32.611339000000001</v>
      </c>
      <c r="AD66" s="1">
        <v>814</v>
      </c>
      <c r="AE66">
        <v>11</v>
      </c>
      <c r="AF66">
        <v>1261</v>
      </c>
      <c r="AG66">
        <v>93</v>
      </c>
      <c r="AH66">
        <v>32.373876000000003</v>
      </c>
      <c r="AI66">
        <v>29584.7</v>
      </c>
      <c r="AJ66">
        <v>13801.9</v>
      </c>
      <c r="AK66">
        <v>3</v>
      </c>
      <c r="AL66">
        <v>1958</v>
      </c>
      <c r="AM66">
        <v>0.91925925925925922</v>
      </c>
      <c r="AN66" t="s">
        <v>68</v>
      </c>
      <c r="AO66">
        <v>4087.4430000000002</v>
      </c>
      <c r="AP66" t="s">
        <v>442</v>
      </c>
      <c r="AQ66" t="s">
        <v>119</v>
      </c>
      <c r="AR66" t="s">
        <v>120</v>
      </c>
      <c r="AS66" t="s">
        <v>119</v>
      </c>
      <c r="AT66" t="s">
        <v>120</v>
      </c>
      <c r="AU66" t="s">
        <v>180</v>
      </c>
      <c r="AV66" t="s">
        <v>259</v>
      </c>
      <c r="AW66" t="s">
        <v>68</v>
      </c>
      <c r="AX66">
        <v>3079</v>
      </c>
      <c r="AY66" t="s">
        <v>530</v>
      </c>
      <c r="AZ66">
        <v>10</v>
      </c>
      <c r="BA66" t="s">
        <v>574</v>
      </c>
      <c r="BB66">
        <v>1</v>
      </c>
      <c r="BC66">
        <v>1</v>
      </c>
      <c r="BE66" t="s">
        <v>68</v>
      </c>
      <c r="BF66">
        <v>0</v>
      </c>
      <c r="BG66" t="s">
        <v>337</v>
      </c>
      <c r="BI66" t="s">
        <v>119</v>
      </c>
      <c r="BJ66" t="s">
        <v>259</v>
      </c>
      <c r="BK66" t="s">
        <v>68</v>
      </c>
      <c r="BL66">
        <v>0.91925925925925922</v>
      </c>
      <c r="BM66">
        <v>3079</v>
      </c>
      <c r="BN66" t="s">
        <v>120</v>
      </c>
      <c r="BO66" t="s">
        <v>180</v>
      </c>
      <c r="BP66">
        <v>1</v>
      </c>
      <c r="BQ66">
        <v>4087.4430000000002</v>
      </c>
      <c r="BR66">
        <v>5.9751565068091109E-3</v>
      </c>
      <c r="BS66">
        <v>0.25829240201801645</v>
      </c>
      <c r="BT66">
        <v>0.19914650797576872</v>
      </c>
      <c r="BU66">
        <v>24.379000000000001</v>
      </c>
      <c r="BV66">
        <v>0.26911690266995769</v>
      </c>
      <c r="BW66">
        <v>30.850583115165151</v>
      </c>
      <c r="BX66">
        <v>3</v>
      </c>
      <c r="BY66">
        <v>11</v>
      </c>
      <c r="BZ66">
        <v>1261</v>
      </c>
    </row>
    <row r="67" spans="1:78" ht="16.5">
      <c r="A67" s="124" t="str">
        <f t="shared" si="1"/>
        <v>미래교통</v>
      </c>
      <c r="B67" s="125" t="str">
        <f t="shared" si="2"/>
        <v>이동석</v>
      </c>
      <c r="C67" s="126" t="str">
        <f t="shared" si="3"/>
        <v>C</v>
      </c>
      <c r="D67" s="127">
        <f t="shared" si="4"/>
        <v>0.87175048060463234</v>
      </c>
      <c r="E67" s="128">
        <f t="shared" si="5"/>
        <v>5929</v>
      </c>
      <c r="F67" s="129" t="str">
        <f t="shared" si="6"/>
        <v>304</v>
      </c>
      <c r="G67" s="130" t="str">
        <f t="shared" si="7"/>
        <v>70바5930</v>
      </c>
      <c r="H67" s="131">
        <f t="shared" si="8"/>
        <v>13</v>
      </c>
      <c r="I67" s="132">
        <f t="shared" si="9"/>
        <v>3034.5080000000003</v>
      </c>
      <c r="J67" s="133">
        <f t="shared" si="10"/>
        <v>9.9397854394194449E-3</v>
      </c>
      <c r="K67" s="133">
        <f t="shared" si="11"/>
        <v>0.3792917521262244</v>
      </c>
      <c r="L67" s="133">
        <f t="shared" si="12"/>
        <v>0.19508928630275482</v>
      </c>
      <c r="M67" s="134">
        <f t="shared" si="13"/>
        <v>17.05</v>
      </c>
      <c r="N67" s="135">
        <f t="shared" si="14"/>
        <v>0.49431407002387201</v>
      </c>
      <c r="O67" s="135">
        <f t="shared" si="15"/>
        <v>27.94522209201623</v>
      </c>
      <c r="P67" s="217">
        <f t="shared" si="16"/>
        <v>15</v>
      </c>
      <c r="Q67" s="218">
        <f t="shared" si="17"/>
        <v>15</v>
      </c>
      <c r="R67" s="218">
        <f t="shared" si="18"/>
        <v>848</v>
      </c>
      <c r="T67">
        <v>510</v>
      </c>
      <c r="U67">
        <v>5929</v>
      </c>
      <c r="V67" t="s">
        <v>306</v>
      </c>
      <c r="W67">
        <v>3034.5079999999998</v>
      </c>
      <c r="X67">
        <v>1378.3620000000001</v>
      </c>
      <c r="Y67">
        <v>2.202</v>
      </c>
      <c r="Z67">
        <v>17.05</v>
      </c>
      <c r="AA67">
        <v>153.002196</v>
      </c>
      <c r="AB67">
        <v>1.5208090000000001</v>
      </c>
      <c r="AC67">
        <v>58.032471000000001</v>
      </c>
      <c r="AD67" s="1">
        <v>592</v>
      </c>
      <c r="AE67">
        <v>15</v>
      </c>
      <c r="AF67">
        <v>848</v>
      </c>
      <c r="AG67">
        <v>93</v>
      </c>
      <c r="AH67">
        <v>19.833100000000002</v>
      </c>
      <c r="AI67">
        <v>16093.4</v>
      </c>
      <c r="AJ67">
        <v>11322.6</v>
      </c>
      <c r="AK67">
        <v>15</v>
      </c>
      <c r="AL67">
        <v>7601</v>
      </c>
      <c r="AM67">
        <v>0.87175048060463234</v>
      </c>
      <c r="AN67" t="s">
        <v>69</v>
      </c>
      <c r="AO67">
        <v>488.06900000000002</v>
      </c>
      <c r="AP67" t="s">
        <v>443</v>
      </c>
      <c r="AQ67" t="s">
        <v>119</v>
      </c>
      <c r="AR67" t="s">
        <v>91</v>
      </c>
      <c r="AS67" t="s">
        <v>119</v>
      </c>
      <c r="AT67" t="s">
        <v>91</v>
      </c>
      <c r="AU67" t="s">
        <v>215</v>
      </c>
      <c r="AV67" t="s">
        <v>306</v>
      </c>
      <c r="AW67" t="s">
        <v>69</v>
      </c>
      <c r="AX67">
        <v>5929</v>
      </c>
      <c r="AY67" t="s">
        <v>526</v>
      </c>
      <c r="AZ67">
        <v>5</v>
      </c>
      <c r="BA67" t="s">
        <v>575</v>
      </c>
      <c r="BB67">
        <v>13</v>
      </c>
      <c r="BC67">
        <v>1</v>
      </c>
      <c r="BE67" t="s">
        <v>69</v>
      </c>
      <c r="BF67">
        <v>0</v>
      </c>
      <c r="BG67" t="s">
        <v>337</v>
      </c>
      <c r="BI67" t="s">
        <v>119</v>
      </c>
      <c r="BJ67" t="s">
        <v>306</v>
      </c>
      <c r="BK67" t="s">
        <v>69</v>
      </c>
      <c r="BL67">
        <v>0.87175048060463234</v>
      </c>
      <c r="BM67">
        <v>5929</v>
      </c>
      <c r="BN67" t="s">
        <v>91</v>
      </c>
      <c r="BO67" t="s">
        <v>215</v>
      </c>
      <c r="BP67">
        <v>13</v>
      </c>
      <c r="BQ67">
        <v>3034.5080000000003</v>
      </c>
      <c r="BR67">
        <v>9.9397854394194449E-3</v>
      </c>
      <c r="BS67">
        <v>0.3792917521262244</v>
      </c>
      <c r="BT67">
        <v>0.19508928630275485</v>
      </c>
      <c r="BU67">
        <v>17.05</v>
      </c>
      <c r="BV67">
        <v>0.49431407002387201</v>
      </c>
      <c r="BW67">
        <v>27.94522209201623</v>
      </c>
      <c r="BX67">
        <v>15</v>
      </c>
      <c r="BY67">
        <v>15</v>
      </c>
      <c r="BZ67">
        <v>848</v>
      </c>
    </row>
    <row r="68" spans="1:78" ht="16.5">
      <c r="A68" s="107" t="str">
        <f t="shared" si="1"/>
        <v>미래교통</v>
      </c>
      <c r="B68" s="108" t="str">
        <f t="shared" si="2"/>
        <v>이동현</v>
      </c>
      <c r="C68" s="109" t="str">
        <f t="shared" si="3"/>
        <v>B</v>
      </c>
      <c r="D68" s="110">
        <f t="shared" si="4"/>
        <v>0.91233333333333333</v>
      </c>
      <c r="E68" s="111">
        <f t="shared" si="5"/>
        <v>6037</v>
      </c>
      <c r="F68" s="112" t="str">
        <f t="shared" si="6"/>
        <v>111</v>
      </c>
      <c r="G68" s="113" t="str">
        <f t="shared" si="7"/>
        <v>70바6093</v>
      </c>
      <c r="H68" s="114">
        <f t="shared" si="8"/>
        <v>1</v>
      </c>
      <c r="I68" s="115">
        <f t="shared" si="9"/>
        <v>4549.1480000000001</v>
      </c>
      <c r="J68" s="116">
        <f t="shared" si="10"/>
        <v>3.4389399128183229E-2</v>
      </c>
      <c r="K68" s="116">
        <f t="shared" si="11"/>
        <v>0.31455477905495266</v>
      </c>
      <c r="L68" s="116">
        <f t="shared" si="12"/>
        <v>0.14596139760676063</v>
      </c>
      <c r="M68" s="117">
        <f t="shared" si="13"/>
        <v>20.003</v>
      </c>
      <c r="N68" s="118">
        <f t="shared" si="14"/>
        <v>6.5946414581367768E-2</v>
      </c>
      <c r="O68" s="118">
        <f t="shared" si="15"/>
        <v>33.918439233016819</v>
      </c>
      <c r="P68" s="219">
        <f t="shared" si="16"/>
        <v>46</v>
      </c>
      <c r="Q68" s="220">
        <f t="shared" si="17"/>
        <v>3</v>
      </c>
      <c r="R68" s="220">
        <f t="shared" si="18"/>
        <v>1543</v>
      </c>
      <c r="T68">
        <v>510</v>
      </c>
      <c r="U68">
        <v>6037</v>
      </c>
      <c r="V68" t="s">
        <v>260</v>
      </c>
      <c r="W68">
        <v>4549.1480000000001</v>
      </c>
      <c r="X68">
        <v>1662.0640000000001</v>
      </c>
      <c r="Y68">
        <v>2.7370000000000001</v>
      </c>
      <c r="Z68">
        <v>20.003</v>
      </c>
      <c r="AA68">
        <v>158.825805</v>
      </c>
      <c r="AB68">
        <v>5.4619239999999998</v>
      </c>
      <c r="AC68">
        <v>49.959415999999997</v>
      </c>
      <c r="AD68" s="1">
        <v>664</v>
      </c>
      <c r="AE68">
        <v>3</v>
      </c>
      <c r="AF68">
        <v>1543</v>
      </c>
      <c r="AG68">
        <v>95</v>
      </c>
      <c r="AH68">
        <v>28.642372999999999</v>
      </c>
      <c r="AI68">
        <v>38505.699999999997</v>
      </c>
      <c r="AJ68">
        <v>21315.9</v>
      </c>
      <c r="AK68">
        <v>46</v>
      </c>
      <c r="AL68">
        <v>24184</v>
      </c>
      <c r="AM68">
        <v>0.91233333333333333</v>
      </c>
      <c r="AN68" t="s">
        <v>68</v>
      </c>
      <c r="AO68">
        <v>4549.1480000000001</v>
      </c>
      <c r="AP68" t="s">
        <v>444</v>
      </c>
      <c r="AQ68" t="s">
        <v>119</v>
      </c>
      <c r="AR68" t="s">
        <v>120</v>
      </c>
      <c r="AS68" t="s">
        <v>119</v>
      </c>
      <c r="AT68" t="s">
        <v>120</v>
      </c>
      <c r="AU68" t="s">
        <v>184</v>
      </c>
      <c r="AV68" t="s">
        <v>260</v>
      </c>
      <c r="AW68" t="s">
        <v>68</v>
      </c>
      <c r="AX68">
        <v>6037</v>
      </c>
      <c r="AY68" t="s">
        <v>530</v>
      </c>
      <c r="AZ68">
        <v>12</v>
      </c>
      <c r="BA68" t="s">
        <v>576</v>
      </c>
      <c r="BB68">
        <v>1</v>
      </c>
      <c r="BC68">
        <v>1</v>
      </c>
      <c r="BE68" t="s">
        <v>67</v>
      </c>
      <c r="BF68">
        <v>2</v>
      </c>
      <c r="BG68" t="s">
        <v>331</v>
      </c>
      <c r="BI68" t="s">
        <v>119</v>
      </c>
      <c r="BJ68" t="s">
        <v>260</v>
      </c>
      <c r="BK68" t="s">
        <v>68</v>
      </c>
      <c r="BL68">
        <v>0.91233333333333333</v>
      </c>
      <c r="BM68">
        <v>6037</v>
      </c>
      <c r="BN68" t="s">
        <v>120</v>
      </c>
      <c r="BO68" t="s">
        <v>184</v>
      </c>
      <c r="BP68">
        <v>1</v>
      </c>
      <c r="BQ68">
        <v>4549.1480000000001</v>
      </c>
      <c r="BR68">
        <v>3.4389399128183229E-2</v>
      </c>
      <c r="BS68">
        <v>0.31455477905495266</v>
      </c>
      <c r="BT68">
        <v>0.14596139760676063</v>
      </c>
      <c r="BU68">
        <v>20.003</v>
      </c>
      <c r="BV68">
        <v>6.5946414581367768E-2</v>
      </c>
      <c r="BW68">
        <v>33.918439233016819</v>
      </c>
      <c r="BX68">
        <v>46</v>
      </c>
      <c r="BY68">
        <v>3</v>
      </c>
      <c r="BZ68">
        <v>1543</v>
      </c>
    </row>
    <row r="69" spans="1:78" ht="16.5">
      <c r="A69" s="124" t="str">
        <f t="shared" si="1"/>
        <v>미래교통</v>
      </c>
      <c r="B69" s="125" t="str">
        <f t="shared" si="2"/>
        <v>이병덕</v>
      </c>
      <c r="C69" s="126" t="str">
        <f t="shared" si="3"/>
        <v>F</v>
      </c>
      <c r="D69" s="127">
        <f t="shared" si="4"/>
        <v>0.79</v>
      </c>
      <c r="E69" s="128">
        <f t="shared" si="5"/>
        <v>7026</v>
      </c>
      <c r="F69" s="129" t="str">
        <f t="shared" si="6"/>
        <v>111-2</v>
      </c>
      <c r="G69" s="130" t="str">
        <f t="shared" si="7"/>
        <v>70바5092</v>
      </c>
      <c r="H69" s="131">
        <f t="shared" si="8"/>
        <v>1</v>
      </c>
      <c r="I69" s="132">
        <f t="shared" si="9"/>
        <v>1392.0709999999999</v>
      </c>
      <c r="J69" s="133">
        <f t="shared" si="10"/>
        <v>5.3233423444996996E-3</v>
      </c>
      <c r="K69" s="133">
        <f t="shared" si="11"/>
        <v>0.43680207883868155</v>
      </c>
      <c r="L69" s="133">
        <f t="shared" si="12"/>
        <v>0.21406954099323958</v>
      </c>
      <c r="M69" s="134">
        <f t="shared" si="13"/>
        <v>19.768000000000001</v>
      </c>
      <c r="N69" s="135">
        <f t="shared" si="14"/>
        <v>1.2930374959323196</v>
      </c>
      <c r="O69" s="135">
        <f t="shared" si="15"/>
        <v>36.923404050511792</v>
      </c>
      <c r="P69" s="217">
        <f t="shared" si="16"/>
        <v>25</v>
      </c>
      <c r="Q69" s="218">
        <f t="shared" si="17"/>
        <v>18</v>
      </c>
      <c r="R69" s="218">
        <f t="shared" si="18"/>
        <v>514</v>
      </c>
      <c r="T69">
        <v>510</v>
      </c>
      <c r="U69">
        <v>7026</v>
      </c>
      <c r="V69" t="s">
        <v>261</v>
      </c>
      <c r="W69">
        <v>1392.0709999999999</v>
      </c>
      <c r="X69">
        <v>839.19399999999996</v>
      </c>
      <c r="Y69">
        <v>1.659</v>
      </c>
      <c r="Z69">
        <v>19.768000000000001</v>
      </c>
      <c r="AA69">
        <v>85.991088000000005</v>
      </c>
      <c r="AB69">
        <v>0.45776</v>
      </c>
      <c r="AC69">
        <v>37.561086000000003</v>
      </c>
      <c r="AD69" s="1">
        <v>298</v>
      </c>
      <c r="AE69">
        <v>18</v>
      </c>
      <c r="AF69">
        <v>514</v>
      </c>
      <c r="AG69">
        <v>86</v>
      </c>
      <c r="AH69">
        <v>16.188548999999998</v>
      </c>
      <c r="AI69">
        <v>1342.7</v>
      </c>
      <c r="AJ69">
        <v>96</v>
      </c>
      <c r="AK69">
        <v>25</v>
      </c>
      <c r="AL69">
        <v>10772</v>
      </c>
      <c r="AM69">
        <v>0.79</v>
      </c>
      <c r="AN69" t="s">
        <v>70</v>
      </c>
      <c r="AO69">
        <v>1392.0709999999999</v>
      </c>
      <c r="AP69" t="s">
        <v>445</v>
      </c>
      <c r="AQ69" t="s">
        <v>119</v>
      </c>
      <c r="AR69" t="s">
        <v>121</v>
      </c>
      <c r="AS69" t="s">
        <v>119</v>
      </c>
      <c r="AT69" t="s">
        <v>121</v>
      </c>
      <c r="AU69" t="s">
        <v>198</v>
      </c>
      <c r="AV69" t="s">
        <v>261</v>
      </c>
      <c r="AW69" t="s">
        <v>70</v>
      </c>
      <c r="AX69">
        <v>7026</v>
      </c>
      <c r="AY69" t="s">
        <v>518</v>
      </c>
      <c r="AZ69">
        <v>1</v>
      </c>
      <c r="BA69" t="s">
        <v>577</v>
      </c>
      <c r="BB69">
        <v>1</v>
      </c>
      <c r="BC69">
        <v>1</v>
      </c>
      <c r="BE69" t="s">
        <v>67</v>
      </c>
      <c r="BF69">
        <v>-1</v>
      </c>
      <c r="BG69" t="s">
        <v>351</v>
      </c>
      <c r="BI69" t="s">
        <v>119</v>
      </c>
      <c r="BJ69" t="s">
        <v>261</v>
      </c>
      <c r="BK69" t="s">
        <v>70</v>
      </c>
      <c r="BL69">
        <v>0.79</v>
      </c>
      <c r="BM69">
        <v>7026</v>
      </c>
      <c r="BN69" t="s">
        <v>121</v>
      </c>
      <c r="BO69" t="s">
        <v>198</v>
      </c>
      <c r="BP69">
        <v>1</v>
      </c>
      <c r="BQ69">
        <v>1392.0709999999999</v>
      </c>
      <c r="BR69">
        <v>5.3233423444996996E-3</v>
      </c>
      <c r="BS69">
        <v>0.43680207883868155</v>
      </c>
      <c r="BT69">
        <v>0.21406954099323958</v>
      </c>
      <c r="BU69">
        <v>19.768000000000001</v>
      </c>
      <c r="BV69">
        <v>1.2930374959323196</v>
      </c>
      <c r="BW69">
        <v>36.923404050511792</v>
      </c>
      <c r="BX69">
        <v>25</v>
      </c>
      <c r="BY69">
        <v>18</v>
      </c>
      <c r="BZ69">
        <v>514</v>
      </c>
    </row>
    <row r="70" spans="1:78" ht="16.5">
      <c r="A70" s="107" t="str">
        <f t="shared" si="1"/>
        <v>미래교통</v>
      </c>
      <c r="B70" s="108" t="str">
        <f t="shared" si="2"/>
        <v>이상택</v>
      </c>
      <c r="C70" s="109" t="str">
        <f t="shared" si="3"/>
        <v>S</v>
      </c>
      <c r="D70" s="110">
        <f t="shared" si="4"/>
        <v>1.0083640876309414</v>
      </c>
      <c r="E70" s="111">
        <f t="shared" si="5"/>
        <v>7090</v>
      </c>
      <c r="F70" s="112" t="str">
        <f t="shared" si="6"/>
        <v>111-2</v>
      </c>
      <c r="G70" s="113" t="str">
        <f t="shared" si="7"/>
        <v>70바5028</v>
      </c>
      <c r="H70" s="114">
        <f t="shared" si="8"/>
        <v>2</v>
      </c>
      <c r="I70" s="115">
        <f t="shared" si="9"/>
        <v>2384.799</v>
      </c>
      <c r="J70" s="116">
        <f t="shared" si="10"/>
        <v>1.0872306642655214E-2</v>
      </c>
      <c r="K70" s="116">
        <f t="shared" si="11"/>
        <v>0.37934730728889643</v>
      </c>
      <c r="L70" s="116">
        <f t="shared" si="12"/>
        <v>9.2250961192117245E-2</v>
      </c>
      <c r="M70" s="117">
        <f t="shared" si="13"/>
        <v>11.555999999999999</v>
      </c>
      <c r="N70" s="118">
        <f t="shared" si="14"/>
        <v>4.1932255087326016E-2</v>
      </c>
      <c r="O70" s="118">
        <f t="shared" si="15"/>
        <v>4.6544803146931883</v>
      </c>
      <c r="P70" s="219">
        <f t="shared" si="16"/>
        <v>1</v>
      </c>
      <c r="Q70" s="220">
        <f t="shared" si="17"/>
        <v>1</v>
      </c>
      <c r="R70" s="220">
        <f t="shared" si="18"/>
        <v>111</v>
      </c>
      <c r="T70">
        <v>510</v>
      </c>
      <c r="U70">
        <v>7090</v>
      </c>
      <c r="V70" t="s">
        <v>262</v>
      </c>
      <c r="W70">
        <v>2384.799</v>
      </c>
      <c r="X70">
        <v>1177.3420000000001</v>
      </c>
      <c r="Y70">
        <v>2.0259999999999998</v>
      </c>
      <c r="Z70">
        <v>11.555999999999999</v>
      </c>
      <c r="AA70">
        <v>159.57662500000001</v>
      </c>
      <c r="AB70">
        <v>1.734966</v>
      </c>
      <c r="AC70">
        <v>60.534962999999998</v>
      </c>
      <c r="AD70" s="1">
        <v>220</v>
      </c>
      <c r="AE70">
        <v>1</v>
      </c>
      <c r="AF70">
        <v>111</v>
      </c>
      <c r="AG70">
        <v>90</v>
      </c>
      <c r="AH70">
        <v>14.944538</v>
      </c>
      <c r="AI70">
        <v>406.8</v>
      </c>
      <c r="AJ70">
        <v>0</v>
      </c>
      <c r="AK70">
        <v>1</v>
      </c>
      <c r="AL70">
        <v>26</v>
      </c>
      <c r="AM70">
        <v>1.0083640876309414</v>
      </c>
      <c r="AN70" t="s">
        <v>71</v>
      </c>
      <c r="AO70">
        <v>2275.0169999999998</v>
      </c>
      <c r="AP70" t="s">
        <v>446</v>
      </c>
      <c r="AQ70" t="s">
        <v>119</v>
      </c>
      <c r="AR70" t="s">
        <v>121</v>
      </c>
      <c r="AS70" t="s">
        <v>119</v>
      </c>
      <c r="AT70" t="s">
        <v>121</v>
      </c>
      <c r="AU70" t="s">
        <v>193</v>
      </c>
      <c r="AV70" t="s">
        <v>262</v>
      </c>
      <c r="AW70" t="s">
        <v>71</v>
      </c>
      <c r="AX70">
        <v>7090</v>
      </c>
      <c r="AY70" t="s">
        <v>536</v>
      </c>
      <c r="AZ70">
        <v>2</v>
      </c>
      <c r="BA70" t="s">
        <v>578</v>
      </c>
      <c r="BB70">
        <v>2</v>
      </c>
      <c r="BC70">
        <v>1</v>
      </c>
      <c r="BE70" t="s">
        <v>66</v>
      </c>
      <c r="BF70">
        <v>1</v>
      </c>
      <c r="BG70" t="s">
        <v>331</v>
      </c>
      <c r="BI70" t="s">
        <v>119</v>
      </c>
      <c r="BJ70" t="s">
        <v>262</v>
      </c>
      <c r="BK70" t="s">
        <v>71</v>
      </c>
      <c r="BL70">
        <v>1.0083640876309414</v>
      </c>
      <c r="BM70">
        <v>7090</v>
      </c>
      <c r="BN70" t="s">
        <v>121</v>
      </c>
      <c r="BO70" t="s">
        <v>193</v>
      </c>
      <c r="BP70">
        <v>2</v>
      </c>
      <c r="BQ70">
        <v>2384.799</v>
      </c>
      <c r="BR70">
        <v>1.0872306642655214E-2</v>
      </c>
      <c r="BS70">
        <v>0.37934730728889643</v>
      </c>
      <c r="BT70">
        <v>9.2250961192117245E-2</v>
      </c>
      <c r="BU70">
        <v>11.555999999999999</v>
      </c>
      <c r="BV70">
        <v>4.1932255087326016E-2</v>
      </c>
      <c r="BW70">
        <v>4.6544803146931883</v>
      </c>
      <c r="BX70">
        <v>1</v>
      </c>
      <c r="BY70">
        <v>1</v>
      </c>
      <c r="BZ70">
        <v>111</v>
      </c>
    </row>
    <row r="71" spans="1:78" ht="16.5">
      <c r="A71" s="124" t="str">
        <f t="shared" ref="A71:A109" si="19">BI71</f>
        <v>미래교통</v>
      </c>
      <c r="B71" s="125" t="str">
        <f t="shared" ref="B71:B109" si="20">IF(BJ71="NULL", E71, BJ71)</f>
        <v>이석찬</v>
      </c>
      <c r="C71" s="126" t="str">
        <f t="shared" ref="C71:C109" si="21">BK71</f>
        <v>D</v>
      </c>
      <c r="D71" s="127">
        <f t="shared" ref="D71:D109" si="22">BL71</f>
        <v>0.80178571428571432</v>
      </c>
      <c r="E71" s="128">
        <f t="shared" ref="E71:E109" si="23">U71</f>
        <v>3126</v>
      </c>
      <c r="F71" s="129" t="str">
        <f t="shared" ref="F71:F109" si="24">BN71</f>
        <v>111</v>
      </c>
      <c r="G71" s="130" t="str">
        <f t="shared" ref="G71:G109" si="25">BO71</f>
        <v>70바5931</v>
      </c>
      <c r="H71" s="131">
        <f t="shared" ref="H71:H109" si="26">BP71</f>
        <v>1</v>
      </c>
      <c r="I71" s="132">
        <f t="shared" ref="I71:I109" si="27">BQ71</f>
        <v>3765.605</v>
      </c>
      <c r="J71" s="133">
        <f t="shared" ref="J71:J109" si="28">AB71/AA71</f>
        <v>7.8912713795412745E-2</v>
      </c>
      <c r="K71" s="133">
        <f t="shared" ref="K71:K109" si="29">AC71/AA71</f>
        <v>0.26795914767795742</v>
      </c>
      <c r="L71" s="133">
        <f t="shared" ref="L71:L109" si="30">AD71/I71</f>
        <v>0.11180142367561122</v>
      </c>
      <c r="M71" s="134">
        <f t="shared" ref="M71:M109" si="31">Z71</f>
        <v>27.009</v>
      </c>
      <c r="N71" s="135">
        <f t="shared" ref="N71:N109" si="32">BV71</f>
        <v>0.13278078821331499</v>
      </c>
      <c r="O71" s="135">
        <f t="shared" ref="O71:O109" si="33">BW71</f>
        <v>23.422531040828765</v>
      </c>
      <c r="P71" s="217">
        <f t="shared" ref="P71:P109" si="34">AK71</f>
        <v>4</v>
      </c>
      <c r="Q71" s="218">
        <f t="shared" ref="Q71:Q109" si="35">AE71</f>
        <v>5</v>
      </c>
      <c r="R71" s="218">
        <f t="shared" ref="R71:R109" si="36">AF71</f>
        <v>882</v>
      </c>
      <c r="T71">
        <v>510</v>
      </c>
      <c r="U71">
        <v>3126</v>
      </c>
      <c r="V71" t="s">
        <v>263</v>
      </c>
      <c r="W71">
        <v>3765.605</v>
      </c>
      <c r="X71">
        <v>1677.482</v>
      </c>
      <c r="Y71">
        <v>2.2450000000000001</v>
      </c>
      <c r="Z71">
        <v>27.009</v>
      </c>
      <c r="AA71">
        <v>129.12607499999999</v>
      </c>
      <c r="AB71">
        <v>10.189689</v>
      </c>
      <c r="AC71">
        <v>34.600512999999999</v>
      </c>
      <c r="AD71" s="1">
        <v>421</v>
      </c>
      <c r="AE71">
        <v>5</v>
      </c>
      <c r="AF71">
        <v>882</v>
      </c>
      <c r="AG71">
        <v>94</v>
      </c>
      <c r="AH71">
        <v>29.162234999999999</v>
      </c>
      <c r="AI71">
        <v>31855.8</v>
      </c>
      <c r="AJ71">
        <v>17704.599999999999</v>
      </c>
      <c r="AK71">
        <v>4</v>
      </c>
      <c r="AL71">
        <v>2500</v>
      </c>
      <c r="AM71">
        <v>0.80178571428571432</v>
      </c>
      <c r="AN71" t="s">
        <v>67</v>
      </c>
      <c r="AO71">
        <v>3765.605</v>
      </c>
      <c r="AP71" t="s">
        <v>447</v>
      </c>
      <c r="AQ71" t="s">
        <v>119</v>
      </c>
      <c r="AR71" t="s">
        <v>120</v>
      </c>
      <c r="AS71" t="s">
        <v>119</v>
      </c>
      <c r="AT71" t="s">
        <v>120</v>
      </c>
      <c r="AU71" t="s">
        <v>179</v>
      </c>
      <c r="AV71" t="s">
        <v>263</v>
      </c>
      <c r="AW71" t="s">
        <v>67</v>
      </c>
      <c r="AX71">
        <v>3126</v>
      </c>
      <c r="AY71" t="s">
        <v>534</v>
      </c>
      <c r="AZ71">
        <v>16</v>
      </c>
      <c r="BA71" t="s">
        <v>579</v>
      </c>
      <c r="BB71">
        <v>1</v>
      </c>
      <c r="BC71">
        <v>1</v>
      </c>
      <c r="BE71" t="s">
        <v>67</v>
      </c>
      <c r="BF71">
        <v>0</v>
      </c>
      <c r="BG71" t="s">
        <v>337</v>
      </c>
      <c r="BI71" t="s">
        <v>119</v>
      </c>
      <c r="BJ71" t="s">
        <v>263</v>
      </c>
      <c r="BK71" t="s">
        <v>67</v>
      </c>
      <c r="BL71">
        <v>0.80178571428571432</v>
      </c>
      <c r="BM71">
        <v>3126</v>
      </c>
      <c r="BN71" t="s">
        <v>120</v>
      </c>
      <c r="BO71" t="s">
        <v>179</v>
      </c>
      <c r="BP71">
        <v>1</v>
      </c>
      <c r="BQ71">
        <v>3765.605</v>
      </c>
      <c r="BR71">
        <v>7.8912713795412745E-2</v>
      </c>
      <c r="BS71">
        <v>0.26795914767795742</v>
      </c>
      <c r="BT71">
        <v>0.11180142367561122</v>
      </c>
      <c r="BU71">
        <v>27.009</v>
      </c>
      <c r="BV71">
        <v>0.13278078821331499</v>
      </c>
      <c r="BW71">
        <v>23.422531040828765</v>
      </c>
      <c r="BX71">
        <v>4</v>
      </c>
      <c r="BY71">
        <v>5</v>
      </c>
      <c r="BZ71">
        <v>882</v>
      </c>
    </row>
    <row r="72" spans="1:78" ht="16.5">
      <c r="A72" s="107" t="str">
        <f t="shared" si="19"/>
        <v>미래교통</v>
      </c>
      <c r="B72" s="108" t="str">
        <f t="shared" si="20"/>
        <v>이신행</v>
      </c>
      <c r="C72" s="109" t="str">
        <f t="shared" si="21"/>
        <v>A</v>
      </c>
      <c r="D72" s="110">
        <f t="shared" si="22"/>
        <v>0.97574385240504724</v>
      </c>
      <c r="E72" s="111">
        <f t="shared" si="23"/>
        <v>1284</v>
      </c>
      <c r="F72" s="112" t="str">
        <f t="shared" si="24"/>
        <v>111</v>
      </c>
      <c r="G72" s="113" t="str">
        <f t="shared" si="25"/>
        <v>72바1605</v>
      </c>
      <c r="H72" s="114">
        <f t="shared" si="26"/>
        <v>5</v>
      </c>
      <c r="I72" s="115">
        <f t="shared" si="27"/>
        <v>1951.5350000000001</v>
      </c>
      <c r="J72" s="116">
        <f t="shared" si="28"/>
        <v>2.6127545421274941E-2</v>
      </c>
      <c r="K72" s="116">
        <f t="shared" si="29"/>
        <v>0.27111297433407439</v>
      </c>
      <c r="L72" s="116">
        <f t="shared" si="30"/>
        <v>0.16192381894252472</v>
      </c>
      <c r="M72" s="117">
        <f t="shared" si="31"/>
        <v>17.324999999999999</v>
      </c>
      <c r="N72" s="118">
        <f t="shared" si="32"/>
        <v>5.1241714855229346E-2</v>
      </c>
      <c r="O72" s="118">
        <f t="shared" si="33"/>
        <v>8.7623332402442173</v>
      </c>
      <c r="P72" s="219">
        <f t="shared" si="34"/>
        <v>4</v>
      </c>
      <c r="Q72" s="220">
        <f t="shared" si="35"/>
        <v>1</v>
      </c>
      <c r="R72" s="220">
        <f t="shared" si="36"/>
        <v>171</v>
      </c>
      <c r="T72">
        <v>510</v>
      </c>
      <c r="U72">
        <v>1284</v>
      </c>
      <c r="V72" t="s">
        <v>307</v>
      </c>
      <c r="W72">
        <v>1951.5350000000001</v>
      </c>
      <c r="X72">
        <v>681.24</v>
      </c>
      <c r="Y72">
        <v>2.8650000000000002</v>
      </c>
      <c r="Z72">
        <v>17.324999999999999</v>
      </c>
      <c r="AA72">
        <v>64.394988999999995</v>
      </c>
      <c r="AB72">
        <v>1.682483</v>
      </c>
      <c r="AC72">
        <v>17.458317000000001</v>
      </c>
      <c r="AD72" s="1">
        <v>316</v>
      </c>
      <c r="AE72">
        <v>1</v>
      </c>
      <c r="AF72">
        <v>171</v>
      </c>
      <c r="AG72">
        <v>90</v>
      </c>
      <c r="AH72">
        <v>30.305696000000001</v>
      </c>
      <c r="AI72">
        <v>17210.599999999999</v>
      </c>
      <c r="AJ72">
        <v>6842.5</v>
      </c>
      <c r="AK72">
        <v>4</v>
      </c>
      <c r="AL72">
        <v>335</v>
      </c>
      <c r="AM72">
        <v>0.97574385240504724</v>
      </c>
      <c r="AN72" t="s">
        <v>66</v>
      </c>
      <c r="AO72">
        <v>748.17200000000003</v>
      </c>
      <c r="AP72" t="s">
        <v>448</v>
      </c>
      <c r="AQ72" t="s">
        <v>119</v>
      </c>
      <c r="AR72" t="s">
        <v>120</v>
      </c>
      <c r="AS72" t="s">
        <v>119</v>
      </c>
      <c r="AT72" t="s">
        <v>120</v>
      </c>
      <c r="AU72" t="s">
        <v>187</v>
      </c>
      <c r="AV72" t="s">
        <v>307</v>
      </c>
      <c r="AW72" t="s">
        <v>66</v>
      </c>
      <c r="AX72">
        <v>1284</v>
      </c>
      <c r="AY72" t="s">
        <v>523</v>
      </c>
      <c r="AZ72">
        <v>4</v>
      </c>
      <c r="BA72" t="s">
        <v>580</v>
      </c>
      <c r="BB72">
        <v>5</v>
      </c>
      <c r="BC72">
        <v>1</v>
      </c>
      <c r="BE72" t="s">
        <v>68</v>
      </c>
      <c r="BF72">
        <v>1</v>
      </c>
      <c r="BG72" t="s">
        <v>331</v>
      </c>
      <c r="BI72" t="s">
        <v>119</v>
      </c>
      <c r="BJ72" t="s">
        <v>307</v>
      </c>
      <c r="BK72" t="s">
        <v>66</v>
      </c>
      <c r="BL72">
        <v>0.97574385240504724</v>
      </c>
      <c r="BM72">
        <v>1284</v>
      </c>
      <c r="BN72" t="s">
        <v>120</v>
      </c>
      <c r="BO72" t="s">
        <v>187</v>
      </c>
      <c r="BP72">
        <v>5</v>
      </c>
      <c r="BQ72">
        <v>1951.5350000000001</v>
      </c>
      <c r="BR72">
        <v>2.6127545421274941E-2</v>
      </c>
      <c r="BS72">
        <v>0.27111297433407439</v>
      </c>
      <c r="BT72">
        <v>0.16192381894252472</v>
      </c>
      <c r="BU72">
        <v>17.324999999999999</v>
      </c>
      <c r="BV72">
        <v>5.1241714855229346E-2</v>
      </c>
      <c r="BW72">
        <v>8.7623332402442173</v>
      </c>
      <c r="BX72">
        <v>4</v>
      </c>
      <c r="BY72">
        <v>1</v>
      </c>
      <c r="BZ72">
        <v>171</v>
      </c>
    </row>
    <row r="73" spans="1:78" ht="16.5">
      <c r="A73" s="124" t="str">
        <f t="shared" si="19"/>
        <v>미래교통</v>
      </c>
      <c r="B73" s="125" t="str">
        <f t="shared" si="20"/>
        <v>이용남</v>
      </c>
      <c r="C73" s="126" t="str">
        <f t="shared" si="21"/>
        <v>C</v>
      </c>
      <c r="D73" s="127">
        <f t="shared" si="22"/>
        <v>0.86109027324949383</v>
      </c>
      <c r="E73" s="128">
        <f t="shared" si="23"/>
        <v>7049</v>
      </c>
      <c r="F73" s="129" t="str">
        <f t="shared" si="24"/>
        <v>111</v>
      </c>
      <c r="G73" s="130" t="str">
        <f t="shared" si="25"/>
        <v>70바5076</v>
      </c>
      <c r="H73" s="131">
        <f t="shared" si="26"/>
        <v>15</v>
      </c>
      <c r="I73" s="132">
        <f t="shared" si="27"/>
        <v>3555.8140000000003</v>
      </c>
      <c r="J73" s="133">
        <f t="shared" si="28"/>
        <v>3.3543229474790048E-2</v>
      </c>
      <c r="K73" s="133">
        <f t="shared" si="29"/>
        <v>0.34226700255398468</v>
      </c>
      <c r="L73" s="133">
        <f t="shared" si="30"/>
        <v>0.20164159317669594</v>
      </c>
      <c r="M73" s="134">
        <f t="shared" si="31"/>
        <v>19.367999999999999</v>
      </c>
      <c r="N73" s="135">
        <f t="shared" si="32"/>
        <v>0.36559842556444178</v>
      </c>
      <c r="O73" s="135">
        <f t="shared" si="33"/>
        <v>28.179201724274666</v>
      </c>
      <c r="P73" s="217">
        <f t="shared" si="34"/>
        <v>33</v>
      </c>
      <c r="Q73" s="218">
        <f t="shared" si="35"/>
        <v>13</v>
      </c>
      <c r="R73" s="218">
        <f t="shared" si="36"/>
        <v>1002</v>
      </c>
      <c r="T73">
        <v>510</v>
      </c>
      <c r="U73">
        <v>7049</v>
      </c>
      <c r="V73" t="s">
        <v>308</v>
      </c>
      <c r="W73">
        <v>3555.8139999999999</v>
      </c>
      <c r="X73">
        <v>1556.787</v>
      </c>
      <c r="Y73">
        <v>2.2839999999999998</v>
      </c>
      <c r="Z73">
        <v>19.367999999999999</v>
      </c>
      <c r="AA73">
        <v>155.039693</v>
      </c>
      <c r="AB73">
        <v>5.2005319999999999</v>
      </c>
      <c r="AC73">
        <v>53.064971</v>
      </c>
      <c r="AD73" s="1">
        <v>717</v>
      </c>
      <c r="AE73">
        <v>13</v>
      </c>
      <c r="AF73">
        <v>1002</v>
      </c>
      <c r="AG73">
        <v>93</v>
      </c>
      <c r="AH73">
        <v>22.934861999999999</v>
      </c>
      <c r="AI73">
        <v>30831.3</v>
      </c>
      <c r="AJ73">
        <v>13968.9</v>
      </c>
      <c r="AK73">
        <v>33</v>
      </c>
      <c r="AL73">
        <v>15899</v>
      </c>
      <c r="AM73">
        <v>0.86109027324949383</v>
      </c>
      <c r="AN73" t="s">
        <v>69</v>
      </c>
      <c r="AO73">
        <v>1091.998</v>
      </c>
      <c r="AP73" t="s">
        <v>449</v>
      </c>
      <c r="AQ73" t="s">
        <v>119</v>
      </c>
      <c r="AR73" t="s">
        <v>120</v>
      </c>
      <c r="AS73" t="s">
        <v>119</v>
      </c>
      <c r="AT73" t="s">
        <v>120</v>
      </c>
      <c r="AU73" t="s">
        <v>293</v>
      </c>
      <c r="AV73" t="s">
        <v>308</v>
      </c>
      <c r="AW73" t="s">
        <v>69</v>
      </c>
      <c r="AX73">
        <v>7049</v>
      </c>
      <c r="AY73" t="s">
        <v>528</v>
      </c>
      <c r="AZ73">
        <v>6</v>
      </c>
      <c r="BA73" t="s">
        <v>334</v>
      </c>
      <c r="BB73">
        <v>15</v>
      </c>
      <c r="BC73">
        <v>1</v>
      </c>
      <c r="BE73" t="s">
        <v>67</v>
      </c>
      <c r="BF73">
        <v>1</v>
      </c>
      <c r="BG73" t="s">
        <v>331</v>
      </c>
      <c r="BI73" t="s">
        <v>119</v>
      </c>
      <c r="BJ73" t="s">
        <v>308</v>
      </c>
      <c r="BK73" t="s">
        <v>69</v>
      </c>
      <c r="BL73">
        <v>0.86109027324949383</v>
      </c>
      <c r="BM73">
        <v>7049</v>
      </c>
      <c r="BN73" t="s">
        <v>120</v>
      </c>
      <c r="BO73" t="s">
        <v>293</v>
      </c>
      <c r="BP73">
        <v>15</v>
      </c>
      <c r="BQ73">
        <v>3555.8140000000003</v>
      </c>
      <c r="BR73">
        <v>3.3543229474790048E-2</v>
      </c>
      <c r="BS73">
        <v>0.34226700255398468</v>
      </c>
      <c r="BT73">
        <v>0.20164159317669597</v>
      </c>
      <c r="BU73">
        <v>19.367999999999999</v>
      </c>
      <c r="BV73">
        <v>0.36559842556444178</v>
      </c>
      <c r="BW73">
        <v>28.179201724274666</v>
      </c>
      <c r="BX73">
        <v>33</v>
      </c>
      <c r="BY73">
        <v>13</v>
      </c>
      <c r="BZ73">
        <v>1002</v>
      </c>
    </row>
    <row r="74" spans="1:78" ht="16.5">
      <c r="A74" s="107" t="str">
        <f t="shared" si="19"/>
        <v>미래교통</v>
      </c>
      <c r="B74" s="108" t="str">
        <f t="shared" si="20"/>
        <v>이은성</v>
      </c>
      <c r="C74" s="109" t="str">
        <f t="shared" si="21"/>
        <v>F</v>
      </c>
      <c r="D74" s="110">
        <f t="shared" si="22"/>
        <v>0.77486652999393568</v>
      </c>
      <c r="E74" s="111">
        <f t="shared" si="23"/>
        <v>2740</v>
      </c>
      <c r="F74" s="112" t="str">
        <f t="shared" si="24"/>
        <v>111</v>
      </c>
      <c r="G74" s="113" t="str">
        <f t="shared" si="25"/>
        <v>70바6093</v>
      </c>
      <c r="H74" s="114">
        <f t="shared" si="26"/>
        <v>9</v>
      </c>
      <c r="I74" s="115">
        <f t="shared" si="27"/>
        <v>1931.4509999999998</v>
      </c>
      <c r="J74" s="116">
        <f t="shared" si="28"/>
        <v>2.1844549482180984E-2</v>
      </c>
      <c r="K74" s="116">
        <f t="shared" si="29"/>
        <v>0.34417445444204264</v>
      </c>
      <c r="L74" s="116">
        <f t="shared" si="30"/>
        <v>0.13461382142234002</v>
      </c>
      <c r="M74" s="117">
        <f t="shared" si="31"/>
        <v>24.984999999999999</v>
      </c>
      <c r="N74" s="118">
        <f t="shared" si="32"/>
        <v>0.39514401870498889</v>
      </c>
      <c r="O74" s="118">
        <f t="shared" si="33"/>
        <v>53.739586543878488</v>
      </c>
      <c r="P74" s="219">
        <f t="shared" si="34"/>
        <v>15</v>
      </c>
      <c r="Q74" s="220">
        <f t="shared" si="35"/>
        <v>13</v>
      </c>
      <c r="R74" s="220">
        <f t="shared" si="36"/>
        <v>1234</v>
      </c>
      <c r="T74">
        <v>510</v>
      </c>
      <c r="U74">
        <v>2740</v>
      </c>
      <c r="V74" t="s">
        <v>264</v>
      </c>
      <c r="W74">
        <v>2062.0259999999998</v>
      </c>
      <c r="X74">
        <v>967.53300000000002</v>
      </c>
      <c r="Y74">
        <v>2.1309999999999998</v>
      </c>
      <c r="Z74">
        <v>24.984999999999999</v>
      </c>
      <c r="AA74">
        <v>79.932754000000003</v>
      </c>
      <c r="AB74">
        <v>1.746095</v>
      </c>
      <c r="AC74">
        <v>27.510812000000001</v>
      </c>
      <c r="AD74" s="1">
        <v>260</v>
      </c>
      <c r="AE74">
        <v>13</v>
      </c>
      <c r="AF74">
        <v>1234</v>
      </c>
      <c r="AG74">
        <v>91</v>
      </c>
      <c r="AH74">
        <v>25.797008999999999</v>
      </c>
      <c r="AI74">
        <v>18382.3</v>
      </c>
      <c r="AJ74">
        <v>9679.6</v>
      </c>
      <c r="AK74">
        <v>15</v>
      </c>
      <c r="AL74">
        <v>9499</v>
      </c>
      <c r="AM74">
        <v>0.77486652999393568</v>
      </c>
      <c r="AN74" t="s">
        <v>70</v>
      </c>
      <c r="AO74">
        <v>467.97899999999998</v>
      </c>
      <c r="AP74" t="s">
        <v>450</v>
      </c>
      <c r="AQ74" t="s">
        <v>119</v>
      </c>
      <c r="AR74" t="s">
        <v>120</v>
      </c>
      <c r="AS74" t="s">
        <v>119</v>
      </c>
      <c r="AT74" t="s">
        <v>120</v>
      </c>
      <c r="AU74" t="s">
        <v>184</v>
      </c>
      <c r="AV74" t="s">
        <v>264</v>
      </c>
      <c r="AW74" t="s">
        <v>70</v>
      </c>
      <c r="AX74">
        <v>2740</v>
      </c>
      <c r="AY74" t="s">
        <v>521</v>
      </c>
      <c r="AZ74">
        <v>3</v>
      </c>
      <c r="BA74" t="s">
        <v>581</v>
      </c>
      <c r="BB74">
        <v>9</v>
      </c>
      <c r="BC74">
        <v>1</v>
      </c>
      <c r="BE74" t="s">
        <v>70</v>
      </c>
      <c r="BF74">
        <v>0</v>
      </c>
      <c r="BG74" t="s">
        <v>337</v>
      </c>
      <c r="BI74" t="s">
        <v>119</v>
      </c>
      <c r="BJ74" t="s">
        <v>264</v>
      </c>
      <c r="BK74" t="s">
        <v>70</v>
      </c>
      <c r="BL74">
        <v>0.77486652999393568</v>
      </c>
      <c r="BM74">
        <v>2740</v>
      </c>
      <c r="BN74" t="s">
        <v>120</v>
      </c>
      <c r="BO74" t="s">
        <v>184</v>
      </c>
      <c r="BP74">
        <v>9</v>
      </c>
      <c r="BQ74">
        <v>1931.4509999999998</v>
      </c>
      <c r="BR74">
        <v>2.1844549482180984E-2</v>
      </c>
      <c r="BS74">
        <v>0.34417445444204264</v>
      </c>
      <c r="BT74">
        <v>0.12608958373948728</v>
      </c>
      <c r="BU74">
        <v>24.984999999999999</v>
      </c>
      <c r="BV74">
        <v>0.39514401870498889</v>
      </c>
      <c r="BW74">
        <v>53.739586543878488</v>
      </c>
      <c r="BX74">
        <v>15</v>
      </c>
      <c r="BY74">
        <v>13</v>
      </c>
      <c r="BZ74">
        <v>1234</v>
      </c>
    </row>
    <row r="75" spans="1:78" ht="16.5">
      <c r="A75" s="124" t="str">
        <f t="shared" si="19"/>
        <v>미래교통</v>
      </c>
      <c r="B75" s="125" t="str">
        <f t="shared" si="20"/>
        <v>이인수</v>
      </c>
      <c r="C75" s="126" t="str">
        <f t="shared" si="21"/>
        <v>D</v>
      </c>
      <c r="D75" s="127">
        <f t="shared" si="22"/>
        <v>0.84353440075816699</v>
      </c>
      <c r="E75" s="128">
        <f t="shared" si="23"/>
        <v>8930</v>
      </c>
      <c r="F75" s="129" t="str">
        <f t="shared" si="24"/>
        <v>111</v>
      </c>
      <c r="G75" s="130" t="str">
        <f t="shared" si="25"/>
        <v>70바5077</v>
      </c>
      <c r="H75" s="131">
        <f t="shared" si="26"/>
        <v>2</v>
      </c>
      <c r="I75" s="132">
        <f t="shared" si="27"/>
        <v>4970.5360000000001</v>
      </c>
      <c r="J75" s="133">
        <f t="shared" si="28"/>
        <v>2.5885950156459184E-2</v>
      </c>
      <c r="K75" s="133">
        <f t="shared" si="29"/>
        <v>0.29680493424627807</v>
      </c>
      <c r="L75" s="133">
        <f t="shared" si="30"/>
        <v>0.12393029645092601</v>
      </c>
      <c r="M75" s="134">
        <f t="shared" si="31"/>
        <v>22.501000000000001</v>
      </c>
      <c r="N75" s="135">
        <f t="shared" si="32"/>
        <v>0.16094843694925456</v>
      </c>
      <c r="O75" s="135">
        <f t="shared" si="33"/>
        <v>12.111369880431406</v>
      </c>
      <c r="P75" s="217">
        <f t="shared" si="34"/>
        <v>56</v>
      </c>
      <c r="Q75" s="218">
        <f t="shared" si="35"/>
        <v>8</v>
      </c>
      <c r="R75" s="218">
        <f t="shared" si="36"/>
        <v>602</v>
      </c>
      <c r="T75">
        <v>510</v>
      </c>
      <c r="U75">
        <v>8930</v>
      </c>
      <c r="V75" t="s">
        <v>369</v>
      </c>
      <c r="W75">
        <v>4970.5360000000001</v>
      </c>
      <c r="X75">
        <v>2040.579</v>
      </c>
      <c r="Y75">
        <v>2.4359999999999999</v>
      </c>
      <c r="Z75">
        <v>22.501000000000001</v>
      </c>
      <c r="AA75">
        <v>169.92163600000001</v>
      </c>
      <c r="AB75">
        <v>4.3985830000000004</v>
      </c>
      <c r="AC75">
        <v>50.433579999999999</v>
      </c>
      <c r="AD75" s="1">
        <v>616</v>
      </c>
      <c r="AE75">
        <v>8</v>
      </c>
      <c r="AF75">
        <v>602</v>
      </c>
      <c r="AG75">
        <v>93</v>
      </c>
      <c r="AH75">
        <v>29.251930999999999</v>
      </c>
      <c r="AI75">
        <v>39962.9</v>
      </c>
      <c r="AJ75">
        <v>23092.5</v>
      </c>
      <c r="AK75">
        <v>56</v>
      </c>
      <c r="AL75">
        <v>17233</v>
      </c>
      <c r="AM75">
        <v>0.84353440075816699</v>
      </c>
      <c r="AN75" t="s">
        <v>67</v>
      </c>
      <c r="AO75">
        <v>4693.1379999999999</v>
      </c>
      <c r="AP75" t="s">
        <v>451</v>
      </c>
      <c r="AQ75" t="s">
        <v>119</v>
      </c>
      <c r="AR75" t="s">
        <v>120</v>
      </c>
      <c r="AS75" t="s">
        <v>119</v>
      </c>
      <c r="AT75" t="s">
        <v>120</v>
      </c>
      <c r="AU75" t="s">
        <v>333</v>
      </c>
      <c r="AV75" t="s">
        <v>369</v>
      </c>
      <c r="AW75" t="s">
        <v>67</v>
      </c>
      <c r="AX75">
        <v>8930</v>
      </c>
      <c r="AY75" t="s">
        <v>534</v>
      </c>
      <c r="AZ75">
        <v>4</v>
      </c>
      <c r="BA75" t="s">
        <v>332</v>
      </c>
      <c r="BB75">
        <v>2</v>
      </c>
      <c r="BC75">
        <v>1</v>
      </c>
      <c r="BE75" t="s">
        <v>67</v>
      </c>
      <c r="BF75">
        <v>0</v>
      </c>
      <c r="BG75" t="s">
        <v>337</v>
      </c>
      <c r="BI75" t="s">
        <v>119</v>
      </c>
      <c r="BJ75" t="s">
        <v>369</v>
      </c>
      <c r="BK75" t="s">
        <v>67</v>
      </c>
      <c r="BL75">
        <v>0.84353440075816699</v>
      </c>
      <c r="BM75">
        <v>8930</v>
      </c>
      <c r="BN75" t="s">
        <v>120</v>
      </c>
      <c r="BO75" t="s">
        <v>333</v>
      </c>
      <c r="BP75">
        <v>2</v>
      </c>
      <c r="BQ75">
        <v>4970.5360000000001</v>
      </c>
      <c r="BR75">
        <v>2.5885950156459184E-2</v>
      </c>
      <c r="BS75">
        <v>0.29680493424627807</v>
      </c>
      <c r="BT75">
        <v>0.12393029645092601</v>
      </c>
      <c r="BU75">
        <v>22.501000000000001</v>
      </c>
      <c r="BV75">
        <v>0.16094843694925456</v>
      </c>
      <c r="BW75">
        <v>12.111369880431406</v>
      </c>
      <c r="BX75">
        <v>56</v>
      </c>
      <c r="BY75">
        <v>8</v>
      </c>
      <c r="BZ75">
        <v>602</v>
      </c>
    </row>
    <row r="76" spans="1:78" ht="16.5">
      <c r="A76" s="107" t="str">
        <f t="shared" si="19"/>
        <v>미래교통</v>
      </c>
      <c r="B76" s="108" t="str">
        <f t="shared" si="20"/>
        <v>이정구</v>
      </c>
      <c r="C76" s="109" t="str">
        <f t="shared" si="21"/>
        <v>C</v>
      </c>
      <c r="D76" s="110">
        <f t="shared" si="22"/>
        <v>0.86310344827586216</v>
      </c>
      <c r="E76" s="111">
        <f t="shared" si="23"/>
        <v>5120</v>
      </c>
      <c r="F76" s="112" t="str">
        <f t="shared" si="24"/>
        <v>111</v>
      </c>
      <c r="G76" s="113" t="str">
        <f t="shared" si="25"/>
        <v>70바5907</v>
      </c>
      <c r="H76" s="114">
        <f t="shared" si="26"/>
        <v>1</v>
      </c>
      <c r="I76" s="115">
        <f t="shared" si="27"/>
        <v>3722.998</v>
      </c>
      <c r="J76" s="116">
        <f t="shared" si="28"/>
        <v>1.0969695122794693E-2</v>
      </c>
      <c r="K76" s="116">
        <f t="shared" si="29"/>
        <v>0.25358257240920407</v>
      </c>
      <c r="L76" s="116">
        <f t="shared" si="30"/>
        <v>0.22857922566705649</v>
      </c>
      <c r="M76" s="117">
        <f t="shared" si="31"/>
        <v>23.318000000000001</v>
      </c>
      <c r="N76" s="118">
        <f t="shared" si="32"/>
        <v>0.1343003676069662</v>
      </c>
      <c r="O76" s="118">
        <f t="shared" si="33"/>
        <v>26.860073521393243</v>
      </c>
      <c r="P76" s="219">
        <f t="shared" si="34"/>
        <v>4</v>
      </c>
      <c r="Q76" s="220">
        <f t="shared" si="35"/>
        <v>5</v>
      </c>
      <c r="R76" s="220">
        <f t="shared" si="36"/>
        <v>1000</v>
      </c>
      <c r="T76">
        <v>510</v>
      </c>
      <c r="U76">
        <v>5120</v>
      </c>
      <c r="V76" t="s">
        <v>370</v>
      </c>
      <c r="W76">
        <v>3722.998</v>
      </c>
      <c r="X76">
        <v>1487.684</v>
      </c>
      <c r="Y76">
        <v>2.5030000000000001</v>
      </c>
      <c r="Z76">
        <v>23.318000000000001</v>
      </c>
      <c r="AA76">
        <v>116.09939799999999</v>
      </c>
      <c r="AB76">
        <v>1.2735749999999999</v>
      </c>
      <c r="AC76">
        <v>29.440784000000001</v>
      </c>
      <c r="AD76" s="1">
        <v>851</v>
      </c>
      <c r="AE76">
        <v>5</v>
      </c>
      <c r="AF76">
        <v>1000</v>
      </c>
      <c r="AG76">
        <v>92</v>
      </c>
      <c r="AH76">
        <v>32.067332</v>
      </c>
      <c r="AI76">
        <v>18129.400000000001</v>
      </c>
      <c r="AJ76">
        <v>9157.1</v>
      </c>
      <c r="AK76">
        <v>4</v>
      </c>
      <c r="AL76">
        <v>2653</v>
      </c>
      <c r="AM76">
        <v>0.86310344827586216</v>
      </c>
      <c r="AN76" t="s">
        <v>69</v>
      </c>
      <c r="AO76">
        <v>3722.998</v>
      </c>
      <c r="AP76" t="s">
        <v>452</v>
      </c>
      <c r="AQ76" t="s">
        <v>119</v>
      </c>
      <c r="AR76" t="s">
        <v>120</v>
      </c>
      <c r="AS76" t="s">
        <v>119</v>
      </c>
      <c r="AT76" t="s">
        <v>120</v>
      </c>
      <c r="AU76" t="s">
        <v>340</v>
      </c>
      <c r="AV76" t="s">
        <v>370</v>
      </c>
      <c r="AW76" t="s">
        <v>69</v>
      </c>
      <c r="AX76">
        <v>5120</v>
      </c>
      <c r="AY76" t="s">
        <v>528</v>
      </c>
      <c r="AZ76">
        <v>5</v>
      </c>
      <c r="BA76" t="s">
        <v>347</v>
      </c>
      <c r="BB76">
        <v>1</v>
      </c>
      <c r="BC76">
        <v>1</v>
      </c>
      <c r="BE76" t="s">
        <v>69</v>
      </c>
      <c r="BF76">
        <v>0</v>
      </c>
      <c r="BG76" t="s">
        <v>337</v>
      </c>
      <c r="BI76" t="s">
        <v>119</v>
      </c>
      <c r="BJ76" t="s">
        <v>370</v>
      </c>
      <c r="BK76" t="s">
        <v>69</v>
      </c>
      <c r="BL76">
        <v>0.86310344827586216</v>
      </c>
      <c r="BM76">
        <v>5120</v>
      </c>
      <c r="BN76" t="s">
        <v>120</v>
      </c>
      <c r="BO76" t="s">
        <v>340</v>
      </c>
      <c r="BP76">
        <v>1</v>
      </c>
      <c r="BQ76">
        <v>3722.998</v>
      </c>
      <c r="BR76">
        <v>1.0969695122794693E-2</v>
      </c>
      <c r="BS76">
        <v>0.25358257240920407</v>
      </c>
      <c r="BT76">
        <v>0.22857922566705649</v>
      </c>
      <c r="BU76">
        <v>23.318000000000001</v>
      </c>
      <c r="BV76">
        <v>0.1343003676069662</v>
      </c>
      <c r="BW76">
        <v>26.860073521393243</v>
      </c>
      <c r="BX76">
        <v>4</v>
      </c>
      <c r="BY76">
        <v>5</v>
      </c>
      <c r="BZ76">
        <v>1000</v>
      </c>
    </row>
    <row r="77" spans="1:78" ht="16.5">
      <c r="A77" s="124" t="str">
        <f t="shared" si="19"/>
        <v>미래교통</v>
      </c>
      <c r="B77" s="125" t="str">
        <f t="shared" si="20"/>
        <v>이정철</v>
      </c>
      <c r="C77" s="126" t="str">
        <f t="shared" si="21"/>
        <v>C</v>
      </c>
      <c r="D77" s="127">
        <f t="shared" si="22"/>
        <v>0.85655172413793101</v>
      </c>
      <c r="E77" s="128">
        <f t="shared" si="23"/>
        <v>6211</v>
      </c>
      <c r="F77" s="129" t="str">
        <f t="shared" si="24"/>
        <v>111</v>
      </c>
      <c r="G77" s="130" t="str">
        <f t="shared" si="25"/>
        <v>70바5078</v>
      </c>
      <c r="H77" s="131">
        <f t="shared" si="26"/>
        <v>1</v>
      </c>
      <c r="I77" s="132">
        <f t="shared" si="27"/>
        <v>3984.5949999999998</v>
      </c>
      <c r="J77" s="133">
        <f t="shared" si="28"/>
        <v>3.9994341619351934E-2</v>
      </c>
      <c r="K77" s="133">
        <f t="shared" si="29"/>
        <v>0.29337605673337963</v>
      </c>
      <c r="L77" s="133">
        <f t="shared" si="30"/>
        <v>0.20252999363799834</v>
      </c>
      <c r="M77" s="134">
        <f t="shared" si="31"/>
        <v>23.245000000000001</v>
      </c>
      <c r="N77" s="135">
        <f t="shared" si="32"/>
        <v>0.15057992092044487</v>
      </c>
      <c r="O77" s="135">
        <f t="shared" si="33"/>
        <v>21.733701919517543</v>
      </c>
      <c r="P77" s="217">
        <f t="shared" si="34"/>
        <v>25</v>
      </c>
      <c r="Q77" s="218">
        <f t="shared" si="35"/>
        <v>6</v>
      </c>
      <c r="R77" s="218">
        <f t="shared" si="36"/>
        <v>866</v>
      </c>
      <c r="T77">
        <v>510</v>
      </c>
      <c r="U77">
        <v>6211</v>
      </c>
      <c r="V77" t="s">
        <v>265</v>
      </c>
      <c r="W77">
        <v>3984.5949999999998</v>
      </c>
      <c r="X77">
        <v>1604.404</v>
      </c>
      <c r="Y77">
        <v>2.484</v>
      </c>
      <c r="Z77">
        <v>23.245000000000001</v>
      </c>
      <c r="AA77">
        <v>136.06719799999999</v>
      </c>
      <c r="AB77">
        <v>5.4419180000000003</v>
      </c>
      <c r="AC77">
        <v>39.918858</v>
      </c>
      <c r="AD77" s="1">
        <v>807</v>
      </c>
      <c r="AE77">
        <v>6</v>
      </c>
      <c r="AF77">
        <v>866</v>
      </c>
      <c r="AG77">
        <v>95</v>
      </c>
      <c r="AH77">
        <v>29.284023000000001</v>
      </c>
      <c r="AI77">
        <v>38623.9</v>
      </c>
      <c r="AJ77">
        <v>13331.1</v>
      </c>
      <c r="AK77">
        <v>25</v>
      </c>
      <c r="AL77">
        <v>22778</v>
      </c>
      <c r="AM77">
        <v>0.85655172413793101</v>
      </c>
      <c r="AN77" t="s">
        <v>69</v>
      </c>
      <c r="AO77">
        <v>3984.5949999999998</v>
      </c>
      <c r="AP77" t="s">
        <v>453</v>
      </c>
      <c r="AQ77" t="s">
        <v>119</v>
      </c>
      <c r="AR77" t="s">
        <v>120</v>
      </c>
      <c r="AS77" t="s">
        <v>119</v>
      </c>
      <c r="AT77" t="s">
        <v>120</v>
      </c>
      <c r="AU77" t="s">
        <v>174</v>
      </c>
      <c r="AV77" t="s">
        <v>265</v>
      </c>
      <c r="AW77" t="s">
        <v>69</v>
      </c>
      <c r="AX77">
        <v>6211</v>
      </c>
      <c r="AY77" t="s">
        <v>528</v>
      </c>
      <c r="AZ77">
        <v>8</v>
      </c>
      <c r="BA77" t="s">
        <v>582</v>
      </c>
      <c r="BB77">
        <v>1</v>
      </c>
      <c r="BC77">
        <v>1</v>
      </c>
      <c r="BE77" t="s">
        <v>69</v>
      </c>
      <c r="BF77">
        <v>0</v>
      </c>
      <c r="BG77" t="s">
        <v>337</v>
      </c>
      <c r="BI77" t="s">
        <v>119</v>
      </c>
      <c r="BJ77" t="s">
        <v>265</v>
      </c>
      <c r="BK77" t="s">
        <v>69</v>
      </c>
      <c r="BL77">
        <v>0.85655172413793101</v>
      </c>
      <c r="BM77">
        <v>6211</v>
      </c>
      <c r="BN77" t="s">
        <v>120</v>
      </c>
      <c r="BO77" t="s">
        <v>174</v>
      </c>
      <c r="BP77">
        <v>1</v>
      </c>
      <c r="BQ77">
        <v>3984.5949999999998</v>
      </c>
      <c r="BR77">
        <v>3.9994341619351934E-2</v>
      </c>
      <c r="BS77">
        <v>0.29337605673337963</v>
      </c>
      <c r="BT77">
        <v>0.20252999363799834</v>
      </c>
      <c r="BU77">
        <v>23.245000000000001</v>
      </c>
      <c r="BV77">
        <v>0.15057992092044487</v>
      </c>
      <c r="BW77">
        <v>21.733701919517543</v>
      </c>
      <c r="BX77">
        <v>25</v>
      </c>
      <c r="BY77">
        <v>6</v>
      </c>
      <c r="BZ77">
        <v>866</v>
      </c>
    </row>
    <row r="78" spans="1:78" ht="16.5">
      <c r="A78" s="107" t="str">
        <f t="shared" si="19"/>
        <v>미래교통</v>
      </c>
      <c r="B78" s="108" t="str">
        <f t="shared" si="20"/>
        <v>이제용</v>
      </c>
      <c r="C78" s="109" t="str">
        <f t="shared" si="21"/>
        <v>C</v>
      </c>
      <c r="D78" s="110">
        <f t="shared" si="22"/>
        <v>0.89037822655283927</v>
      </c>
      <c r="E78" s="111">
        <f t="shared" si="23"/>
        <v>3778</v>
      </c>
      <c r="F78" s="112" t="str">
        <f t="shared" si="24"/>
        <v>111</v>
      </c>
      <c r="G78" s="113" t="str">
        <f t="shared" si="25"/>
        <v>70바5080</v>
      </c>
      <c r="H78" s="114">
        <f t="shared" si="26"/>
        <v>2</v>
      </c>
      <c r="I78" s="115">
        <f t="shared" si="27"/>
        <v>4438.4709999999995</v>
      </c>
      <c r="J78" s="116">
        <f t="shared" si="28"/>
        <v>2.3527383897928949E-2</v>
      </c>
      <c r="K78" s="116">
        <f t="shared" si="29"/>
        <v>0.29596416365856482</v>
      </c>
      <c r="L78" s="116">
        <f t="shared" si="30"/>
        <v>0.17618679946314847</v>
      </c>
      <c r="M78" s="117">
        <f t="shared" si="31"/>
        <v>21.384</v>
      </c>
      <c r="N78" s="118">
        <f t="shared" si="32"/>
        <v>2.2530281261272184E-2</v>
      </c>
      <c r="O78" s="118">
        <f t="shared" si="33"/>
        <v>11.648155412077719</v>
      </c>
      <c r="P78" s="219">
        <f t="shared" si="34"/>
        <v>27</v>
      </c>
      <c r="Q78" s="220">
        <f t="shared" si="35"/>
        <v>1</v>
      </c>
      <c r="R78" s="220">
        <f t="shared" si="36"/>
        <v>517</v>
      </c>
      <c r="T78">
        <v>510</v>
      </c>
      <c r="U78">
        <v>3778</v>
      </c>
      <c r="V78" t="s">
        <v>266</v>
      </c>
      <c r="W78">
        <v>4438.4709999999995</v>
      </c>
      <c r="X78">
        <v>1777.58</v>
      </c>
      <c r="Y78">
        <v>2.4969999999999999</v>
      </c>
      <c r="Z78">
        <v>21.384</v>
      </c>
      <c r="AA78">
        <v>154.19274899999999</v>
      </c>
      <c r="AB78">
        <v>3.6277520000000001</v>
      </c>
      <c r="AC78">
        <v>45.635528000000001</v>
      </c>
      <c r="AD78" s="1">
        <v>782</v>
      </c>
      <c r="AE78">
        <v>1</v>
      </c>
      <c r="AF78">
        <v>517</v>
      </c>
      <c r="AG78">
        <v>92</v>
      </c>
      <c r="AH78">
        <v>28.785212000000001</v>
      </c>
      <c r="AI78">
        <v>40389.699999999997</v>
      </c>
      <c r="AJ78">
        <v>18731.400000000001</v>
      </c>
      <c r="AK78">
        <v>27</v>
      </c>
      <c r="AL78">
        <v>17947</v>
      </c>
      <c r="AM78">
        <v>0.89037822655283927</v>
      </c>
      <c r="AN78" t="s">
        <v>69</v>
      </c>
      <c r="AO78">
        <v>4190.2479999999996</v>
      </c>
      <c r="AP78" t="s">
        <v>454</v>
      </c>
      <c r="AQ78" t="s">
        <v>119</v>
      </c>
      <c r="AR78" t="s">
        <v>120</v>
      </c>
      <c r="AS78" t="s">
        <v>119</v>
      </c>
      <c r="AT78" t="s">
        <v>120</v>
      </c>
      <c r="AU78" t="s">
        <v>175</v>
      </c>
      <c r="AV78" t="s">
        <v>266</v>
      </c>
      <c r="AW78" t="s">
        <v>69</v>
      </c>
      <c r="AX78">
        <v>3778</v>
      </c>
      <c r="AY78" t="s">
        <v>528</v>
      </c>
      <c r="AZ78">
        <v>2</v>
      </c>
      <c r="BA78" t="s">
        <v>177</v>
      </c>
      <c r="BB78">
        <v>2</v>
      </c>
      <c r="BC78">
        <v>1</v>
      </c>
      <c r="BE78" t="s">
        <v>69</v>
      </c>
      <c r="BF78">
        <v>0</v>
      </c>
      <c r="BG78" t="s">
        <v>337</v>
      </c>
      <c r="BI78" t="s">
        <v>119</v>
      </c>
      <c r="BJ78" t="s">
        <v>266</v>
      </c>
      <c r="BK78" t="s">
        <v>69</v>
      </c>
      <c r="BL78">
        <v>0.89037822655283927</v>
      </c>
      <c r="BM78">
        <v>3778</v>
      </c>
      <c r="BN78" t="s">
        <v>120</v>
      </c>
      <c r="BO78" t="s">
        <v>175</v>
      </c>
      <c r="BP78">
        <v>2</v>
      </c>
      <c r="BQ78">
        <v>4438.4709999999995</v>
      </c>
      <c r="BR78">
        <v>2.3527383897928949E-2</v>
      </c>
      <c r="BS78">
        <v>0.29596416365856482</v>
      </c>
      <c r="BT78">
        <v>0.17618679946314847</v>
      </c>
      <c r="BU78">
        <v>21.384</v>
      </c>
      <c r="BV78">
        <v>2.2530281261272184E-2</v>
      </c>
      <c r="BW78">
        <v>11.648155412077719</v>
      </c>
      <c r="BX78">
        <v>27</v>
      </c>
      <c r="BY78">
        <v>1</v>
      </c>
      <c r="BZ78">
        <v>517</v>
      </c>
    </row>
    <row r="79" spans="1:78" ht="16.5">
      <c r="A79" s="124" t="str">
        <f t="shared" si="19"/>
        <v>미래교통</v>
      </c>
      <c r="B79" s="125" t="str">
        <f t="shared" si="20"/>
        <v>이지만</v>
      </c>
      <c r="C79" s="126" t="str">
        <f t="shared" si="21"/>
        <v>A</v>
      </c>
      <c r="D79" s="127">
        <f t="shared" si="22"/>
        <v>0.99134043252824378</v>
      </c>
      <c r="E79" s="128">
        <f t="shared" si="23"/>
        <v>2200</v>
      </c>
      <c r="F79" s="129" t="str">
        <f t="shared" si="24"/>
        <v>111</v>
      </c>
      <c r="G79" s="130" t="str">
        <f t="shared" si="25"/>
        <v>72바1607</v>
      </c>
      <c r="H79" s="131">
        <f t="shared" si="26"/>
        <v>11</v>
      </c>
      <c r="I79" s="132">
        <f t="shared" si="27"/>
        <v>3852.66</v>
      </c>
      <c r="J79" s="133">
        <f t="shared" si="28"/>
        <v>3.6351768244994751E-3</v>
      </c>
      <c r="K79" s="133">
        <f t="shared" si="29"/>
        <v>0.27269117709466972</v>
      </c>
      <c r="L79" s="133">
        <f t="shared" si="30"/>
        <v>0.21725249567831056</v>
      </c>
      <c r="M79" s="134">
        <f t="shared" si="31"/>
        <v>17.756</v>
      </c>
      <c r="N79" s="135">
        <f t="shared" si="32"/>
        <v>5.1912185347266569E-2</v>
      </c>
      <c r="O79" s="135">
        <f t="shared" si="33"/>
        <v>5.6843842955256889</v>
      </c>
      <c r="P79" s="217">
        <f t="shared" si="34"/>
        <v>9</v>
      </c>
      <c r="Q79" s="218">
        <f t="shared" si="35"/>
        <v>2</v>
      </c>
      <c r="R79" s="218">
        <f t="shared" si="36"/>
        <v>219</v>
      </c>
      <c r="T79">
        <v>510</v>
      </c>
      <c r="U79">
        <v>2200</v>
      </c>
      <c r="V79" t="s">
        <v>267</v>
      </c>
      <c r="W79">
        <v>3852.66</v>
      </c>
      <c r="X79">
        <v>1373.6010000000001</v>
      </c>
      <c r="Y79">
        <v>2.8050000000000002</v>
      </c>
      <c r="Z79">
        <v>17.756</v>
      </c>
      <c r="AA79">
        <v>125.313574</v>
      </c>
      <c r="AB79">
        <v>0.45553700000000003</v>
      </c>
      <c r="AC79">
        <v>34.171906</v>
      </c>
      <c r="AD79" s="1">
        <v>837</v>
      </c>
      <c r="AE79">
        <v>2</v>
      </c>
      <c r="AF79">
        <v>219</v>
      </c>
      <c r="AG79">
        <v>94</v>
      </c>
      <c r="AH79">
        <v>30.744154999999999</v>
      </c>
      <c r="AI79">
        <v>23879.7</v>
      </c>
      <c r="AJ79">
        <v>12792.7</v>
      </c>
      <c r="AK79">
        <v>9</v>
      </c>
      <c r="AL79">
        <v>1287</v>
      </c>
      <c r="AM79">
        <v>0.99134043252824378</v>
      </c>
      <c r="AN79" t="s">
        <v>66</v>
      </c>
      <c r="AO79">
        <v>739.44899999999996</v>
      </c>
      <c r="AP79" t="s">
        <v>455</v>
      </c>
      <c r="AQ79" t="s">
        <v>119</v>
      </c>
      <c r="AR79" t="s">
        <v>120</v>
      </c>
      <c r="AS79" t="s">
        <v>119</v>
      </c>
      <c r="AT79" t="s">
        <v>120</v>
      </c>
      <c r="AU79" t="s">
        <v>324</v>
      </c>
      <c r="AV79" t="s">
        <v>267</v>
      </c>
      <c r="AW79" t="s">
        <v>66</v>
      </c>
      <c r="AX79">
        <v>2200</v>
      </c>
      <c r="AY79" t="s">
        <v>523</v>
      </c>
      <c r="AZ79">
        <v>2</v>
      </c>
      <c r="BA79" t="s">
        <v>583</v>
      </c>
      <c r="BB79">
        <v>11</v>
      </c>
      <c r="BC79">
        <v>1</v>
      </c>
      <c r="BE79" t="s">
        <v>66</v>
      </c>
      <c r="BF79">
        <v>0</v>
      </c>
      <c r="BG79" t="s">
        <v>337</v>
      </c>
      <c r="BI79" t="s">
        <v>119</v>
      </c>
      <c r="BJ79" t="s">
        <v>267</v>
      </c>
      <c r="BK79" t="s">
        <v>66</v>
      </c>
      <c r="BL79">
        <v>0.99134043252824378</v>
      </c>
      <c r="BM79">
        <v>2200</v>
      </c>
      <c r="BN79" t="s">
        <v>120</v>
      </c>
      <c r="BO79" t="s">
        <v>324</v>
      </c>
      <c r="BP79">
        <v>11</v>
      </c>
      <c r="BQ79">
        <v>3852.66</v>
      </c>
      <c r="BR79">
        <v>3.6351768244994751E-3</v>
      </c>
      <c r="BS79">
        <v>0.27269117709466972</v>
      </c>
      <c r="BT79">
        <v>0.21725249567831056</v>
      </c>
      <c r="BU79">
        <v>17.756</v>
      </c>
      <c r="BV79">
        <v>5.1912185347266569E-2</v>
      </c>
      <c r="BW79">
        <v>5.6843842955256889</v>
      </c>
      <c r="BX79">
        <v>9</v>
      </c>
      <c r="BY79">
        <v>2</v>
      </c>
      <c r="BZ79">
        <v>219</v>
      </c>
    </row>
    <row r="80" spans="1:78" ht="16.5">
      <c r="A80" s="107" t="str">
        <f t="shared" si="19"/>
        <v>미래교통</v>
      </c>
      <c r="B80" s="108" t="str">
        <f t="shared" si="20"/>
        <v>이창규</v>
      </c>
      <c r="C80" s="109" t="str">
        <f t="shared" si="21"/>
        <v>D</v>
      </c>
      <c r="D80" s="110">
        <f t="shared" si="22"/>
        <v>0.83589776571565466</v>
      </c>
      <c r="E80" s="111">
        <f t="shared" si="23"/>
        <v>2020</v>
      </c>
      <c r="F80" s="112" t="str">
        <f t="shared" si="24"/>
        <v>111-2</v>
      </c>
      <c r="G80" s="113" t="str">
        <f t="shared" si="25"/>
        <v>70바5027</v>
      </c>
      <c r="H80" s="114">
        <f t="shared" si="26"/>
        <v>2</v>
      </c>
      <c r="I80" s="115">
        <f t="shared" si="27"/>
        <v>513.45299999999997</v>
      </c>
      <c r="J80" s="116">
        <f t="shared" si="28"/>
        <v>4.8446016743409953E-2</v>
      </c>
      <c r="K80" s="116">
        <f t="shared" si="29"/>
        <v>0.39750103331067432</v>
      </c>
      <c r="L80" s="116">
        <f t="shared" si="30"/>
        <v>0.1850218033588274</v>
      </c>
      <c r="M80" s="117">
        <f t="shared" si="31"/>
        <v>21.391999999999999</v>
      </c>
      <c r="N80" s="118">
        <f t="shared" si="32"/>
        <v>5.0637546182415916</v>
      </c>
      <c r="O80" s="118">
        <f t="shared" si="33"/>
        <v>71.866363620428743</v>
      </c>
      <c r="P80" s="219">
        <f t="shared" si="34"/>
        <v>10</v>
      </c>
      <c r="Q80" s="220">
        <f t="shared" si="35"/>
        <v>26</v>
      </c>
      <c r="R80" s="220">
        <f t="shared" si="36"/>
        <v>376</v>
      </c>
      <c r="T80">
        <v>510</v>
      </c>
      <c r="U80">
        <v>2020</v>
      </c>
      <c r="V80" t="s">
        <v>371</v>
      </c>
      <c r="W80">
        <v>542.11699999999996</v>
      </c>
      <c r="X80">
        <v>323.97899999999998</v>
      </c>
      <c r="Y80">
        <v>1.673</v>
      </c>
      <c r="Z80">
        <v>21.391999999999999</v>
      </c>
      <c r="AA80">
        <v>31.638597000000001</v>
      </c>
      <c r="AB80">
        <v>1.532764</v>
      </c>
      <c r="AC80">
        <v>12.576375000000001</v>
      </c>
      <c r="AD80" s="1">
        <v>95</v>
      </c>
      <c r="AE80">
        <v>26</v>
      </c>
      <c r="AF80">
        <v>376</v>
      </c>
      <c r="AG80">
        <v>90</v>
      </c>
      <c r="AH80">
        <v>17.134671999999998</v>
      </c>
      <c r="AI80">
        <v>434.6</v>
      </c>
      <c r="AJ80">
        <v>34.799999999999997</v>
      </c>
      <c r="AK80">
        <v>10</v>
      </c>
      <c r="AL80">
        <v>3816</v>
      </c>
      <c r="AM80">
        <v>0.83589776571565466</v>
      </c>
      <c r="AN80" t="s">
        <v>67</v>
      </c>
      <c r="AO80">
        <v>454.25400000000002</v>
      </c>
      <c r="AP80" t="s">
        <v>456</v>
      </c>
      <c r="AQ80" t="s">
        <v>119</v>
      </c>
      <c r="AR80" t="s">
        <v>121</v>
      </c>
      <c r="AS80" t="s">
        <v>119</v>
      </c>
      <c r="AT80" t="s">
        <v>121</v>
      </c>
      <c r="AU80" t="s">
        <v>191</v>
      </c>
      <c r="AV80" t="s">
        <v>371</v>
      </c>
      <c r="AW80" t="s">
        <v>67</v>
      </c>
      <c r="AX80">
        <v>2020</v>
      </c>
      <c r="AY80" t="s">
        <v>545</v>
      </c>
      <c r="AZ80">
        <v>3</v>
      </c>
      <c r="BA80" t="s">
        <v>320</v>
      </c>
      <c r="BB80">
        <v>2</v>
      </c>
      <c r="BC80">
        <v>1</v>
      </c>
      <c r="BE80" t="s">
        <v>69</v>
      </c>
      <c r="BF80">
        <v>-1</v>
      </c>
      <c r="BG80" t="s">
        <v>351</v>
      </c>
      <c r="BI80" t="s">
        <v>119</v>
      </c>
      <c r="BJ80" t="s">
        <v>371</v>
      </c>
      <c r="BK80" t="s">
        <v>67</v>
      </c>
      <c r="BL80">
        <v>0.83589776571565466</v>
      </c>
      <c r="BM80">
        <v>2020</v>
      </c>
      <c r="BN80" t="s">
        <v>121</v>
      </c>
      <c r="BO80" t="s">
        <v>191</v>
      </c>
      <c r="BP80">
        <v>2</v>
      </c>
      <c r="BQ80">
        <v>513.45299999999997</v>
      </c>
      <c r="BR80">
        <v>4.8446016743409953E-2</v>
      </c>
      <c r="BS80">
        <v>0.39750103331067432</v>
      </c>
      <c r="BT80">
        <v>0.17523892443882041</v>
      </c>
      <c r="BU80">
        <v>21.391999999999999</v>
      </c>
      <c r="BV80">
        <v>5.0637546182415916</v>
      </c>
      <c r="BW80">
        <v>71.866363620428743</v>
      </c>
      <c r="BX80">
        <v>10</v>
      </c>
      <c r="BY80">
        <v>26</v>
      </c>
      <c r="BZ80">
        <v>376</v>
      </c>
    </row>
    <row r="81" spans="1:78" ht="16.5">
      <c r="A81" s="124" t="str">
        <f t="shared" si="19"/>
        <v>미래교통</v>
      </c>
      <c r="B81" s="125" t="str">
        <f t="shared" si="20"/>
        <v>이창신</v>
      </c>
      <c r="C81" s="126" t="str">
        <f t="shared" si="21"/>
        <v>C</v>
      </c>
      <c r="D81" s="127">
        <f t="shared" si="22"/>
        <v>0.89551724137931032</v>
      </c>
      <c r="E81" s="128">
        <f t="shared" si="23"/>
        <v>4818</v>
      </c>
      <c r="F81" s="129" t="str">
        <f t="shared" si="24"/>
        <v>111</v>
      </c>
      <c r="G81" s="130" t="str">
        <f t="shared" si="25"/>
        <v>70바5078</v>
      </c>
      <c r="H81" s="131">
        <f t="shared" si="26"/>
        <v>1</v>
      </c>
      <c r="I81" s="132">
        <f t="shared" si="27"/>
        <v>4510.3599999999997</v>
      </c>
      <c r="J81" s="133">
        <f t="shared" si="28"/>
        <v>8.0433132020117822E-3</v>
      </c>
      <c r="K81" s="133">
        <f t="shared" si="29"/>
        <v>0.26813323221192259</v>
      </c>
      <c r="L81" s="133">
        <f t="shared" si="30"/>
        <v>0.16473186175826321</v>
      </c>
      <c r="M81" s="134">
        <f t="shared" si="31"/>
        <v>20.571999999999999</v>
      </c>
      <c r="N81" s="135">
        <f t="shared" si="32"/>
        <v>4.4342358481362913E-2</v>
      </c>
      <c r="O81" s="135">
        <f t="shared" si="33"/>
        <v>13.590932874537732</v>
      </c>
      <c r="P81" s="217">
        <f t="shared" si="34"/>
        <v>10</v>
      </c>
      <c r="Q81" s="218">
        <f t="shared" si="35"/>
        <v>2</v>
      </c>
      <c r="R81" s="218">
        <f t="shared" si="36"/>
        <v>613</v>
      </c>
      <c r="T81">
        <v>510</v>
      </c>
      <c r="U81">
        <v>4818</v>
      </c>
      <c r="V81" t="s">
        <v>268</v>
      </c>
      <c r="W81">
        <v>4510.3599999999997</v>
      </c>
      <c r="X81">
        <v>1736.6310000000001</v>
      </c>
      <c r="Y81">
        <v>2.597</v>
      </c>
      <c r="Z81">
        <v>20.571999999999999</v>
      </c>
      <c r="AA81">
        <v>148.80857800000001</v>
      </c>
      <c r="AB81">
        <v>1.196914</v>
      </c>
      <c r="AC81">
        <v>39.900525000000002</v>
      </c>
      <c r="AD81" s="1">
        <v>743</v>
      </c>
      <c r="AE81">
        <v>2</v>
      </c>
      <c r="AF81">
        <v>613</v>
      </c>
      <c r="AG81">
        <v>93</v>
      </c>
      <c r="AH81">
        <v>30.309811</v>
      </c>
      <c r="AI81">
        <v>29001.4</v>
      </c>
      <c r="AJ81">
        <v>14588.8</v>
      </c>
      <c r="AK81">
        <v>10</v>
      </c>
      <c r="AL81">
        <v>11277</v>
      </c>
      <c r="AM81">
        <v>0.89551724137931032</v>
      </c>
      <c r="AN81" t="s">
        <v>69</v>
      </c>
      <c r="AO81">
        <v>4510.3599999999997</v>
      </c>
      <c r="AP81" t="s">
        <v>457</v>
      </c>
      <c r="AQ81" t="s">
        <v>119</v>
      </c>
      <c r="AR81" t="s">
        <v>120</v>
      </c>
      <c r="AS81" t="s">
        <v>119</v>
      </c>
      <c r="AT81" t="s">
        <v>120</v>
      </c>
      <c r="AU81" t="s">
        <v>174</v>
      </c>
      <c r="AV81" t="s">
        <v>268</v>
      </c>
      <c r="AW81" t="s">
        <v>69</v>
      </c>
      <c r="AX81">
        <v>4818</v>
      </c>
      <c r="AY81" t="s">
        <v>528</v>
      </c>
      <c r="AZ81">
        <v>1</v>
      </c>
      <c r="BA81" t="s">
        <v>186</v>
      </c>
      <c r="BB81">
        <v>1</v>
      </c>
      <c r="BC81">
        <v>1</v>
      </c>
      <c r="BE81" t="s">
        <v>68</v>
      </c>
      <c r="BF81">
        <v>-1</v>
      </c>
      <c r="BG81" t="s">
        <v>351</v>
      </c>
      <c r="BI81" t="s">
        <v>119</v>
      </c>
      <c r="BJ81" t="s">
        <v>268</v>
      </c>
      <c r="BK81" t="s">
        <v>69</v>
      </c>
      <c r="BL81">
        <v>0.89551724137931032</v>
      </c>
      <c r="BM81">
        <v>4818</v>
      </c>
      <c r="BN81" t="s">
        <v>120</v>
      </c>
      <c r="BO81" t="s">
        <v>174</v>
      </c>
      <c r="BP81">
        <v>1</v>
      </c>
      <c r="BQ81">
        <v>4510.3599999999997</v>
      </c>
      <c r="BR81">
        <v>8.0433132020117822E-3</v>
      </c>
      <c r="BS81">
        <v>0.26813323221192259</v>
      </c>
      <c r="BT81">
        <v>0.16473186175826321</v>
      </c>
      <c r="BU81">
        <v>20.571999999999999</v>
      </c>
      <c r="BV81">
        <v>4.4342358481362913E-2</v>
      </c>
      <c r="BW81">
        <v>13.590932874537732</v>
      </c>
      <c r="BX81">
        <v>10</v>
      </c>
      <c r="BY81">
        <v>2</v>
      </c>
      <c r="BZ81">
        <v>613</v>
      </c>
    </row>
    <row r="82" spans="1:78" ht="16.5">
      <c r="A82" s="107" t="str">
        <f t="shared" si="19"/>
        <v>미래교통</v>
      </c>
      <c r="B82" s="108" t="str">
        <f t="shared" si="20"/>
        <v>이태경</v>
      </c>
      <c r="C82" s="109" t="str">
        <f t="shared" si="21"/>
        <v>D</v>
      </c>
      <c r="D82" s="110">
        <f t="shared" si="22"/>
        <v>0.81523809523809521</v>
      </c>
      <c r="E82" s="111">
        <f t="shared" si="23"/>
        <v>814</v>
      </c>
      <c r="F82" s="112" t="str">
        <f t="shared" si="24"/>
        <v>111-2</v>
      </c>
      <c r="G82" s="113" t="str">
        <f t="shared" si="25"/>
        <v>70바5092</v>
      </c>
      <c r="H82" s="114">
        <f t="shared" si="26"/>
        <v>1</v>
      </c>
      <c r="I82" s="115">
        <f t="shared" si="27"/>
        <v>1817.23</v>
      </c>
      <c r="J82" s="116">
        <f t="shared" si="28"/>
        <v>6.1435795717165549E-3</v>
      </c>
      <c r="K82" s="116">
        <f t="shared" si="29"/>
        <v>0.39470922388560875</v>
      </c>
      <c r="L82" s="116">
        <f t="shared" si="30"/>
        <v>0.26523885253930435</v>
      </c>
      <c r="M82" s="117">
        <f t="shared" si="31"/>
        <v>18.838999999999999</v>
      </c>
      <c r="N82" s="118">
        <f t="shared" si="32"/>
        <v>0.16508642274230559</v>
      </c>
      <c r="O82" s="118">
        <f t="shared" si="33"/>
        <v>67.57537570918376</v>
      </c>
      <c r="P82" s="219">
        <f t="shared" si="34"/>
        <v>5</v>
      </c>
      <c r="Q82" s="220">
        <f t="shared" si="35"/>
        <v>3</v>
      </c>
      <c r="R82" s="220">
        <f t="shared" si="36"/>
        <v>1228</v>
      </c>
      <c r="T82">
        <v>510</v>
      </c>
      <c r="U82">
        <v>814</v>
      </c>
      <c r="V82" t="s">
        <v>269</v>
      </c>
      <c r="W82">
        <v>1817.23</v>
      </c>
      <c r="X82">
        <v>1061.23</v>
      </c>
      <c r="Y82">
        <v>1.712</v>
      </c>
      <c r="Z82">
        <v>18.838999999999999</v>
      </c>
      <c r="AA82">
        <v>104.89357099999999</v>
      </c>
      <c r="AB82">
        <v>0.64442200000000005</v>
      </c>
      <c r="AC82">
        <v>41.402459999999998</v>
      </c>
      <c r="AD82" s="1">
        <v>482</v>
      </c>
      <c r="AE82">
        <v>3</v>
      </c>
      <c r="AF82">
        <v>1228</v>
      </c>
      <c r="AG82">
        <v>86</v>
      </c>
      <c r="AH82">
        <v>17.324511999999999</v>
      </c>
      <c r="AI82">
        <v>632.70000000000005</v>
      </c>
      <c r="AJ82">
        <v>4.4000000000000004</v>
      </c>
      <c r="AK82">
        <v>5</v>
      </c>
      <c r="AL82">
        <v>697</v>
      </c>
      <c r="AM82">
        <v>0.81523809523809521</v>
      </c>
      <c r="AN82" t="s">
        <v>67</v>
      </c>
      <c r="AO82">
        <v>1817.23</v>
      </c>
      <c r="AP82" t="s">
        <v>458</v>
      </c>
      <c r="AQ82" t="s">
        <v>119</v>
      </c>
      <c r="AR82" t="s">
        <v>121</v>
      </c>
      <c r="AS82" t="s">
        <v>119</v>
      </c>
      <c r="AT82" t="s">
        <v>121</v>
      </c>
      <c r="AU82" t="s">
        <v>198</v>
      </c>
      <c r="AV82" t="s">
        <v>269</v>
      </c>
      <c r="AW82" t="s">
        <v>67</v>
      </c>
      <c r="AX82">
        <v>814</v>
      </c>
      <c r="AY82" t="s">
        <v>545</v>
      </c>
      <c r="AZ82">
        <v>10</v>
      </c>
      <c r="BA82" t="s">
        <v>584</v>
      </c>
      <c r="BB82">
        <v>1</v>
      </c>
      <c r="BC82">
        <v>1</v>
      </c>
      <c r="BE82" t="s">
        <v>67</v>
      </c>
      <c r="BF82">
        <v>0</v>
      </c>
      <c r="BG82" t="s">
        <v>337</v>
      </c>
      <c r="BI82" t="s">
        <v>119</v>
      </c>
      <c r="BJ82" t="s">
        <v>269</v>
      </c>
      <c r="BK82" t="s">
        <v>67</v>
      </c>
      <c r="BL82">
        <v>0.81523809523809521</v>
      </c>
      <c r="BM82">
        <v>814</v>
      </c>
      <c r="BN82" t="s">
        <v>121</v>
      </c>
      <c r="BO82" t="s">
        <v>198</v>
      </c>
      <c r="BP82">
        <v>1</v>
      </c>
      <c r="BQ82">
        <v>1817.23</v>
      </c>
      <c r="BR82">
        <v>6.1435795717165549E-3</v>
      </c>
      <c r="BS82">
        <v>0.39470922388560875</v>
      </c>
      <c r="BT82">
        <v>0.26523885253930435</v>
      </c>
      <c r="BU82">
        <v>18.838999999999999</v>
      </c>
      <c r="BV82">
        <v>0.16508642274230559</v>
      </c>
      <c r="BW82">
        <v>67.57537570918376</v>
      </c>
      <c r="BX82">
        <v>5</v>
      </c>
      <c r="BY82">
        <v>3</v>
      </c>
      <c r="BZ82">
        <v>1228</v>
      </c>
    </row>
    <row r="83" spans="1:78" ht="16.5">
      <c r="A83" s="124" t="str">
        <f t="shared" si="19"/>
        <v>미래교통</v>
      </c>
      <c r="B83" s="125" t="str">
        <f t="shared" si="20"/>
        <v>임대성</v>
      </c>
      <c r="C83" s="126" t="str">
        <f t="shared" si="21"/>
        <v>C</v>
      </c>
      <c r="D83" s="127">
        <f t="shared" si="22"/>
        <v>0.86716339859018532</v>
      </c>
      <c r="E83" s="128">
        <f t="shared" si="23"/>
        <v>7566</v>
      </c>
      <c r="F83" s="129" t="str">
        <f t="shared" si="24"/>
        <v>111-2</v>
      </c>
      <c r="G83" s="130" t="str">
        <f t="shared" si="25"/>
        <v>72바1546</v>
      </c>
      <c r="H83" s="131">
        <f t="shared" si="26"/>
        <v>4</v>
      </c>
      <c r="I83" s="132">
        <f t="shared" si="27"/>
        <v>2397.797</v>
      </c>
      <c r="J83" s="133">
        <f t="shared" si="28"/>
        <v>2.2534480394082828E-2</v>
      </c>
      <c r="K83" s="133">
        <f t="shared" si="29"/>
        <v>0.42773905320286765</v>
      </c>
      <c r="L83" s="133">
        <f t="shared" si="30"/>
        <v>0.20185194993571182</v>
      </c>
      <c r="M83" s="134">
        <f t="shared" si="31"/>
        <v>16.863</v>
      </c>
      <c r="N83" s="135">
        <f t="shared" si="32"/>
        <v>0.88196993276302205</v>
      </c>
      <c r="O83" s="135">
        <f t="shared" si="33"/>
        <v>71.615958540357397</v>
      </c>
      <c r="P83" s="217">
        <f t="shared" si="34"/>
        <v>41</v>
      </c>
      <c r="Q83" s="218">
        <f t="shared" si="35"/>
        <v>25</v>
      </c>
      <c r="R83" s="218">
        <f t="shared" si="36"/>
        <v>1762</v>
      </c>
      <c r="T83">
        <v>510</v>
      </c>
      <c r="U83">
        <v>7566</v>
      </c>
      <c r="V83" t="s">
        <v>270</v>
      </c>
      <c r="W83">
        <v>2397.797</v>
      </c>
      <c r="X83">
        <v>1236.7719999999999</v>
      </c>
      <c r="Y83">
        <v>1.9390000000000001</v>
      </c>
      <c r="Z83">
        <v>16.863</v>
      </c>
      <c r="AA83">
        <v>152.431915</v>
      </c>
      <c r="AB83">
        <v>3.434974</v>
      </c>
      <c r="AC83">
        <v>65.201082999999997</v>
      </c>
      <c r="AD83" s="1">
        <v>484</v>
      </c>
      <c r="AE83">
        <v>25</v>
      </c>
      <c r="AF83">
        <v>1762</v>
      </c>
      <c r="AG83">
        <v>92</v>
      </c>
      <c r="AH83">
        <v>15.730281</v>
      </c>
      <c r="AI83">
        <v>5210.8</v>
      </c>
      <c r="AJ83">
        <v>2053</v>
      </c>
      <c r="AK83">
        <v>41</v>
      </c>
      <c r="AL83">
        <v>30227</v>
      </c>
      <c r="AM83">
        <v>0.86716339859018532</v>
      </c>
      <c r="AN83" t="s">
        <v>69</v>
      </c>
      <c r="AO83">
        <v>1913.306</v>
      </c>
      <c r="AP83" t="s">
        <v>459</v>
      </c>
      <c r="AQ83" t="s">
        <v>119</v>
      </c>
      <c r="AR83" t="s">
        <v>121</v>
      </c>
      <c r="AS83" t="s">
        <v>119</v>
      </c>
      <c r="AT83" t="s">
        <v>121</v>
      </c>
      <c r="AU83" t="s">
        <v>206</v>
      </c>
      <c r="AV83" t="s">
        <v>270</v>
      </c>
      <c r="AW83" t="s">
        <v>69</v>
      </c>
      <c r="AX83">
        <v>7566</v>
      </c>
      <c r="AY83" t="s">
        <v>543</v>
      </c>
      <c r="AZ83">
        <v>4</v>
      </c>
      <c r="BA83" t="s">
        <v>298</v>
      </c>
      <c r="BB83">
        <v>4</v>
      </c>
      <c r="BC83">
        <v>1</v>
      </c>
      <c r="BE83" t="s">
        <v>67</v>
      </c>
      <c r="BF83">
        <v>1</v>
      </c>
      <c r="BG83" t="s">
        <v>331</v>
      </c>
      <c r="BI83" t="s">
        <v>119</v>
      </c>
      <c r="BJ83" t="s">
        <v>270</v>
      </c>
      <c r="BK83" t="s">
        <v>69</v>
      </c>
      <c r="BL83">
        <v>0.86716339859018532</v>
      </c>
      <c r="BM83">
        <v>7566</v>
      </c>
      <c r="BN83" t="s">
        <v>121</v>
      </c>
      <c r="BO83" t="s">
        <v>206</v>
      </c>
      <c r="BP83">
        <v>4</v>
      </c>
      <c r="BQ83">
        <v>2397.797</v>
      </c>
      <c r="BR83">
        <v>2.2534480394082828E-2</v>
      </c>
      <c r="BS83">
        <v>0.42773905320286765</v>
      </c>
      <c r="BT83">
        <v>0.20185194993571182</v>
      </c>
      <c r="BU83">
        <v>16.863</v>
      </c>
      <c r="BV83">
        <v>0.88196993276302205</v>
      </c>
      <c r="BW83">
        <v>71.615958540357397</v>
      </c>
      <c r="BX83">
        <v>41</v>
      </c>
      <c r="BY83">
        <v>25</v>
      </c>
      <c r="BZ83">
        <v>1762</v>
      </c>
    </row>
    <row r="84" spans="1:78" ht="16.5">
      <c r="A84" s="107" t="str">
        <f t="shared" si="19"/>
        <v>미래교통</v>
      </c>
      <c r="B84" s="108" t="str">
        <f t="shared" si="20"/>
        <v>장동운</v>
      </c>
      <c r="C84" s="109" t="str">
        <f t="shared" si="21"/>
        <v>A</v>
      </c>
      <c r="D84" s="110">
        <f t="shared" si="22"/>
        <v>0.95100000000000007</v>
      </c>
      <c r="E84" s="111">
        <f t="shared" si="23"/>
        <v>3902</v>
      </c>
      <c r="F84" s="112" t="str">
        <f t="shared" si="24"/>
        <v>111</v>
      </c>
      <c r="G84" s="113" t="str">
        <f t="shared" si="25"/>
        <v>70바5924</v>
      </c>
      <c r="H84" s="114">
        <f t="shared" si="26"/>
        <v>1</v>
      </c>
      <c r="I84" s="115">
        <f t="shared" si="27"/>
        <v>4383.87</v>
      </c>
      <c r="J84" s="116">
        <f t="shared" si="28"/>
        <v>2.4625262140894617E-2</v>
      </c>
      <c r="K84" s="116">
        <f t="shared" si="29"/>
        <v>0.25773018846325524</v>
      </c>
      <c r="L84" s="116">
        <f t="shared" si="30"/>
        <v>0.16058870358838195</v>
      </c>
      <c r="M84" s="117">
        <f t="shared" si="31"/>
        <v>18.010000000000002</v>
      </c>
      <c r="N84" s="118">
        <f t="shared" si="32"/>
        <v>9.1243581584307926E-2</v>
      </c>
      <c r="O84" s="118">
        <f t="shared" si="33"/>
        <v>12.363505304673724</v>
      </c>
      <c r="P84" s="219">
        <f t="shared" si="34"/>
        <v>6</v>
      </c>
      <c r="Q84" s="220">
        <f t="shared" si="35"/>
        <v>4</v>
      </c>
      <c r="R84" s="220">
        <f t="shared" si="36"/>
        <v>542</v>
      </c>
      <c r="T84">
        <v>510</v>
      </c>
      <c r="U84">
        <v>3902</v>
      </c>
      <c r="V84" t="s">
        <v>271</v>
      </c>
      <c r="W84">
        <v>4383.87</v>
      </c>
      <c r="X84">
        <v>1536.32</v>
      </c>
      <c r="Y84">
        <v>2.8530000000000002</v>
      </c>
      <c r="Z84">
        <v>18.010000000000002</v>
      </c>
      <c r="AA84">
        <v>143.78718000000001</v>
      </c>
      <c r="AB84">
        <v>3.540797</v>
      </c>
      <c r="AC84">
        <v>37.058297000000003</v>
      </c>
      <c r="AD84" s="1">
        <v>704</v>
      </c>
      <c r="AE84">
        <v>4</v>
      </c>
      <c r="AF84">
        <v>542</v>
      </c>
      <c r="AG84">
        <v>98</v>
      </c>
      <c r="AH84">
        <v>30.488600999999999</v>
      </c>
      <c r="AI84">
        <v>32018.1</v>
      </c>
      <c r="AJ84">
        <v>8565.4</v>
      </c>
      <c r="AK84">
        <v>6</v>
      </c>
      <c r="AL84">
        <v>755</v>
      </c>
      <c r="AM84">
        <v>0.95100000000000007</v>
      </c>
      <c r="AN84" t="s">
        <v>66</v>
      </c>
      <c r="AO84">
        <v>4383.87</v>
      </c>
      <c r="AP84" t="s">
        <v>460</v>
      </c>
      <c r="AQ84" t="s">
        <v>119</v>
      </c>
      <c r="AR84" t="s">
        <v>120</v>
      </c>
      <c r="AS84" t="s">
        <v>119</v>
      </c>
      <c r="AT84" t="s">
        <v>120</v>
      </c>
      <c r="AU84" t="s">
        <v>178</v>
      </c>
      <c r="AV84" t="s">
        <v>271</v>
      </c>
      <c r="AW84" t="s">
        <v>66</v>
      </c>
      <c r="AX84">
        <v>3902</v>
      </c>
      <c r="AY84" t="s">
        <v>523</v>
      </c>
      <c r="AZ84">
        <v>7</v>
      </c>
      <c r="BA84" t="s">
        <v>585</v>
      </c>
      <c r="BB84">
        <v>1</v>
      </c>
      <c r="BC84">
        <v>1</v>
      </c>
      <c r="BE84" t="s">
        <v>66</v>
      </c>
      <c r="BF84">
        <v>0</v>
      </c>
      <c r="BG84" t="s">
        <v>337</v>
      </c>
      <c r="BI84" t="s">
        <v>119</v>
      </c>
      <c r="BJ84" t="s">
        <v>271</v>
      </c>
      <c r="BK84" t="s">
        <v>66</v>
      </c>
      <c r="BL84">
        <v>0.95100000000000007</v>
      </c>
      <c r="BM84">
        <v>3902</v>
      </c>
      <c r="BN84" t="s">
        <v>120</v>
      </c>
      <c r="BO84" t="s">
        <v>178</v>
      </c>
      <c r="BP84">
        <v>1</v>
      </c>
      <c r="BQ84">
        <v>4383.87</v>
      </c>
      <c r="BR84">
        <v>2.4625262140894617E-2</v>
      </c>
      <c r="BS84">
        <v>0.25773018846325524</v>
      </c>
      <c r="BT84">
        <v>0.16058870358838195</v>
      </c>
      <c r="BU84">
        <v>18.010000000000002</v>
      </c>
      <c r="BV84">
        <v>9.1243581584307926E-2</v>
      </c>
      <c r="BW84">
        <v>12.363505304673724</v>
      </c>
      <c r="BX84">
        <v>6</v>
      </c>
      <c r="BY84">
        <v>4</v>
      </c>
      <c r="BZ84">
        <v>542</v>
      </c>
    </row>
    <row r="85" spans="1:78" ht="16.5">
      <c r="A85" s="124" t="str">
        <f t="shared" si="19"/>
        <v>미래교통</v>
      </c>
      <c r="B85" s="125" t="str">
        <f t="shared" si="20"/>
        <v>장진우</v>
      </c>
      <c r="C85" s="126" t="str">
        <f t="shared" si="21"/>
        <v>B</v>
      </c>
      <c r="D85" s="127">
        <f t="shared" si="22"/>
        <v>0.93478062832804731</v>
      </c>
      <c r="E85" s="128">
        <f t="shared" si="23"/>
        <v>3827</v>
      </c>
      <c r="F85" s="129" t="str">
        <f t="shared" si="24"/>
        <v>111-2</v>
      </c>
      <c r="G85" s="130" t="str">
        <f t="shared" si="25"/>
        <v>70바5082</v>
      </c>
      <c r="H85" s="131">
        <f t="shared" si="26"/>
        <v>7</v>
      </c>
      <c r="I85" s="132">
        <f t="shared" si="27"/>
        <v>1873.3620000000001</v>
      </c>
      <c r="J85" s="133">
        <f t="shared" si="28"/>
        <v>2.7844244341705095E-2</v>
      </c>
      <c r="K85" s="133">
        <f t="shared" si="29"/>
        <v>0.39234832179399587</v>
      </c>
      <c r="L85" s="133">
        <f t="shared" si="30"/>
        <v>0.15480190160791132</v>
      </c>
      <c r="M85" s="134">
        <f t="shared" si="31"/>
        <v>14.863</v>
      </c>
      <c r="N85" s="135">
        <f t="shared" si="32"/>
        <v>2.0284387107243553</v>
      </c>
      <c r="O85" s="135">
        <f t="shared" si="33"/>
        <v>35.017257743030974</v>
      </c>
      <c r="P85" s="217">
        <f t="shared" si="34"/>
        <v>10</v>
      </c>
      <c r="Q85" s="218">
        <f t="shared" si="35"/>
        <v>38</v>
      </c>
      <c r="R85" s="218">
        <f t="shared" si="36"/>
        <v>656</v>
      </c>
      <c r="T85">
        <v>510</v>
      </c>
      <c r="U85">
        <v>3827</v>
      </c>
      <c r="V85" t="s">
        <v>272</v>
      </c>
      <c r="W85">
        <v>1873.3620000000001</v>
      </c>
      <c r="X85">
        <v>954.32899999999995</v>
      </c>
      <c r="Y85">
        <v>1.9630000000000001</v>
      </c>
      <c r="Z85">
        <v>14.863</v>
      </c>
      <c r="AA85">
        <v>120.75996600000001</v>
      </c>
      <c r="AB85">
        <v>3.3624700000000001</v>
      </c>
      <c r="AC85">
        <v>47.37997</v>
      </c>
      <c r="AD85" s="1">
        <v>290</v>
      </c>
      <c r="AE85">
        <v>38</v>
      </c>
      <c r="AF85">
        <v>656</v>
      </c>
      <c r="AG85">
        <v>75</v>
      </c>
      <c r="AH85">
        <v>15.513104</v>
      </c>
      <c r="AI85">
        <v>241.4</v>
      </c>
      <c r="AJ85">
        <v>0</v>
      </c>
      <c r="AK85">
        <v>10</v>
      </c>
      <c r="AL85">
        <v>1687</v>
      </c>
      <c r="AM85">
        <v>0.93478062832804731</v>
      </c>
      <c r="AN85" t="s">
        <v>68</v>
      </c>
      <c r="AO85">
        <v>465.86900000000003</v>
      </c>
      <c r="AP85" t="s">
        <v>461</v>
      </c>
      <c r="AQ85" t="s">
        <v>119</v>
      </c>
      <c r="AR85" t="s">
        <v>121</v>
      </c>
      <c r="AS85" t="s">
        <v>119</v>
      </c>
      <c r="AT85" t="s">
        <v>121</v>
      </c>
      <c r="AU85" t="s">
        <v>349</v>
      </c>
      <c r="AV85" t="s">
        <v>272</v>
      </c>
      <c r="AW85" t="s">
        <v>68</v>
      </c>
      <c r="AX85">
        <v>3827</v>
      </c>
      <c r="AY85" t="s">
        <v>538</v>
      </c>
      <c r="AZ85">
        <v>1</v>
      </c>
      <c r="BA85" t="s">
        <v>207</v>
      </c>
      <c r="BB85">
        <v>7</v>
      </c>
      <c r="BC85">
        <v>1</v>
      </c>
      <c r="BE85" t="s">
        <v>69</v>
      </c>
      <c r="BF85">
        <v>1</v>
      </c>
      <c r="BG85" t="s">
        <v>331</v>
      </c>
      <c r="BI85" t="s">
        <v>119</v>
      </c>
      <c r="BJ85" t="s">
        <v>272</v>
      </c>
      <c r="BK85" t="s">
        <v>68</v>
      </c>
      <c r="BL85">
        <v>0.93478062832804731</v>
      </c>
      <c r="BM85">
        <v>3827</v>
      </c>
      <c r="BN85" t="s">
        <v>121</v>
      </c>
      <c r="BO85" t="s">
        <v>349</v>
      </c>
      <c r="BP85">
        <v>7</v>
      </c>
      <c r="BQ85">
        <v>1873.3620000000001</v>
      </c>
      <c r="BR85">
        <v>2.7844244341705095E-2</v>
      </c>
      <c r="BS85">
        <v>0.39234832179399587</v>
      </c>
      <c r="BT85">
        <v>0.15480190160791132</v>
      </c>
      <c r="BU85">
        <v>14.863</v>
      </c>
      <c r="BV85">
        <v>2.0284387107243553</v>
      </c>
      <c r="BW85">
        <v>35.017257743030974</v>
      </c>
      <c r="BX85">
        <v>10</v>
      </c>
      <c r="BY85">
        <v>38</v>
      </c>
      <c r="BZ85">
        <v>656</v>
      </c>
    </row>
    <row r="86" spans="1:78" ht="16.5">
      <c r="A86" s="107" t="str">
        <f t="shared" si="19"/>
        <v>미래교통</v>
      </c>
      <c r="B86" s="108" t="str">
        <f t="shared" si="20"/>
        <v>전용춘</v>
      </c>
      <c r="C86" s="109" t="str">
        <f t="shared" si="21"/>
        <v>A</v>
      </c>
      <c r="D86" s="110">
        <f t="shared" si="22"/>
        <v>0.95278411155069076</v>
      </c>
      <c r="E86" s="111">
        <f t="shared" si="23"/>
        <v>8777</v>
      </c>
      <c r="F86" s="112" t="str">
        <f t="shared" si="24"/>
        <v>304</v>
      </c>
      <c r="G86" s="113" t="str">
        <f t="shared" si="25"/>
        <v>70바6003</v>
      </c>
      <c r="H86" s="114">
        <f t="shared" si="26"/>
        <v>9</v>
      </c>
      <c r="I86" s="115">
        <f t="shared" si="27"/>
        <v>3866.828</v>
      </c>
      <c r="J86" s="116">
        <f t="shared" si="28"/>
        <v>1.4919239703671103E-2</v>
      </c>
      <c r="K86" s="116">
        <f t="shared" si="29"/>
        <v>0.34135406942310292</v>
      </c>
      <c r="L86" s="116">
        <f t="shared" si="30"/>
        <v>8.2755167801619317E-2</v>
      </c>
      <c r="M86" s="117">
        <f t="shared" si="31"/>
        <v>17.152000000000001</v>
      </c>
      <c r="N86" s="118">
        <f t="shared" si="32"/>
        <v>7.7582969814018105E-2</v>
      </c>
      <c r="O86" s="118">
        <f t="shared" si="33"/>
        <v>20.507765020838786</v>
      </c>
      <c r="P86" s="219">
        <f t="shared" si="34"/>
        <v>0</v>
      </c>
      <c r="Q86" s="220">
        <f t="shared" si="35"/>
        <v>3</v>
      </c>
      <c r="R86" s="220">
        <f t="shared" si="36"/>
        <v>793</v>
      </c>
      <c r="T86">
        <v>510</v>
      </c>
      <c r="U86">
        <v>8777</v>
      </c>
      <c r="V86" t="s">
        <v>309</v>
      </c>
      <c r="W86">
        <v>3866.828</v>
      </c>
      <c r="X86">
        <v>1521.6030000000001</v>
      </c>
      <c r="Y86">
        <v>2.5409999999999999</v>
      </c>
      <c r="Z86">
        <v>17.152000000000001</v>
      </c>
      <c r="AA86">
        <v>163.02385699999999</v>
      </c>
      <c r="AB86">
        <v>2.4321920000000001</v>
      </c>
      <c r="AC86">
        <v>55.648857</v>
      </c>
      <c r="AD86" s="1">
        <v>320</v>
      </c>
      <c r="AE86">
        <v>3</v>
      </c>
      <c r="AF86">
        <v>793</v>
      </c>
      <c r="AG86">
        <v>113</v>
      </c>
      <c r="AH86">
        <v>23.719398999999999</v>
      </c>
      <c r="AI86">
        <v>32775.4</v>
      </c>
      <c r="AJ86">
        <v>20410.400000000001</v>
      </c>
      <c r="AK86">
        <v>0</v>
      </c>
      <c r="AL86">
        <v>0</v>
      </c>
      <c r="AM86">
        <v>0.95278411155069076</v>
      </c>
      <c r="AN86" t="s">
        <v>66</v>
      </c>
      <c r="AO86">
        <v>888.35299999999995</v>
      </c>
      <c r="AP86" t="s">
        <v>462</v>
      </c>
      <c r="AQ86" t="s">
        <v>119</v>
      </c>
      <c r="AR86" t="s">
        <v>91</v>
      </c>
      <c r="AS86" t="s">
        <v>119</v>
      </c>
      <c r="AT86" t="s">
        <v>91</v>
      </c>
      <c r="AU86" t="s">
        <v>217</v>
      </c>
      <c r="AV86" t="s">
        <v>309</v>
      </c>
      <c r="AW86" t="s">
        <v>66</v>
      </c>
      <c r="AX86">
        <v>8777</v>
      </c>
      <c r="AY86" t="s">
        <v>540</v>
      </c>
      <c r="AZ86">
        <v>4</v>
      </c>
      <c r="BA86" t="s">
        <v>586</v>
      </c>
      <c r="BB86">
        <v>9</v>
      </c>
      <c r="BC86">
        <v>1</v>
      </c>
      <c r="BE86" t="s">
        <v>69</v>
      </c>
      <c r="BF86">
        <v>2</v>
      </c>
      <c r="BG86" t="s">
        <v>331</v>
      </c>
      <c r="BI86" t="s">
        <v>119</v>
      </c>
      <c r="BJ86" t="s">
        <v>309</v>
      </c>
      <c r="BK86" t="s">
        <v>66</v>
      </c>
      <c r="BL86">
        <v>0.95278411155069076</v>
      </c>
      <c r="BM86">
        <v>8777</v>
      </c>
      <c r="BN86" t="s">
        <v>91</v>
      </c>
      <c r="BO86" t="s">
        <v>217</v>
      </c>
      <c r="BP86">
        <v>9</v>
      </c>
      <c r="BQ86">
        <v>3866.828</v>
      </c>
      <c r="BR86">
        <v>1.4919239703671103E-2</v>
      </c>
      <c r="BS86">
        <v>0.34135406942310292</v>
      </c>
      <c r="BT86">
        <v>8.2755167801619317E-2</v>
      </c>
      <c r="BU86">
        <v>17.152000000000001</v>
      </c>
      <c r="BV86">
        <v>7.7582969814018105E-2</v>
      </c>
      <c r="BW86">
        <v>20.507765020838786</v>
      </c>
      <c r="BX86">
        <v>0</v>
      </c>
      <c r="BY86">
        <v>3</v>
      </c>
      <c r="BZ86">
        <v>793</v>
      </c>
    </row>
    <row r="87" spans="1:78" ht="16.5">
      <c r="A87" s="124" t="str">
        <f t="shared" si="19"/>
        <v>미래교통</v>
      </c>
      <c r="B87" s="125" t="str">
        <f t="shared" si="20"/>
        <v>전우홍</v>
      </c>
      <c r="C87" s="126" t="str">
        <f t="shared" si="21"/>
        <v>D</v>
      </c>
      <c r="D87" s="127">
        <f t="shared" si="22"/>
        <v>0.83965517241379317</v>
      </c>
      <c r="E87" s="128">
        <f t="shared" si="23"/>
        <v>7042</v>
      </c>
      <c r="F87" s="129" t="str">
        <f t="shared" si="24"/>
        <v>111</v>
      </c>
      <c r="G87" s="130" t="str">
        <f t="shared" si="25"/>
        <v>70바6067</v>
      </c>
      <c r="H87" s="131">
        <f t="shared" si="26"/>
        <v>1</v>
      </c>
      <c r="I87" s="132">
        <f t="shared" si="27"/>
        <v>3115.8589999999999</v>
      </c>
      <c r="J87" s="133">
        <f t="shared" si="28"/>
        <v>1.7431345643691462E-2</v>
      </c>
      <c r="K87" s="133">
        <f t="shared" si="29"/>
        <v>0.33317449731567611</v>
      </c>
      <c r="L87" s="133">
        <f t="shared" si="30"/>
        <v>0.12388237080047589</v>
      </c>
      <c r="M87" s="134">
        <f t="shared" si="31"/>
        <v>22.844000000000001</v>
      </c>
      <c r="N87" s="135">
        <f t="shared" si="32"/>
        <v>0.19256327067431486</v>
      </c>
      <c r="O87" s="135">
        <f t="shared" si="33"/>
        <v>35.014421384279586</v>
      </c>
      <c r="P87" s="217">
        <f t="shared" si="34"/>
        <v>23</v>
      </c>
      <c r="Q87" s="218">
        <f t="shared" si="35"/>
        <v>6</v>
      </c>
      <c r="R87" s="218">
        <f t="shared" si="36"/>
        <v>1091</v>
      </c>
      <c r="T87">
        <v>510</v>
      </c>
      <c r="U87">
        <v>7042</v>
      </c>
      <c r="V87" t="s">
        <v>273</v>
      </c>
      <c r="W87">
        <v>3115.8589999999999</v>
      </c>
      <c r="X87">
        <v>1279.4760000000001</v>
      </c>
      <c r="Y87">
        <v>2.4350000000000001</v>
      </c>
      <c r="Z87">
        <v>22.844000000000001</v>
      </c>
      <c r="AA87">
        <v>104.98248599999999</v>
      </c>
      <c r="AB87">
        <v>1.8299859999999999</v>
      </c>
      <c r="AC87">
        <v>34.977487000000004</v>
      </c>
      <c r="AD87" s="1">
        <v>386</v>
      </c>
      <c r="AE87">
        <v>6</v>
      </c>
      <c r="AF87">
        <v>1091</v>
      </c>
      <c r="AG87">
        <v>93</v>
      </c>
      <c r="AH87">
        <v>29.679798000000002</v>
      </c>
      <c r="AI87">
        <v>35863.800000000003</v>
      </c>
      <c r="AJ87">
        <v>20110.599999999999</v>
      </c>
      <c r="AK87">
        <v>23</v>
      </c>
      <c r="AL87">
        <v>11958</v>
      </c>
      <c r="AM87">
        <v>0.83965517241379317</v>
      </c>
      <c r="AN87" t="s">
        <v>67</v>
      </c>
      <c r="AO87">
        <v>3115.8589999999999</v>
      </c>
      <c r="AP87" t="s">
        <v>463</v>
      </c>
      <c r="AQ87" t="s">
        <v>119</v>
      </c>
      <c r="AR87" t="s">
        <v>120</v>
      </c>
      <c r="AS87" t="s">
        <v>119</v>
      </c>
      <c r="AT87" t="s">
        <v>120</v>
      </c>
      <c r="AU87" t="s">
        <v>182</v>
      </c>
      <c r="AV87" t="s">
        <v>273</v>
      </c>
      <c r="AW87" t="s">
        <v>67</v>
      </c>
      <c r="AX87">
        <v>7042</v>
      </c>
      <c r="AY87" t="s">
        <v>534</v>
      </c>
      <c r="AZ87">
        <v>7</v>
      </c>
      <c r="BA87" t="s">
        <v>587</v>
      </c>
      <c r="BB87">
        <v>1</v>
      </c>
      <c r="BC87">
        <v>1</v>
      </c>
      <c r="BE87" t="s">
        <v>69</v>
      </c>
      <c r="BF87">
        <v>-1</v>
      </c>
      <c r="BG87" t="s">
        <v>351</v>
      </c>
      <c r="BI87" t="s">
        <v>119</v>
      </c>
      <c r="BJ87" t="s">
        <v>273</v>
      </c>
      <c r="BK87" t="s">
        <v>67</v>
      </c>
      <c r="BL87">
        <v>0.83965517241379317</v>
      </c>
      <c r="BM87">
        <v>7042</v>
      </c>
      <c r="BN87" t="s">
        <v>120</v>
      </c>
      <c r="BO87" t="s">
        <v>182</v>
      </c>
      <c r="BP87">
        <v>1</v>
      </c>
      <c r="BQ87">
        <v>3115.8589999999999</v>
      </c>
      <c r="BR87">
        <v>1.7431345643691462E-2</v>
      </c>
      <c r="BS87">
        <v>0.33317449731567611</v>
      </c>
      <c r="BT87">
        <v>0.12388237080047589</v>
      </c>
      <c r="BU87">
        <v>22.844000000000001</v>
      </c>
      <c r="BV87">
        <v>0.19256327067431486</v>
      </c>
      <c r="BW87">
        <v>35.014421384279586</v>
      </c>
      <c r="BX87">
        <v>23</v>
      </c>
      <c r="BY87">
        <v>6</v>
      </c>
      <c r="BZ87">
        <v>1091</v>
      </c>
    </row>
    <row r="88" spans="1:78" ht="16.5">
      <c r="A88" s="107" t="str">
        <f t="shared" si="19"/>
        <v>미래교통</v>
      </c>
      <c r="B88" s="108" t="str">
        <f t="shared" si="20"/>
        <v>전윤호</v>
      </c>
      <c r="C88" s="109" t="str">
        <f t="shared" si="21"/>
        <v>F</v>
      </c>
      <c r="D88" s="110">
        <f t="shared" si="22"/>
        <v>0.78523809523809518</v>
      </c>
      <c r="E88" s="111">
        <f t="shared" si="23"/>
        <v>3455</v>
      </c>
      <c r="F88" s="112" t="str">
        <f t="shared" si="24"/>
        <v>111-2</v>
      </c>
      <c r="G88" s="113" t="str">
        <f t="shared" si="25"/>
        <v>70바6084</v>
      </c>
      <c r="H88" s="114">
        <f t="shared" si="26"/>
        <v>1</v>
      </c>
      <c r="I88" s="115">
        <f t="shared" si="27"/>
        <v>1083.828</v>
      </c>
      <c r="J88" s="116">
        <f t="shared" si="28"/>
        <v>1.740173402712103E-2</v>
      </c>
      <c r="K88" s="116">
        <f t="shared" si="29"/>
        <v>0.41312781521387681</v>
      </c>
      <c r="L88" s="116">
        <f t="shared" si="30"/>
        <v>0.34230523662426143</v>
      </c>
      <c r="M88" s="117">
        <f t="shared" si="31"/>
        <v>19.151</v>
      </c>
      <c r="N88" s="118">
        <f t="shared" si="32"/>
        <v>1.5685145613510632</v>
      </c>
      <c r="O88" s="118">
        <f t="shared" si="33"/>
        <v>55.912930834043777</v>
      </c>
      <c r="P88" s="219">
        <f t="shared" si="34"/>
        <v>12</v>
      </c>
      <c r="Q88" s="220">
        <f t="shared" si="35"/>
        <v>17</v>
      </c>
      <c r="R88" s="220">
        <f t="shared" si="36"/>
        <v>606</v>
      </c>
      <c r="T88">
        <v>510</v>
      </c>
      <c r="U88">
        <v>3455</v>
      </c>
      <c r="V88" t="s">
        <v>310</v>
      </c>
      <c r="W88">
        <v>1083.873</v>
      </c>
      <c r="X88">
        <v>657.35699999999997</v>
      </c>
      <c r="Y88">
        <v>1.649</v>
      </c>
      <c r="Z88">
        <v>19.151</v>
      </c>
      <c r="AA88">
        <v>67.553038000000001</v>
      </c>
      <c r="AB88">
        <v>1.17554</v>
      </c>
      <c r="AC88">
        <v>27.908038999999999</v>
      </c>
      <c r="AD88" s="1">
        <v>371</v>
      </c>
      <c r="AE88">
        <v>17</v>
      </c>
      <c r="AF88">
        <v>606</v>
      </c>
      <c r="AG88">
        <v>90</v>
      </c>
      <c r="AH88">
        <v>16.04477</v>
      </c>
      <c r="AI88">
        <v>709.3</v>
      </c>
      <c r="AJ88">
        <v>25.9</v>
      </c>
      <c r="AK88">
        <v>12</v>
      </c>
      <c r="AL88">
        <v>5506</v>
      </c>
      <c r="AM88">
        <v>0.78523809523809518</v>
      </c>
      <c r="AN88" t="s">
        <v>70</v>
      </c>
      <c r="AO88">
        <v>1083.828</v>
      </c>
      <c r="AP88" t="s">
        <v>464</v>
      </c>
      <c r="AQ88" t="s">
        <v>119</v>
      </c>
      <c r="AR88" t="s">
        <v>121</v>
      </c>
      <c r="AS88" t="s">
        <v>119</v>
      </c>
      <c r="AT88" t="s">
        <v>121</v>
      </c>
      <c r="AU88" t="s">
        <v>297</v>
      </c>
      <c r="AV88" t="s">
        <v>310</v>
      </c>
      <c r="AW88" t="s">
        <v>70</v>
      </c>
      <c r="AX88">
        <v>3455</v>
      </c>
      <c r="AY88" t="s">
        <v>518</v>
      </c>
      <c r="AZ88">
        <v>2</v>
      </c>
      <c r="BA88" t="s">
        <v>588</v>
      </c>
      <c r="BB88">
        <v>1</v>
      </c>
      <c r="BC88">
        <v>1</v>
      </c>
      <c r="BE88" t="s">
        <v>70</v>
      </c>
      <c r="BF88">
        <v>0</v>
      </c>
      <c r="BG88" t="s">
        <v>337</v>
      </c>
      <c r="BI88" t="s">
        <v>119</v>
      </c>
      <c r="BJ88" t="s">
        <v>310</v>
      </c>
      <c r="BK88" t="s">
        <v>70</v>
      </c>
      <c r="BL88">
        <v>0.78523809523809518</v>
      </c>
      <c r="BM88">
        <v>3455</v>
      </c>
      <c r="BN88" t="s">
        <v>121</v>
      </c>
      <c r="BO88" t="s">
        <v>297</v>
      </c>
      <c r="BP88">
        <v>1</v>
      </c>
      <c r="BQ88">
        <v>1083.828</v>
      </c>
      <c r="BR88">
        <v>1.740173402712103E-2</v>
      </c>
      <c r="BS88">
        <v>0.41312781521387681</v>
      </c>
      <c r="BT88">
        <v>0.342291024870995</v>
      </c>
      <c r="BU88">
        <v>19.151</v>
      </c>
      <c r="BV88">
        <v>1.5685145613510632</v>
      </c>
      <c r="BW88">
        <v>55.912930834043777</v>
      </c>
      <c r="BX88">
        <v>12</v>
      </c>
      <c r="BY88">
        <v>17</v>
      </c>
      <c r="BZ88">
        <v>606</v>
      </c>
    </row>
    <row r="89" spans="1:78" ht="16.5">
      <c r="A89" s="124" t="str">
        <f t="shared" si="19"/>
        <v>미래교통</v>
      </c>
      <c r="B89" s="125" t="str">
        <f t="shared" si="20"/>
        <v>전은식</v>
      </c>
      <c r="C89" s="126" t="str">
        <f t="shared" si="21"/>
        <v>B</v>
      </c>
      <c r="D89" s="127">
        <f t="shared" si="22"/>
        <v>0.91640025016785209</v>
      </c>
      <c r="E89" s="128">
        <f t="shared" si="23"/>
        <v>9095</v>
      </c>
      <c r="F89" s="129" t="str">
        <f t="shared" si="24"/>
        <v>117</v>
      </c>
      <c r="G89" s="130" t="str">
        <f t="shared" si="25"/>
        <v>75아1244</v>
      </c>
      <c r="H89" s="131">
        <f t="shared" si="26"/>
        <v>2</v>
      </c>
      <c r="I89" s="132">
        <f t="shared" si="27"/>
        <v>4332.4520000000002</v>
      </c>
      <c r="J89" s="133">
        <f t="shared" si="28"/>
        <v>2.2766414250005879E-2</v>
      </c>
      <c r="K89" s="133">
        <f t="shared" si="29"/>
        <v>0.38470431586316522</v>
      </c>
      <c r="L89" s="133">
        <f t="shared" si="30"/>
        <v>0.11286910968661626</v>
      </c>
      <c r="M89" s="134">
        <f t="shared" si="31"/>
        <v>23.684000000000001</v>
      </c>
      <c r="N89" s="135">
        <f t="shared" si="32"/>
        <v>4.616323504565082E-2</v>
      </c>
      <c r="O89" s="135">
        <f t="shared" si="33"/>
        <v>8.3786271607856246</v>
      </c>
      <c r="P89" s="217">
        <f t="shared" si="34"/>
        <v>68</v>
      </c>
      <c r="Q89" s="218">
        <f t="shared" si="35"/>
        <v>2</v>
      </c>
      <c r="R89" s="218">
        <f t="shared" si="36"/>
        <v>363</v>
      </c>
      <c r="T89">
        <v>510</v>
      </c>
      <c r="U89">
        <v>9095</v>
      </c>
      <c r="V89" t="s">
        <v>274</v>
      </c>
      <c r="W89">
        <v>4332.4520000000002</v>
      </c>
      <c r="X89">
        <v>1750.479</v>
      </c>
      <c r="Y89">
        <v>2.4750000000000001</v>
      </c>
      <c r="Z89">
        <v>23.684000000000001</v>
      </c>
      <c r="AA89">
        <v>134.96943200000001</v>
      </c>
      <c r="AB89">
        <v>3.0727699999999998</v>
      </c>
      <c r="AC89">
        <v>51.923323000000003</v>
      </c>
      <c r="AD89" s="1">
        <v>489</v>
      </c>
      <c r="AE89">
        <v>2</v>
      </c>
      <c r="AF89">
        <v>363</v>
      </c>
      <c r="AG89">
        <v>91</v>
      </c>
      <c r="AH89">
        <v>32.099505000000001</v>
      </c>
      <c r="AI89">
        <v>88102.8</v>
      </c>
      <c r="AJ89">
        <v>64242.2</v>
      </c>
      <c r="AK89">
        <v>68</v>
      </c>
      <c r="AL89">
        <v>101014</v>
      </c>
      <c r="AM89">
        <v>0.91640025016785209</v>
      </c>
      <c r="AN89" t="s">
        <v>68</v>
      </c>
      <c r="AO89">
        <v>4084.7420000000002</v>
      </c>
      <c r="AP89" t="s">
        <v>465</v>
      </c>
      <c r="AQ89" t="s">
        <v>119</v>
      </c>
      <c r="AR89" t="s">
        <v>122</v>
      </c>
      <c r="AS89" t="s">
        <v>119</v>
      </c>
      <c r="AT89" t="s">
        <v>122</v>
      </c>
      <c r="AU89" t="s">
        <v>212</v>
      </c>
      <c r="AV89" t="s">
        <v>274</v>
      </c>
      <c r="AW89" t="s">
        <v>68</v>
      </c>
      <c r="AX89">
        <v>9095</v>
      </c>
      <c r="AY89" t="s">
        <v>589</v>
      </c>
      <c r="AZ89">
        <v>1</v>
      </c>
      <c r="BA89" t="s">
        <v>590</v>
      </c>
      <c r="BB89">
        <v>2</v>
      </c>
      <c r="BC89">
        <v>1</v>
      </c>
      <c r="BE89" t="s">
        <v>68</v>
      </c>
      <c r="BF89">
        <v>0</v>
      </c>
      <c r="BG89" t="s">
        <v>337</v>
      </c>
      <c r="BI89" t="s">
        <v>119</v>
      </c>
      <c r="BJ89" t="s">
        <v>274</v>
      </c>
      <c r="BK89" t="s">
        <v>68</v>
      </c>
      <c r="BL89">
        <v>0.91640025016785209</v>
      </c>
      <c r="BM89">
        <v>9095</v>
      </c>
      <c r="BN89" t="s">
        <v>122</v>
      </c>
      <c r="BO89" t="s">
        <v>212</v>
      </c>
      <c r="BP89">
        <v>2</v>
      </c>
      <c r="BQ89">
        <v>4332.4520000000002</v>
      </c>
      <c r="BR89">
        <v>2.2766414250005879E-2</v>
      </c>
      <c r="BS89">
        <v>0.38470431586316522</v>
      </c>
      <c r="BT89">
        <v>0.11286910968661626</v>
      </c>
      <c r="BU89">
        <v>23.684000000000001</v>
      </c>
      <c r="BV89">
        <v>4.616323504565082E-2</v>
      </c>
      <c r="BW89">
        <v>8.3786271607856246</v>
      </c>
      <c r="BX89">
        <v>68</v>
      </c>
      <c r="BY89">
        <v>2</v>
      </c>
      <c r="BZ89">
        <v>363</v>
      </c>
    </row>
    <row r="90" spans="1:78" ht="16.5">
      <c r="A90" s="107" t="str">
        <f t="shared" si="19"/>
        <v>미래교통</v>
      </c>
      <c r="B90" s="108" t="str">
        <f t="shared" si="20"/>
        <v>전정환</v>
      </c>
      <c r="C90" s="109" t="str">
        <f t="shared" si="21"/>
        <v>D</v>
      </c>
      <c r="D90" s="110">
        <f t="shared" si="22"/>
        <v>0.82452672920980863</v>
      </c>
      <c r="E90" s="111">
        <f t="shared" si="23"/>
        <v>6526</v>
      </c>
      <c r="F90" s="112" t="str">
        <f t="shared" si="24"/>
        <v>111</v>
      </c>
      <c r="G90" s="113" t="str">
        <f t="shared" si="25"/>
        <v>72바1605</v>
      </c>
      <c r="H90" s="114">
        <f t="shared" si="26"/>
        <v>11</v>
      </c>
      <c r="I90" s="115">
        <f t="shared" si="27"/>
        <v>4908.2150000000001</v>
      </c>
      <c r="J90" s="116">
        <f t="shared" si="28"/>
        <v>1.5169260492761608E-2</v>
      </c>
      <c r="K90" s="116">
        <f t="shared" si="29"/>
        <v>0.28391620078749208</v>
      </c>
      <c r="L90" s="116">
        <f t="shared" si="30"/>
        <v>0.20557371671778843</v>
      </c>
      <c r="M90" s="117">
        <f t="shared" si="31"/>
        <v>23.257000000000001</v>
      </c>
      <c r="N90" s="118">
        <f t="shared" si="32"/>
        <v>0.83533423046871413</v>
      </c>
      <c r="O90" s="118">
        <f t="shared" si="33"/>
        <v>43.294761945024817</v>
      </c>
      <c r="P90" s="219">
        <f t="shared" si="34"/>
        <v>15</v>
      </c>
      <c r="Q90" s="220">
        <f t="shared" si="35"/>
        <v>41</v>
      </c>
      <c r="R90" s="220">
        <f t="shared" si="36"/>
        <v>2125</v>
      </c>
      <c r="T90">
        <v>510</v>
      </c>
      <c r="U90">
        <v>6526</v>
      </c>
      <c r="V90" t="s">
        <v>372</v>
      </c>
      <c r="W90">
        <v>4908.2150000000001</v>
      </c>
      <c r="X90">
        <v>2034.2840000000001</v>
      </c>
      <c r="Y90">
        <v>2.4129999999999998</v>
      </c>
      <c r="Z90">
        <v>23.257000000000001</v>
      </c>
      <c r="AA90">
        <v>158.04831100000001</v>
      </c>
      <c r="AB90">
        <v>2.3974760000000002</v>
      </c>
      <c r="AC90">
        <v>44.872475999999999</v>
      </c>
      <c r="AD90" s="1">
        <v>1009</v>
      </c>
      <c r="AE90">
        <v>41</v>
      </c>
      <c r="AF90">
        <v>2125</v>
      </c>
      <c r="AG90">
        <v>96</v>
      </c>
      <c r="AH90">
        <v>31.055156</v>
      </c>
      <c r="AI90">
        <v>45024.4</v>
      </c>
      <c r="AJ90">
        <v>23778.6</v>
      </c>
      <c r="AK90">
        <v>15</v>
      </c>
      <c r="AL90">
        <v>4706</v>
      </c>
      <c r="AM90">
        <v>0.82452672920980863</v>
      </c>
      <c r="AN90" t="s">
        <v>67</v>
      </c>
      <c r="AO90">
        <v>1497.925</v>
      </c>
      <c r="AP90" t="s">
        <v>466</v>
      </c>
      <c r="AQ90" t="s">
        <v>119</v>
      </c>
      <c r="AR90" t="s">
        <v>120</v>
      </c>
      <c r="AS90" t="s">
        <v>119</v>
      </c>
      <c r="AT90" t="s">
        <v>120</v>
      </c>
      <c r="AU90" t="s">
        <v>187</v>
      </c>
      <c r="AV90" t="s">
        <v>372</v>
      </c>
      <c r="AW90" t="s">
        <v>67</v>
      </c>
      <c r="AX90">
        <v>6526</v>
      </c>
      <c r="AY90" t="s">
        <v>534</v>
      </c>
      <c r="AZ90">
        <v>11</v>
      </c>
      <c r="BA90" t="s">
        <v>591</v>
      </c>
      <c r="BB90">
        <v>11</v>
      </c>
      <c r="BC90">
        <v>1</v>
      </c>
      <c r="BE90" t="s">
        <v>69</v>
      </c>
      <c r="BF90">
        <v>-1</v>
      </c>
      <c r="BG90" t="s">
        <v>351</v>
      </c>
      <c r="BI90" t="s">
        <v>119</v>
      </c>
      <c r="BJ90" t="s">
        <v>372</v>
      </c>
      <c r="BK90" t="s">
        <v>67</v>
      </c>
      <c r="BL90">
        <v>0.82452672920980863</v>
      </c>
      <c r="BM90">
        <v>6526</v>
      </c>
      <c r="BN90" t="s">
        <v>120</v>
      </c>
      <c r="BO90" t="s">
        <v>187</v>
      </c>
      <c r="BP90">
        <v>11</v>
      </c>
      <c r="BQ90">
        <v>4908.2150000000001</v>
      </c>
      <c r="BR90">
        <v>1.5169260492761608E-2</v>
      </c>
      <c r="BS90">
        <v>0.28391620078749208</v>
      </c>
      <c r="BT90">
        <v>0.20557371671778843</v>
      </c>
      <c r="BU90">
        <v>23.257000000000001</v>
      </c>
      <c r="BV90">
        <v>0.83533423046871413</v>
      </c>
      <c r="BW90">
        <v>43.294761945024817</v>
      </c>
      <c r="BX90">
        <v>15</v>
      </c>
      <c r="BY90">
        <v>41</v>
      </c>
      <c r="BZ90">
        <v>2125</v>
      </c>
    </row>
    <row r="91" spans="1:78" ht="16.5">
      <c r="A91" s="124" t="str">
        <f t="shared" si="19"/>
        <v>미래교통</v>
      </c>
      <c r="B91" s="125" t="str">
        <f t="shared" si="20"/>
        <v>정계수</v>
      </c>
      <c r="C91" s="126" t="str">
        <f t="shared" si="21"/>
        <v>C</v>
      </c>
      <c r="D91" s="127">
        <f t="shared" si="22"/>
        <v>0.85053024810791555</v>
      </c>
      <c r="E91" s="128">
        <f t="shared" si="23"/>
        <v>3615</v>
      </c>
      <c r="F91" s="129" t="str">
        <f t="shared" si="24"/>
        <v>111-2</v>
      </c>
      <c r="G91" s="130" t="str">
        <f t="shared" si="25"/>
        <v>70바5029</v>
      </c>
      <c r="H91" s="131">
        <f t="shared" si="26"/>
        <v>3</v>
      </c>
      <c r="I91" s="132">
        <f t="shared" si="27"/>
        <v>1834.383</v>
      </c>
      <c r="J91" s="133">
        <f t="shared" si="28"/>
        <v>1.0822433045638288E-2</v>
      </c>
      <c r="K91" s="133">
        <f t="shared" si="29"/>
        <v>0.39796527258946096</v>
      </c>
      <c r="L91" s="133">
        <f t="shared" si="30"/>
        <v>0.21424097366798536</v>
      </c>
      <c r="M91" s="134">
        <f t="shared" si="31"/>
        <v>17.425000000000001</v>
      </c>
      <c r="N91" s="135">
        <f t="shared" si="32"/>
        <v>0.59965666929970463</v>
      </c>
      <c r="O91" s="135">
        <f t="shared" si="33"/>
        <v>21.206040396144097</v>
      </c>
      <c r="P91" s="217">
        <f t="shared" si="34"/>
        <v>13</v>
      </c>
      <c r="Q91" s="218">
        <f t="shared" si="35"/>
        <v>11</v>
      </c>
      <c r="R91" s="218">
        <f t="shared" si="36"/>
        <v>389</v>
      </c>
      <c r="T91">
        <v>510</v>
      </c>
      <c r="U91">
        <v>3615</v>
      </c>
      <c r="V91" t="s">
        <v>275</v>
      </c>
      <c r="W91">
        <v>1834.383</v>
      </c>
      <c r="X91">
        <v>1002.223</v>
      </c>
      <c r="Y91">
        <v>1.83</v>
      </c>
      <c r="Z91">
        <v>17.425000000000001</v>
      </c>
      <c r="AA91">
        <v>107.311082</v>
      </c>
      <c r="AB91">
        <v>1.161367</v>
      </c>
      <c r="AC91">
        <v>42.706083999999997</v>
      </c>
      <c r="AD91" s="1">
        <v>393</v>
      </c>
      <c r="AE91">
        <v>11</v>
      </c>
      <c r="AF91">
        <v>389</v>
      </c>
      <c r="AG91">
        <v>107</v>
      </c>
      <c r="AH91">
        <v>17.094068</v>
      </c>
      <c r="AI91">
        <v>4154.5</v>
      </c>
      <c r="AJ91">
        <v>1869.2</v>
      </c>
      <c r="AK91">
        <v>13</v>
      </c>
      <c r="AL91">
        <v>3220</v>
      </c>
      <c r="AM91">
        <v>0.85053024810791555</v>
      </c>
      <c r="AN91" t="s">
        <v>69</v>
      </c>
      <c r="AO91">
        <v>1422.414</v>
      </c>
      <c r="AP91" t="s">
        <v>467</v>
      </c>
      <c r="AQ91" t="s">
        <v>119</v>
      </c>
      <c r="AR91" t="s">
        <v>121</v>
      </c>
      <c r="AS91" t="s">
        <v>119</v>
      </c>
      <c r="AT91" t="s">
        <v>121</v>
      </c>
      <c r="AU91" t="s">
        <v>195</v>
      </c>
      <c r="AV91" t="s">
        <v>275</v>
      </c>
      <c r="AW91" t="s">
        <v>69</v>
      </c>
      <c r="AX91">
        <v>3615</v>
      </c>
      <c r="AY91" t="s">
        <v>543</v>
      </c>
      <c r="AZ91">
        <v>8</v>
      </c>
      <c r="BA91" t="s">
        <v>592</v>
      </c>
      <c r="BB91">
        <v>3</v>
      </c>
      <c r="BC91">
        <v>1</v>
      </c>
      <c r="BE91" t="s">
        <v>69</v>
      </c>
      <c r="BF91">
        <v>0</v>
      </c>
      <c r="BG91" t="s">
        <v>337</v>
      </c>
      <c r="BI91" t="s">
        <v>119</v>
      </c>
      <c r="BJ91" t="s">
        <v>275</v>
      </c>
      <c r="BK91" t="s">
        <v>69</v>
      </c>
      <c r="BL91">
        <v>0.85053024810791555</v>
      </c>
      <c r="BM91">
        <v>3615</v>
      </c>
      <c r="BN91" t="s">
        <v>121</v>
      </c>
      <c r="BO91" t="s">
        <v>195</v>
      </c>
      <c r="BP91">
        <v>3</v>
      </c>
      <c r="BQ91">
        <v>1834.383</v>
      </c>
      <c r="BR91">
        <v>1.0822433045638288E-2</v>
      </c>
      <c r="BS91">
        <v>0.39796527258946096</v>
      </c>
      <c r="BT91">
        <v>0.21424097366798536</v>
      </c>
      <c r="BU91">
        <v>17.425000000000001</v>
      </c>
      <c r="BV91">
        <v>0.59965666929970463</v>
      </c>
      <c r="BW91">
        <v>21.206040396144097</v>
      </c>
      <c r="BX91">
        <v>13</v>
      </c>
      <c r="BY91">
        <v>11</v>
      </c>
      <c r="BZ91">
        <v>389</v>
      </c>
    </row>
    <row r="92" spans="1:78" ht="16.5">
      <c r="A92" s="107" t="str">
        <f t="shared" si="19"/>
        <v>미래교통</v>
      </c>
      <c r="B92" s="108" t="str">
        <f t="shared" si="20"/>
        <v>정한샘</v>
      </c>
      <c r="C92" s="109" t="str">
        <f t="shared" si="21"/>
        <v>D</v>
      </c>
      <c r="D92" s="110">
        <f t="shared" si="22"/>
        <v>0.83252016589220768</v>
      </c>
      <c r="E92" s="111">
        <f t="shared" si="23"/>
        <v>7151</v>
      </c>
      <c r="F92" s="112" t="str">
        <f t="shared" si="24"/>
        <v>304</v>
      </c>
      <c r="G92" s="113" t="str">
        <f t="shared" si="25"/>
        <v>70바6002</v>
      </c>
      <c r="H92" s="114">
        <f t="shared" si="26"/>
        <v>10</v>
      </c>
      <c r="I92" s="115">
        <f t="shared" si="27"/>
        <v>1987.9859999999999</v>
      </c>
      <c r="J92" s="116">
        <f t="shared" si="28"/>
        <v>2.4834196296022803E-2</v>
      </c>
      <c r="K92" s="116">
        <f t="shared" si="29"/>
        <v>0.34852418734923074</v>
      </c>
      <c r="L92" s="116">
        <f t="shared" si="30"/>
        <v>0.15895484173429794</v>
      </c>
      <c r="M92" s="117">
        <f t="shared" si="31"/>
        <v>20.456</v>
      </c>
      <c r="N92" s="118">
        <f t="shared" si="32"/>
        <v>0.40241732084632387</v>
      </c>
      <c r="O92" s="118">
        <f t="shared" si="33"/>
        <v>29.376464421781645</v>
      </c>
      <c r="P92" s="219">
        <f t="shared" si="34"/>
        <v>5</v>
      </c>
      <c r="Q92" s="220">
        <f t="shared" si="35"/>
        <v>8</v>
      </c>
      <c r="R92" s="220">
        <f t="shared" si="36"/>
        <v>584</v>
      </c>
      <c r="T92">
        <v>510</v>
      </c>
      <c r="U92">
        <v>7151</v>
      </c>
      <c r="V92" t="s">
        <v>468</v>
      </c>
      <c r="W92">
        <v>1988.0260000000001</v>
      </c>
      <c r="X92">
        <v>945.28899999999999</v>
      </c>
      <c r="Y92">
        <v>2.1030000000000002</v>
      </c>
      <c r="Z92">
        <v>20.456</v>
      </c>
      <c r="AA92">
        <v>90.678312000000005</v>
      </c>
      <c r="AB92">
        <v>2.2519230000000001</v>
      </c>
      <c r="AC92">
        <v>31.603584999999999</v>
      </c>
      <c r="AD92" s="1">
        <v>316</v>
      </c>
      <c r="AE92">
        <v>8</v>
      </c>
      <c r="AF92">
        <v>584</v>
      </c>
      <c r="AG92">
        <v>91</v>
      </c>
      <c r="AH92">
        <v>21.923940999999999</v>
      </c>
      <c r="AI92">
        <v>10069.6</v>
      </c>
      <c r="AJ92">
        <v>5994.4</v>
      </c>
      <c r="AK92">
        <v>5</v>
      </c>
      <c r="AL92">
        <v>982</v>
      </c>
      <c r="AM92">
        <v>0.83252016589220768</v>
      </c>
      <c r="AN92" t="s">
        <v>67</v>
      </c>
      <c r="AO92">
        <v>405.26400000000001</v>
      </c>
      <c r="AP92" t="s">
        <v>469</v>
      </c>
      <c r="AQ92" t="s">
        <v>119</v>
      </c>
      <c r="AR92" t="s">
        <v>91</v>
      </c>
      <c r="AS92" t="s">
        <v>119</v>
      </c>
      <c r="AT92" t="s">
        <v>91</v>
      </c>
      <c r="AU92" t="s">
        <v>356</v>
      </c>
      <c r="AV92" t="s">
        <v>468</v>
      </c>
      <c r="AW92" t="s">
        <v>67</v>
      </c>
      <c r="AX92">
        <v>7151</v>
      </c>
      <c r="AY92" t="s">
        <v>562</v>
      </c>
      <c r="AZ92">
        <v>3</v>
      </c>
      <c r="BA92" t="s">
        <v>593</v>
      </c>
      <c r="BB92">
        <v>10</v>
      </c>
      <c r="BC92">
        <v>1</v>
      </c>
      <c r="BE92" t="s">
        <v>67</v>
      </c>
      <c r="BF92">
        <v>0</v>
      </c>
      <c r="BG92" t="s">
        <v>337</v>
      </c>
      <c r="BI92" t="s">
        <v>119</v>
      </c>
      <c r="BJ92" t="s">
        <v>468</v>
      </c>
      <c r="BK92" t="s">
        <v>67</v>
      </c>
      <c r="BL92">
        <v>0.83252016589220768</v>
      </c>
      <c r="BM92">
        <v>7151</v>
      </c>
      <c r="BN92" t="s">
        <v>91</v>
      </c>
      <c r="BO92" t="s">
        <v>356</v>
      </c>
      <c r="BP92">
        <v>10</v>
      </c>
      <c r="BQ92">
        <v>1987.9859999999999</v>
      </c>
      <c r="BR92">
        <v>2.4834196296022803E-2</v>
      </c>
      <c r="BS92">
        <v>0.34852418734923074</v>
      </c>
      <c r="BT92">
        <v>0.15895164348957205</v>
      </c>
      <c r="BU92">
        <v>20.456</v>
      </c>
      <c r="BV92">
        <v>0.40241732084632387</v>
      </c>
      <c r="BW92">
        <v>29.376464421781645</v>
      </c>
      <c r="BX92">
        <v>5</v>
      </c>
      <c r="BY92">
        <v>8</v>
      </c>
      <c r="BZ92">
        <v>584</v>
      </c>
    </row>
    <row r="93" spans="1:78" ht="16.5">
      <c r="A93" s="124" t="str">
        <f t="shared" si="19"/>
        <v>미래교통</v>
      </c>
      <c r="B93" s="125" t="str">
        <f t="shared" si="20"/>
        <v>정해권</v>
      </c>
      <c r="C93" s="126" t="str">
        <f t="shared" si="21"/>
        <v>C</v>
      </c>
      <c r="D93" s="127">
        <f t="shared" si="22"/>
        <v>0.88700000000000001</v>
      </c>
      <c r="E93" s="128">
        <f t="shared" si="23"/>
        <v>9883</v>
      </c>
      <c r="F93" s="129" t="str">
        <f t="shared" si="24"/>
        <v>304</v>
      </c>
      <c r="G93" s="130" t="str">
        <f t="shared" si="25"/>
        <v>70바5930</v>
      </c>
      <c r="H93" s="131">
        <f t="shared" si="26"/>
        <v>1</v>
      </c>
      <c r="I93" s="132">
        <f t="shared" si="27"/>
        <v>4204.16</v>
      </c>
      <c r="J93" s="133">
        <f t="shared" si="28"/>
        <v>3.4259207942573147E-3</v>
      </c>
      <c r="K93" s="133">
        <f t="shared" si="29"/>
        <v>0.30345048254138784</v>
      </c>
      <c r="L93" s="133">
        <f t="shared" si="30"/>
        <v>0.13367711980514538</v>
      </c>
      <c r="M93" s="134">
        <f t="shared" si="31"/>
        <v>20.619</v>
      </c>
      <c r="N93" s="135">
        <f t="shared" si="32"/>
        <v>0.23785964378139748</v>
      </c>
      <c r="O93" s="135">
        <f t="shared" si="33"/>
        <v>46.549132288019486</v>
      </c>
      <c r="P93" s="217">
        <f t="shared" si="34"/>
        <v>0</v>
      </c>
      <c r="Q93" s="218">
        <f t="shared" si="35"/>
        <v>10</v>
      </c>
      <c r="R93" s="218">
        <f t="shared" si="36"/>
        <v>1957</v>
      </c>
      <c r="T93">
        <v>510</v>
      </c>
      <c r="U93">
        <v>9883</v>
      </c>
      <c r="V93" t="s">
        <v>276</v>
      </c>
      <c r="W93">
        <v>4204.16</v>
      </c>
      <c r="X93">
        <v>1579.8330000000001</v>
      </c>
      <c r="Y93">
        <v>2.661</v>
      </c>
      <c r="Z93">
        <v>20.619</v>
      </c>
      <c r="AA93">
        <v>143.589134</v>
      </c>
      <c r="AB93">
        <v>0.491925</v>
      </c>
      <c r="AC93">
        <v>43.572192000000001</v>
      </c>
      <c r="AD93" s="1">
        <v>562</v>
      </c>
      <c r="AE93">
        <v>10</v>
      </c>
      <c r="AF93">
        <v>1957</v>
      </c>
      <c r="AG93">
        <v>117</v>
      </c>
      <c r="AH93">
        <v>29.279095000000002</v>
      </c>
      <c r="AI93">
        <v>40923.300000000003</v>
      </c>
      <c r="AJ93">
        <v>26750</v>
      </c>
      <c r="AK93">
        <v>0</v>
      </c>
      <c r="AL93">
        <v>0</v>
      </c>
      <c r="AM93">
        <v>0.88700000000000001</v>
      </c>
      <c r="AN93" t="s">
        <v>69</v>
      </c>
      <c r="AO93">
        <v>4204.16</v>
      </c>
      <c r="AP93" t="s">
        <v>470</v>
      </c>
      <c r="AQ93" t="s">
        <v>119</v>
      </c>
      <c r="AR93" t="s">
        <v>91</v>
      </c>
      <c r="AS93" t="s">
        <v>119</v>
      </c>
      <c r="AT93" t="s">
        <v>91</v>
      </c>
      <c r="AU93" t="s">
        <v>215</v>
      </c>
      <c r="AV93" t="s">
        <v>276</v>
      </c>
      <c r="AW93" t="s">
        <v>69</v>
      </c>
      <c r="AX93">
        <v>9883</v>
      </c>
      <c r="AY93" t="s">
        <v>526</v>
      </c>
      <c r="AZ93">
        <v>2</v>
      </c>
      <c r="BA93" t="s">
        <v>594</v>
      </c>
      <c r="BB93">
        <v>1</v>
      </c>
      <c r="BC93">
        <v>1</v>
      </c>
      <c r="BE93" t="s">
        <v>69</v>
      </c>
      <c r="BF93">
        <v>0</v>
      </c>
      <c r="BG93" t="s">
        <v>337</v>
      </c>
      <c r="BI93" t="s">
        <v>119</v>
      </c>
      <c r="BJ93" t="s">
        <v>276</v>
      </c>
      <c r="BK93" t="s">
        <v>69</v>
      </c>
      <c r="BL93">
        <v>0.88700000000000001</v>
      </c>
      <c r="BM93">
        <v>9883</v>
      </c>
      <c r="BN93" t="s">
        <v>91</v>
      </c>
      <c r="BO93" t="s">
        <v>215</v>
      </c>
      <c r="BP93">
        <v>1</v>
      </c>
      <c r="BQ93">
        <v>4204.16</v>
      </c>
      <c r="BR93">
        <v>3.4259207942573147E-3</v>
      </c>
      <c r="BS93">
        <v>0.30345048254138784</v>
      </c>
      <c r="BT93">
        <v>0.13367711980514538</v>
      </c>
      <c r="BU93">
        <v>20.619</v>
      </c>
      <c r="BV93">
        <v>0.23785964378139748</v>
      </c>
      <c r="BW93">
        <v>46.549132288019486</v>
      </c>
      <c r="BX93">
        <v>0</v>
      </c>
      <c r="BY93">
        <v>10</v>
      </c>
      <c r="BZ93">
        <v>1957</v>
      </c>
    </row>
    <row r="94" spans="1:78" ht="16.5">
      <c r="A94" s="107" t="str">
        <f t="shared" si="19"/>
        <v>미래교통</v>
      </c>
      <c r="B94" s="108" t="str">
        <f t="shared" si="20"/>
        <v>지생규</v>
      </c>
      <c r="C94" s="109" t="str">
        <f t="shared" si="21"/>
        <v>D</v>
      </c>
      <c r="D94" s="110">
        <f t="shared" si="22"/>
        <v>0.84551724137931039</v>
      </c>
      <c r="E94" s="111">
        <f t="shared" si="23"/>
        <v>1641</v>
      </c>
      <c r="F94" s="112" t="str">
        <f t="shared" si="24"/>
        <v>111</v>
      </c>
      <c r="G94" s="113" t="str">
        <f t="shared" si="25"/>
        <v>70바6004</v>
      </c>
      <c r="H94" s="114">
        <f t="shared" si="26"/>
        <v>1</v>
      </c>
      <c r="I94" s="115">
        <f t="shared" si="27"/>
        <v>4039.01</v>
      </c>
      <c r="J94" s="116">
        <f t="shared" si="28"/>
        <v>2.0597123812676497E-2</v>
      </c>
      <c r="K94" s="116">
        <f t="shared" si="29"/>
        <v>0.24785558526805662</v>
      </c>
      <c r="L94" s="116">
        <f t="shared" si="30"/>
        <v>0.10769965907487231</v>
      </c>
      <c r="M94" s="117">
        <f t="shared" si="31"/>
        <v>23.529</v>
      </c>
      <c r="N94" s="118">
        <f t="shared" si="32"/>
        <v>1.5597881659119437</v>
      </c>
      <c r="O94" s="118">
        <f t="shared" si="33"/>
        <v>10.497621942010541</v>
      </c>
      <c r="P94" s="219">
        <f t="shared" si="34"/>
        <v>4</v>
      </c>
      <c r="Q94" s="220">
        <f t="shared" si="35"/>
        <v>63</v>
      </c>
      <c r="R94" s="220">
        <f t="shared" si="36"/>
        <v>424</v>
      </c>
      <c r="T94">
        <v>510</v>
      </c>
      <c r="U94">
        <v>1641</v>
      </c>
      <c r="V94" t="s">
        <v>311</v>
      </c>
      <c r="W94">
        <v>4039.01</v>
      </c>
      <c r="X94">
        <v>1647.5550000000001</v>
      </c>
      <c r="Y94">
        <v>2.452</v>
      </c>
      <c r="Z94">
        <v>23.529</v>
      </c>
      <c r="AA94">
        <v>130.58551399999999</v>
      </c>
      <c r="AB94">
        <v>2.689686</v>
      </c>
      <c r="AC94">
        <v>32.366349</v>
      </c>
      <c r="AD94" s="1">
        <v>435</v>
      </c>
      <c r="AE94">
        <v>63</v>
      </c>
      <c r="AF94">
        <v>424</v>
      </c>
      <c r="AG94">
        <v>92</v>
      </c>
      <c r="AH94">
        <v>30.93</v>
      </c>
      <c r="AI94">
        <v>30129.200000000001</v>
      </c>
      <c r="AJ94">
        <v>10248.6</v>
      </c>
      <c r="AK94">
        <v>4</v>
      </c>
      <c r="AL94">
        <v>1988</v>
      </c>
      <c r="AM94">
        <v>0.84551724137931039</v>
      </c>
      <c r="AN94" t="s">
        <v>67</v>
      </c>
      <c r="AO94">
        <v>4039.01</v>
      </c>
      <c r="AP94" t="s">
        <v>471</v>
      </c>
      <c r="AQ94" t="s">
        <v>119</v>
      </c>
      <c r="AR94" t="s">
        <v>120</v>
      </c>
      <c r="AS94" t="s">
        <v>119</v>
      </c>
      <c r="AT94" t="s">
        <v>120</v>
      </c>
      <c r="AU94" t="s">
        <v>294</v>
      </c>
      <c r="AV94" t="s">
        <v>311</v>
      </c>
      <c r="AW94" t="s">
        <v>67</v>
      </c>
      <c r="AX94">
        <v>1641</v>
      </c>
      <c r="AY94" t="s">
        <v>534</v>
      </c>
      <c r="AZ94">
        <v>2</v>
      </c>
      <c r="BA94" t="s">
        <v>190</v>
      </c>
      <c r="BB94">
        <v>1</v>
      </c>
      <c r="BC94">
        <v>1</v>
      </c>
      <c r="BE94" t="s">
        <v>69</v>
      </c>
      <c r="BF94">
        <v>-1</v>
      </c>
      <c r="BG94" t="s">
        <v>351</v>
      </c>
      <c r="BI94" t="s">
        <v>119</v>
      </c>
      <c r="BJ94" t="s">
        <v>311</v>
      </c>
      <c r="BK94" t="s">
        <v>67</v>
      </c>
      <c r="BL94">
        <v>0.84551724137931039</v>
      </c>
      <c r="BM94">
        <v>1641</v>
      </c>
      <c r="BN94" t="s">
        <v>120</v>
      </c>
      <c r="BO94" t="s">
        <v>294</v>
      </c>
      <c r="BP94">
        <v>1</v>
      </c>
      <c r="BQ94">
        <v>4039.01</v>
      </c>
      <c r="BR94">
        <v>2.0597123812676497E-2</v>
      </c>
      <c r="BS94">
        <v>0.24785558526805662</v>
      </c>
      <c r="BT94">
        <v>0.10769965907487231</v>
      </c>
      <c r="BU94">
        <v>23.529</v>
      </c>
      <c r="BV94">
        <v>1.5597881659119437</v>
      </c>
      <c r="BW94">
        <v>10.497621942010541</v>
      </c>
      <c r="BX94">
        <v>4</v>
      </c>
      <c r="BY94">
        <v>63</v>
      </c>
      <c r="BZ94">
        <v>424</v>
      </c>
    </row>
    <row r="95" spans="1:78" ht="16.5">
      <c r="A95" s="124" t="str">
        <f t="shared" si="19"/>
        <v>미래교통</v>
      </c>
      <c r="B95" s="125" t="str">
        <f t="shared" si="20"/>
        <v>채익현</v>
      </c>
      <c r="C95" s="126" t="str">
        <f t="shared" si="21"/>
        <v>B</v>
      </c>
      <c r="D95" s="127">
        <f t="shared" si="22"/>
        <v>0.92366666666666664</v>
      </c>
      <c r="E95" s="128">
        <f t="shared" si="23"/>
        <v>9519</v>
      </c>
      <c r="F95" s="129" t="str">
        <f t="shared" si="24"/>
        <v>111</v>
      </c>
      <c r="G95" s="130" t="str">
        <f t="shared" si="25"/>
        <v>70바6093</v>
      </c>
      <c r="H95" s="131">
        <f t="shared" si="26"/>
        <v>1</v>
      </c>
      <c r="I95" s="132">
        <f t="shared" si="27"/>
        <v>3743.7510000000002</v>
      </c>
      <c r="J95" s="133">
        <f t="shared" si="28"/>
        <v>3.6750114595787843E-2</v>
      </c>
      <c r="K95" s="133">
        <f t="shared" si="29"/>
        <v>0.32569808057385496</v>
      </c>
      <c r="L95" s="133">
        <f t="shared" si="30"/>
        <v>0.16347241042473176</v>
      </c>
      <c r="M95" s="134">
        <f t="shared" si="31"/>
        <v>20.015000000000001</v>
      </c>
      <c r="N95" s="135">
        <f t="shared" si="32"/>
        <v>0</v>
      </c>
      <c r="O95" s="135">
        <f t="shared" si="33"/>
        <v>41.936549733141973</v>
      </c>
      <c r="P95" s="217">
        <f t="shared" si="34"/>
        <v>37</v>
      </c>
      <c r="Q95" s="218">
        <f t="shared" si="35"/>
        <v>0</v>
      </c>
      <c r="R95" s="218">
        <f t="shared" si="36"/>
        <v>1570</v>
      </c>
      <c r="T95">
        <v>510</v>
      </c>
      <c r="U95">
        <v>9519</v>
      </c>
      <c r="V95" t="s">
        <v>277</v>
      </c>
      <c r="W95">
        <v>3743.7510000000002</v>
      </c>
      <c r="X95">
        <v>1351.165</v>
      </c>
      <c r="Y95">
        <v>2.7709999999999999</v>
      </c>
      <c r="Z95">
        <v>20.015000000000001</v>
      </c>
      <c r="AA95">
        <v>131.79803799999999</v>
      </c>
      <c r="AB95">
        <v>4.8435930000000003</v>
      </c>
      <c r="AC95">
        <v>42.926367999999997</v>
      </c>
      <c r="AD95" s="1">
        <v>612</v>
      </c>
      <c r="AE95">
        <v>0</v>
      </c>
      <c r="AF95">
        <v>1570</v>
      </c>
      <c r="AG95">
        <v>92</v>
      </c>
      <c r="AH95">
        <v>28.40521</v>
      </c>
      <c r="AI95">
        <v>40281.1</v>
      </c>
      <c r="AJ95">
        <v>19903.2</v>
      </c>
      <c r="AK95">
        <v>37</v>
      </c>
      <c r="AL95">
        <v>12624</v>
      </c>
      <c r="AM95">
        <v>0.92366666666666664</v>
      </c>
      <c r="AN95" t="s">
        <v>68</v>
      </c>
      <c r="AO95">
        <v>3743.7510000000002</v>
      </c>
      <c r="AP95" t="s">
        <v>472</v>
      </c>
      <c r="AQ95" t="s">
        <v>119</v>
      </c>
      <c r="AR95" t="s">
        <v>120</v>
      </c>
      <c r="AS95" t="s">
        <v>119</v>
      </c>
      <c r="AT95" t="s">
        <v>120</v>
      </c>
      <c r="AU95" t="s">
        <v>184</v>
      </c>
      <c r="AV95" t="s">
        <v>277</v>
      </c>
      <c r="AW95" t="s">
        <v>68</v>
      </c>
      <c r="AX95">
        <v>9519</v>
      </c>
      <c r="AY95" t="s">
        <v>530</v>
      </c>
      <c r="AZ95">
        <v>8</v>
      </c>
      <c r="BA95" t="s">
        <v>376</v>
      </c>
      <c r="BB95">
        <v>1</v>
      </c>
      <c r="BC95">
        <v>1</v>
      </c>
      <c r="BE95" t="s">
        <v>69</v>
      </c>
      <c r="BF95">
        <v>1</v>
      </c>
      <c r="BG95" t="s">
        <v>331</v>
      </c>
      <c r="BI95" t="s">
        <v>119</v>
      </c>
      <c r="BJ95" t="s">
        <v>277</v>
      </c>
      <c r="BK95" t="s">
        <v>68</v>
      </c>
      <c r="BL95">
        <v>0.92366666666666664</v>
      </c>
      <c r="BM95">
        <v>9519</v>
      </c>
      <c r="BN95" t="s">
        <v>120</v>
      </c>
      <c r="BO95" t="s">
        <v>184</v>
      </c>
      <c r="BP95">
        <v>1</v>
      </c>
      <c r="BQ95">
        <v>3743.7510000000002</v>
      </c>
      <c r="BR95">
        <v>3.6750114595787843E-2</v>
      </c>
      <c r="BS95">
        <v>0.32569808057385496</v>
      </c>
      <c r="BT95">
        <v>0.16347241042473176</v>
      </c>
      <c r="BU95">
        <v>20.015000000000001</v>
      </c>
      <c r="BV95">
        <v>0</v>
      </c>
      <c r="BW95">
        <v>41.936549733141973</v>
      </c>
      <c r="BX95">
        <v>37</v>
      </c>
      <c r="BY95">
        <v>0</v>
      </c>
      <c r="BZ95">
        <v>1570</v>
      </c>
    </row>
    <row r="96" spans="1:78" ht="16.5">
      <c r="A96" s="107" t="str">
        <f t="shared" si="19"/>
        <v>미래교통</v>
      </c>
      <c r="B96" s="108" t="str">
        <f t="shared" si="20"/>
        <v>천병태</v>
      </c>
      <c r="C96" s="109" t="str">
        <f t="shared" si="21"/>
        <v>F</v>
      </c>
      <c r="D96" s="110">
        <f t="shared" si="22"/>
        <v>0.76357142857142857</v>
      </c>
      <c r="E96" s="111">
        <f t="shared" si="23"/>
        <v>9962</v>
      </c>
      <c r="F96" s="112" t="str">
        <f t="shared" si="24"/>
        <v>111</v>
      </c>
      <c r="G96" s="113" t="str">
        <f t="shared" si="25"/>
        <v>70바5931</v>
      </c>
      <c r="H96" s="114">
        <f t="shared" si="26"/>
        <v>1</v>
      </c>
      <c r="I96" s="115">
        <f t="shared" si="27"/>
        <v>4091.6840000000002</v>
      </c>
      <c r="J96" s="116">
        <f t="shared" si="28"/>
        <v>2.4557206325135073E-2</v>
      </c>
      <c r="K96" s="116">
        <f t="shared" si="29"/>
        <v>0.27656716307095752</v>
      </c>
      <c r="L96" s="116">
        <f t="shared" si="30"/>
        <v>0.18256541805281151</v>
      </c>
      <c r="M96" s="117">
        <f t="shared" si="31"/>
        <v>28.407</v>
      </c>
      <c r="N96" s="118">
        <f t="shared" si="32"/>
        <v>0.36659722500564557</v>
      </c>
      <c r="O96" s="118">
        <f t="shared" si="33"/>
        <v>45.213657750696285</v>
      </c>
      <c r="P96" s="219">
        <f t="shared" si="34"/>
        <v>4</v>
      </c>
      <c r="Q96" s="220">
        <f t="shared" si="35"/>
        <v>15</v>
      </c>
      <c r="R96" s="220">
        <f t="shared" si="36"/>
        <v>1850</v>
      </c>
      <c r="T96">
        <v>510</v>
      </c>
      <c r="U96">
        <v>9962</v>
      </c>
      <c r="V96" t="s">
        <v>278</v>
      </c>
      <c r="W96">
        <v>4091.6840000000002</v>
      </c>
      <c r="X96">
        <v>1913.758</v>
      </c>
      <c r="Y96">
        <v>2.1379999999999999</v>
      </c>
      <c r="Z96">
        <v>28.407</v>
      </c>
      <c r="AA96">
        <v>132.263294</v>
      </c>
      <c r="AB96">
        <v>3.2480169999999999</v>
      </c>
      <c r="AC96">
        <v>36.579684</v>
      </c>
      <c r="AD96" s="1">
        <v>747</v>
      </c>
      <c r="AE96">
        <v>15</v>
      </c>
      <c r="AF96">
        <v>1850</v>
      </c>
      <c r="AG96">
        <v>94</v>
      </c>
      <c r="AH96">
        <v>30.935898999999999</v>
      </c>
      <c r="AI96">
        <v>28122.2</v>
      </c>
      <c r="AJ96">
        <v>12740.9</v>
      </c>
      <c r="AK96">
        <v>4</v>
      </c>
      <c r="AL96">
        <v>1477</v>
      </c>
      <c r="AM96">
        <v>0.76357142857142857</v>
      </c>
      <c r="AN96" t="s">
        <v>70</v>
      </c>
      <c r="AO96">
        <v>4091.6840000000002</v>
      </c>
      <c r="AP96" t="s">
        <v>473</v>
      </c>
      <c r="AQ96" t="s">
        <v>119</v>
      </c>
      <c r="AR96" t="s">
        <v>120</v>
      </c>
      <c r="AS96" t="s">
        <v>119</v>
      </c>
      <c r="AT96" t="s">
        <v>120</v>
      </c>
      <c r="AU96" t="s">
        <v>179</v>
      </c>
      <c r="AV96" t="s">
        <v>278</v>
      </c>
      <c r="AW96" t="s">
        <v>70</v>
      </c>
      <c r="AX96">
        <v>9962</v>
      </c>
      <c r="AY96" t="s">
        <v>521</v>
      </c>
      <c r="AZ96">
        <v>5</v>
      </c>
      <c r="BA96" t="s">
        <v>595</v>
      </c>
      <c r="BB96">
        <v>1</v>
      </c>
      <c r="BC96">
        <v>1</v>
      </c>
      <c r="BE96" t="s">
        <v>70</v>
      </c>
      <c r="BF96">
        <v>0</v>
      </c>
      <c r="BG96" t="s">
        <v>337</v>
      </c>
      <c r="BI96" t="s">
        <v>119</v>
      </c>
      <c r="BJ96" t="s">
        <v>278</v>
      </c>
      <c r="BK96" t="s">
        <v>70</v>
      </c>
      <c r="BL96">
        <v>0.76357142857142857</v>
      </c>
      <c r="BM96">
        <v>9962</v>
      </c>
      <c r="BN96" t="s">
        <v>120</v>
      </c>
      <c r="BO96" t="s">
        <v>179</v>
      </c>
      <c r="BP96">
        <v>1</v>
      </c>
      <c r="BQ96">
        <v>4091.6840000000002</v>
      </c>
      <c r="BR96">
        <v>2.4557206325135073E-2</v>
      </c>
      <c r="BS96">
        <v>0.27656716307095752</v>
      </c>
      <c r="BT96">
        <v>0.18256541805281151</v>
      </c>
      <c r="BU96">
        <v>28.407</v>
      </c>
      <c r="BV96">
        <v>0.36659722500564557</v>
      </c>
      <c r="BW96">
        <v>45.213657750696285</v>
      </c>
      <c r="BX96">
        <v>4</v>
      </c>
      <c r="BY96">
        <v>15</v>
      </c>
      <c r="BZ96">
        <v>1850</v>
      </c>
    </row>
    <row r="97" spans="1:78" ht="16.5">
      <c r="A97" s="124" t="str">
        <f t="shared" si="19"/>
        <v>미래교통</v>
      </c>
      <c r="B97" s="125" t="str">
        <f t="shared" si="20"/>
        <v>천영석</v>
      </c>
      <c r="C97" s="126" t="str">
        <f t="shared" si="21"/>
        <v>B</v>
      </c>
      <c r="D97" s="127">
        <f t="shared" si="22"/>
        <v>0.90966666666666673</v>
      </c>
      <c r="E97" s="128">
        <f t="shared" si="23"/>
        <v>8736</v>
      </c>
      <c r="F97" s="129" t="str">
        <f t="shared" si="24"/>
        <v>304</v>
      </c>
      <c r="G97" s="130" t="str">
        <f t="shared" si="25"/>
        <v>70바5915</v>
      </c>
      <c r="H97" s="131">
        <f t="shared" si="26"/>
        <v>1</v>
      </c>
      <c r="I97" s="132">
        <f t="shared" si="27"/>
        <v>3822.3679999999999</v>
      </c>
      <c r="J97" s="133">
        <f t="shared" si="28"/>
        <v>2.3361697120827408E-3</v>
      </c>
      <c r="K97" s="133">
        <f t="shared" si="29"/>
        <v>0.29524394045201613</v>
      </c>
      <c r="L97" s="133">
        <f t="shared" si="30"/>
        <v>0.18260931443544945</v>
      </c>
      <c r="M97" s="134">
        <f t="shared" si="31"/>
        <v>18.026</v>
      </c>
      <c r="N97" s="135">
        <f t="shared" si="32"/>
        <v>0.13080896449530763</v>
      </c>
      <c r="O97" s="135">
        <f t="shared" si="33"/>
        <v>2.3807231538145985</v>
      </c>
      <c r="P97" s="217">
        <f t="shared" si="34"/>
        <v>0</v>
      </c>
      <c r="Q97" s="218">
        <f t="shared" si="35"/>
        <v>5</v>
      </c>
      <c r="R97" s="218">
        <f t="shared" si="36"/>
        <v>91</v>
      </c>
      <c r="T97">
        <v>510</v>
      </c>
      <c r="U97">
        <v>8736</v>
      </c>
      <c r="V97" t="s">
        <v>279</v>
      </c>
      <c r="W97">
        <v>3822.491</v>
      </c>
      <c r="X97">
        <v>1400.6469999999999</v>
      </c>
      <c r="Y97">
        <v>2.7290000000000001</v>
      </c>
      <c r="Z97">
        <v>18.026</v>
      </c>
      <c r="AA97">
        <v>136.25636800000001</v>
      </c>
      <c r="AB97">
        <v>0.31831799999999999</v>
      </c>
      <c r="AC97">
        <v>40.228867000000001</v>
      </c>
      <c r="AD97" s="1">
        <v>698</v>
      </c>
      <c r="AE97">
        <v>5</v>
      </c>
      <c r="AF97">
        <v>91</v>
      </c>
      <c r="AG97">
        <v>100</v>
      </c>
      <c r="AH97">
        <v>28.053667999999998</v>
      </c>
      <c r="AI97">
        <v>31489.200000000001</v>
      </c>
      <c r="AJ97">
        <v>9938.1</v>
      </c>
      <c r="AK97">
        <v>0</v>
      </c>
      <c r="AL97">
        <v>0</v>
      </c>
      <c r="AM97">
        <v>0.90966666666666673</v>
      </c>
      <c r="AN97" t="s">
        <v>68</v>
      </c>
      <c r="AO97">
        <v>3822.3679999999999</v>
      </c>
      <c r="AP97" t="s">
        <v>474</v>
      </c>
      <c r="AQ97" t="s">
        <v>119</v>
      </c>
      <c r="AR97" t="s">
        <v>91</v>
      </c>
      <c r="AS97" t="s">
        <v>119</v>
      </c>
      <c r="AT97" t="s">
        <v>91</v>
      </c>
      <c r="AU97" t="s">
        <v>213</v>
      </c>
      <c r="AV97" t="s">
        <v>279</v>
      </c>
      <c r="AW97" t="s">
        <v>68</v>
      </c>
      <c r="AX97">
        <v>8736</v>
      </c>
      <c r="AY97" t="s">
        <v>525</v>
      </c>
      <c r="AZ97">
        <v>6</v>
      </c>
      <c r="BA97" t="s">
        <v>596</v>
      </c>
      <c r="BB97">
        <v>1</v>
      </c>
      <c r="BC97">
        <v>1</v>
      </c>
      <c r="BE97" t="s">
        <v>69</v>
      </c>
      <c r="BF97">
        <v>1</v>
      </c>
      <c r="BG97" t="s">
        <v>331</v>
      </c>
      <c r="BI97" t="s">
        <v>119</v>
      </c>
      <c r="BJ97" t="s">
        <v>279</v>
      </c>
      <c r="BK97" t="s">
        <v>68</v>
      </c>
      <c r="BL97">
        <v>0.90966666666666673</v>
      </c>
      <c r="BM97">
        <v>8736</v>
      </c>
      <c r="BN97" t="s">
        <v>91</v>
      </c>
      <c r="BO97" t="s">
        <v>213</v>
      </c>
      <c r="BP97">
        <v>1</v>
      </c>
      <c r="BQ97">
        <v>3822.3679999999999</v>
      </c>
      <c r="BR97">
        <v>2.3361697120827408E-3</v>
      </c>
      <c r="BS97">
        <v>0.29524394045201613</v>
      </c>
      <c r="BT97">
        <v>0.18260343843844237</v>
      </c>
      <c r="BU97">
        <v>18.026</v>
      </c>
      <c r="BV97">
        <v>0.13080896449530763</v>
      </c>
      <c r="BW97">
        <v>2.3807231538145985</v>
      </c>
      <c r="BX97">
        <v>0</v>
      </c>
      <c r="BY97">
        <v>5</v>
      </c>
      <c r="BZ97">
        <v>91</v>
      </c>
    </row>
    <row r="98" spans="1:78" ht="16.5">
      <c r="A98" s="107" t="str">
        <f t="shared" si="19"/>
        <v>미래교통</v>
      </c>
      <c r="B98" s="108" t="str">
        <f t="shared" si="20"/>
        <v>최봉근</v>
      </c>
      <c r="C98" s="109" t="str">
        <f t="shared" si="21"/>
        <v>B</v>
      </c>
      <c r="D98" s="110">
        <f t="shared" si="22"/>
        <v>0.91566666666666663</v>
      </c>
      <c r="E98" s="111">
        <f t="shared" si="23"/>
        <v>5509</v>
      </c>
      <c r="F98" s="112" t="str">
        <f t="shared" si="24"/>
        <v>304</v>
      </c>
      <c r="G98" s="113" t="str">
        <f t="shared" si="25"/>
        <v>70바6003</v>
      </c>
      <c r="H98" s="114">
        <f t="shared" si="26"/>
        <v>1</v>
      </c>
      <c r="I98" s="115">
        <f t="shared" si="27"/>
        <v>4388.5060000000003</v>
      </c>
      <c r="J98" s="116">
        <f t="shared" si="28"/>
        <v>1.1765114917251213E-2</v>
      </c>
      <c r="K98" s="116">
        <f t="shared" si="29"/>
        <v>0.30519030489219462</v>
      </c>
      <c r="L98" s="116">
        <f t="shared" si="30"/>
        <v>0.23584335990425898</v>
      </c>
      <c r="M98" s="117">
        <f t="shared" si="31"/>
        <v>19.143999999999998</v>
      </c>
      <c r="N98" s="118">
        <f t="shared" si="32"/>
        <v>2.2786798058382511E-2</v>
      </c>
      <c r="O98" s="118">
        <f t="shared" si="33"/>
        <v>1.4811418737948632</v>
      </c>
      <c r="P98" s="219">
        <f t="shared" si="34"/>
        <v>2</v>
      </c>
      <c r="Q98" s="220">
        <f t="shared" si="35"/>
        <v>1</v>
      </c>
      <c r="R98" s="220">
        <f t="shared" si="36"/>
        <v>65</v>
      </c>
      <c r="T98">
        <v>510</v>
      </c>
      <c r="U98">
        <v>5509</v>
      </c>
      <c r="V98" t="s">
        <v>280</v>
      </c>
      <c r="W98">
        <v>4388.5060000000003</v>
      </c>
      <c r="X98">
        <v>1597.63</v>
      </c>
      <c r="Y98">
        <v>2.7469999999999999</v>
      </c>
      <c r="Z98">
        <v>19.143999999999998</v>
      </c>
      <c r="AA98">
        <v>155.660528</v>
      </c>
      <c r="AB98">
        <v>1.831364</v>
      </c>
      <c r="AC98">
        <v>47.506084000000001</v>
      </c>
      <c r="AD98" s="1">
        <v>1035</v>
      </c>
      <c r="AE98">
        <v>1</v>
      </c>
      <c r="AF98">
        <v>65</v>
      </c>
      <c r="AG98">
        <v>95</v>
      </c>
      <c r="AH98">
        <v>28.192799000000001</v>
      </c>
      <c r="AI98">
        <v>28984.9</v>
      </c>
      <c r="AJ98">
        <v>21211.3</v>
      </c>
      <c r="AK98">
        <v>2</v>
      </c>
      <c r="AL98">
        <v>1407</v>
      </c>
      <c r="AM98">
        <v>0.91566666666666663</v>
      </c>
      <c r="AN98" t="s">
        <v>68</v>
      </c>
      <c r="AO98">
        <v>4388.5060000000003</v>
      </c>
      <c r="AP98" t="s">
        <v>475</v>
      </c>
      <c r="AQ98" t="s">
        <v>119</v>
      </c>
      <c r="AR98" t="s">
        <v>91</v>
      </c>
      <c r="AS98" t="s">
        <v>119</v>
      </c>
      <c r="AT98" t="s">
        <v>91</v>
      </c>
      <c r="AU98" t="s">
        <v>217</v>
      </c>
      <c r="AV98" t="s">
        <v>280</v>
      </c>
      <c r="AW98" t="s">
        <v>68</v>
      </c>
      <c r="AX98">
        <v>5509</v>
      </c>
      <c r="AY98" t="s">
        <v>525</v>
      </c>
      <c r="AZ98">
        <v>5</v>
      </c>
      <c r="BA98" t="s">
        <v>597</v>
      </c>
      <c r="BB98">
        <v>1</v>
      </c>
      <c r="BC98">
        <v>1</v>
      </c>
      <c r="BE98" t="s">
        <v>68</v>
      </c>
      <c r="BF98">
        <v>0</v>
      </c>
      <c r="BG98" t="s">
        <v>337</v>
      </c>
      <c r="BI98" t="s">
        <v>119</v>
      </c>
      <c r="BJ98" t="s">
        <v>280</v>
      </c>
      <c r="BK98" t="s">
        <v>68</v>
      </c>
      <c r="BL98">
        <v>0.91566666666666663</v>
      </c>
      <c r="BM98">
        <v>5509</v>
      </c>
      <c r="BN98" t="s">
        <v>91</v>
      </c>
      <c r="BO98" t="s">
        <v>217</v>
      </c>
      <c r="BP98">
        <v>1</v>
      </c>
      <c r="BQ98">
        <v>4388.5060000000003</v>
      </c>
      <c r="BR98">
        <v>1.1765114917251213E-2</v>
      </c>
      <c r="BS98">
        <v>0.30519030489219462</v>
      </c>
      <c r="BT98">
        <v>0.23584335990425898</v>
      </c>
      <c r="BU98">
        <v>19.143999999999998</v>
      </c>
      <c r="BV98">
        <v>2.2786798058382511E-2</v>
      </c>
      <c r="BW98">
        <v>1.4811418737948632</v>
      </c>
      <c r="BX98">
        <v>2</v>
      </c>
      <c r="BY98">
        <v>1</v>
      </c>
      <c r="BZ98">
        <v>65</v>
      </c>
    </row>
    <row r="99" spans="1:78" ht="16.5">
      <c r="A99" s="124" t="str">
        <f t="shared" si="19"/>
        <v>미래교통</v>
      </c>
      <c r="B99" s="125" t="str">
        <f t="shared" si="20"/>
        <v>최원진</v>
      </c>
      <c r="C99" s="126" t="str">
        <f t="shared" si="21"/>
        <v>D</v>
      </c>
      <c r="D99" s="127">
        <f t="shared" si="22"/>
        <v>0.84521322485970207</v>
      </c>
      <c r="E99" s="128">
        <f t="shared" si="23"/>
        <v>7878</v>
      </c>
      <c r="F99" s="129" t="str">
        <f t="shared" si="24"/>
        <v>111</v>
      </c>
      <c r="G99" s="130" t="str">
        <f t="shared" si="25"/>
        <v>70바5076</v>
      </c>
      <c r="H99" s="131">
        <f t="shared" si="26"/>
        <v>2</v>
      </c>
      <c r="I99" s="132">
        <f t="shared" si="27"/>
        <v>4379.866</v>
      </c>
      <c r="J99" s="133">
        <f t="shared" si="28"/>
        <v>1.3729757567590387E-2</v>
      </c>
      <c r="K99" s="133">
        <f t="shared" si="29"/>
        <v>0.2632461689904273</v>
      </c>
      <c r="L99" s="133">
        <f t="shared" si="30"/>
        <v>0.15799570123834838</v>
      </c>
      <c r="M99" s="134">
        <f t="shared" si="31"/>
        <v>22.035</v>
      </c>
      <c r="N99" s="135">
        <f t="shared" si="32"/>
        <v>4.5663497467730747E-2</v>
      </c>
      <c r="O99" s="135">
        <f t="shared" si="33"/>
        <v>8.4020835340624576</v>
      </c>
      <c r="P99" s="217">
        <f t="shared" si="34"/>
        <v>8</v>
      </c>
      <c r="Q99" s="218">
        <f t="shared" si="35"/>
        <v>2</v>
      </c>
      <c r="R99" s="218">
        <f t="shared" si="36"/>
        <v>368</v>
      </c>
      <c r="T99">
        <v>510</v>
      </c>
      <c r="U99">
        <v>7878</v>
      </c>
      <c r="V99" t="s">
        <v>312</v>
      </c>
      <c r="W99">
        <v>4379.866</v>
      </c>
      <c r="X99">
        <v>1684.377</v>
      </c>
      <c r="Y99">
        <v>2.6</v>
      </c>
      <c r="Z99">
        <v>22.035</v>
      </c>
      <c r="AA99">
        <v>134.559113</v>
      </c>
      <c r="AB99">
        <v>1.847464</v>
      </c>
      <c r="AC99">
        <v>35.422170999999999</v>
      </c>
      <c r="AD99" s="1">
        <v>692</v>
      </c>
      <c r="AE99">
        <v>2</v>
      </c>
      <c r="AF99">
        <v>368</v>
      </c>
      <c r="AG99">
        <v>91</v>
      </c>
      <c r="AH99">
        <v>32.549753000000003</v>
      </c>
      <c r="AI99">
        <v>26137.1</v>
      </c>
      <c r="AJ99">
        <v>11188.8</v>
      </c>
      <c r="AK99">
        <v>8</v>
      </c>
      <c r="AL99">
        <v>2873</v>
      </c>
      <c r="AM99">
        <v>0.84521322485970207</v>
      </c>
      <c r="AN99" t="s">
        <v>67</v>
      </c>
      <c r="AO99">
        <v>4143.5659999999998</v>
      </c>
      <c r="AP99" t="s">
        <v>476</v>
      </c>
      <c r="AQ99" t="s">
        <v>119</v>
      </c>
      <c r="AR99" t="s">
        <v>120</v>
      </c>
      <c r="AS99" t="s">
        <v>119</v>
      </c>
      <c r="AT99" t="s">
        <v>120</v>
      </c>
      <c r="AU99" t="s">
        <v>293</v>
      </c>
      <c r="AV99" t="s">
        <v>312</v>
      </c>
      <c r="AW99" t="s">
        <v>67</v>
      </c>
      <c r="AX99">
        <v>7878</v>
      </c>
      <c r="AY99" t="s">
        <v>534</v>
      </c>
      <c r="AZ99">
        <v>3</v>
      </c>
      <c r="BA99" t="s">
        <v>189</v>
      </c>
      <c r="BB99">
        <v>2</v>
      </c>
      <c r="BC99">
        <v>1</v>
      </c>
      <c r="BE99" t="s">
        <v>67</v>
      </c>
      <c r="BF99">
        <v>0</v>
      </c>
      <c r="BG99" t="s">
        <v>337</v>
      </c>
      <c r="BI99" t="s">
        <v>119</v>
      </c>
      <c r="BJ99" t="s">
        <v>312</v>
      </c>
      <c r="BK99" t="s">
        <v>67</v>
      </c>
      <c r="BL99">
        <v>0.84521322485970207</v>
      </c>
      <c r="BM99">
        <v>7878</v>
      </c>
      <c r="BN99" t="s">
        <v>120</v>
      </c>
      <c r="BO99" t="s">
        <v>293</v>
      </c>
      <c r="BP99">
        <v>2</v>
      </c>
      <c r="BQ99">
        <v>4379.866</v>
      </c>
      <c r="BR99">
        <v>1.3729757567590387E-2</v>
      </c>
      <c r="BS99">
        <v>0.2632461689904273</v>
      </c>
      <c r="BT99">
        <v>0.15799570123834838</v>
      </c>
      <c r="BU99">
        <v>22.035</v>
      </c>
      <c r="BV99">
        <v>4.5663497467730747E-2</v>
      </c>
      <c r="BW99">
        <v>8.4020835340624576</v>
      </c>
      <c r="BX99">
        <v>8</v>
      </c>
      <c r="BY99">
        <v>2</v>
      </c>
      <c r="BZ99">
        <v>368</v>
      </c>
    </row>
    <row r="100" spans="1:78" ht="16.5">
      <c r="A100" s="107" t="str">
        <f t="shared" si="19"/>
        <v>미래교통</v>
      </c>
      <c r="B100" s="108" t="str">
        <f t="shared" si="20"/>
        <v>최익환</v>
      </c>
      <c r="C100" s="109" t="str">
        <f t="shared" si="21"/>
        <v>B</v>
      </c>
      <c r="D100" s="110">
        <f t="shared" si="22"/>
        <v>0.92794890653419682</v>
      </c>
      <c r="E100" s="111">
        <f t="shared" si="23"/>
        <v>6599</v>
      </c>
      <c r="F100" s="112" t="str">
        <f t="shared" si="24"/>
        <v>111</v>
      </c>
      <c r="G100" s="113" t="str">
        <f t="shared" si="25"/>
        <v>70바5931</v>
      </c>
      <c r="H100" s="114">
        <f t="shared" si="26"/>
        <v>15</v>
      </c>
      <c r="I100" s="115">
        <f t="shared" si="27"/>
        <v>3860.4209999999998</v>
      </c>
      <c r="J100" s="116">
        <f t="shared" si="28"/>
        <v>1.3569739527268617E-2</v>
      </c>
      <c r="K100" s="116">
        <f t="shared" si="29"/>
        <v>0.29990151019045902</v>
      </c>
      <c r="L100" s="116">
        <f t="shared" si="30"/>
        <v>0.20075530622178256</v>
      </c>
      <c r="M100" s="117">
        <f t="shared" si="31"/>
        <v>19.675999999999998</v>
      </c>
      <c r="N100" s="118">
        <f t="shared" si="32"/>
        <v>0.10361564192092003</v>
      </c>
      <c r="O100" s="118">
        <f t="shared" si="33"/>
        <v>20.230954085059636</v>
      </c>
      <c r="P100" s="219">
        <f t="shared" si="34"/>
        <v>5</v>
      </c>
      <c r="Q100" s="220">
        <f t="shared" si="35"/>
        <v>4</v>
      </c>
      <c r="R100" s="220">
        <f t="shared" si="36"/>
        <v>781</v>
      </c>
      <c r="T100">
        <v>510</v>
      </c>
      <c r="U100">
        <v>6599</v>
      </c>
      <c r="V100" t="s">
        <v>281</v>
      </c>
      <c r="W100">
        <v>3860.4589999999998</v>
      </c>
      <c r="X100">
        <v>1496.4</v>
      </c>
      <c r="Y100">
        <v>2.58</v>
      </c>
      <c r="Z100">
        <v>19.675999999999998</v>
      </c>
      <c r="AA100">
        <v>137.02635900000001</v>
      </c>
      <c r="AB100">
        <v>1.8594120000000001</v>
      </c>
      <c r="AC100">
        <v>41.094411999999998</v>
      </c>
      <c r="AD100" s="1">
        <v>775</v>
      </c>
      <c r="AE100">
        <v>4</v>
      </c>
      <c r="AF100">
        <v>781</v>
      </c>
      <c r="AG100">
        <v>92</v>
      </c>
      <c r="AH100">
        <v>28.173112</v>
      </c>
      <c r="AI100">
        <v>27273</v>
      </c>
      <c r="AJ100">
        <v>13347.7</v>
      </c>
      <c r="AK100">
        <v>5</v>
      </c>
      <c r="AL100">
        <v>797</v>
      </c>
      <c r="AM100">
        <v>0.92794890653419682</v>
      </c>
      <c r="AN100" t="s">
        <v>68</v>
      </c>
      <c r="AO100">
        <v>495.822</v>
      </c>
      <c r="AP100" t="s">
        <v>477</v>
      </c>
      <c r="AQ100" t="s">
        <v>119</v>
      </c>
      <c r="AR100" t="s">
        <v>120</v>
      </c>
      <c r="AS100" t="s">
        <v>119</v>
      </c>
      <c r="AT100" t="s">
        <v>120</v>
      </c>
      <c r="AU100" t="s">
        <v>179</v>
      </c>
      <c r="AV100" t="s">
        <v>281</v>
      </c>
      <c r="AW100" t="s">
        <v>68</v>
      </c>
      <c r="AX100">
        <v>6599</v>
      </c>
      <c r="AY100" t="s">
        <v>530</v>
      </c>
      <c r="AZ100">
        <v>6</v>
      </c>
      <c r="BA100" t="s">
        <v>338</v>
      </c>
      <c r="BB100">
        <v>15</v>
      </c>
      <c r="BC100">
        <v>1</v>
      </c>
      <c r="BE100" t="s">
        <v>69</v>
      </c>
      <c r="BF100">
        <v>1</v>
      </c>
      <c r="BG100" t="s">
        <v>331</v>
      </c>
      <c r="BI100" t="s">
        <v>119</v>
      </c>
      <c r="BJ100" t="s">
        <v>281</v>
      </c>
      <c r="BK100" t="s">
        <v>68</v>
      </c>
      <c r="BL100">
        <v>0.92794890653419682</v>
      </c>
      <c r="BM100">
        <v>6599</v>
      </c>
      <c r="BN100" t="s">
        <v>120</v>
      </c>
      <c r="BO100" t="s">
        <v>179</v>
      </c>
      <c r="BP100">
        <v>15</v>
      </c>
      <c r="BQ100">
        <v>3860.4209999999998</v>
      </c>
      <c r="BR100">
        <v>1.3569739527268617E-2</v>
      </c>
      <c r="BS100">
        <v>0.29990151019045902</v>
      </c>
      <c r="BT100">
        <v>0.20075333010919169</v>
      </c>
      <c r="BU100">
        <v>19.675999999999998</v>
      </c>
      <c r="BV100">
        <v>0.10361564192092003</v>
      </c>
      <c r="BW100">
        <v>20.230954085059636</v>
      </c>
      <c r="BX100">
        <v>5</v>
      </c>
      <c r="BY100">
        <v>4</v>
      </c>
      <c r="BZ100">
        <v>781</v>
      </c>
    </row>
    <row r="101" spans="1:78" ht="16.5">
      <c r="A101" s="124" t="str">
        <f t="shared" si="19"/>
        <v>미래교통</v>
      </c>
      <c r="B101" s="125" t="str">
        <f t="shared" si="20"/>
        <v>최재근</v>
      </c>
      <c r="C101" s="126" t="str">
        <f t="shared" si="21"/>
        <v>C</v>
      </c>
      <c r="D101" s="127">
        <f t="shared" si="22"/>
        <v>0.89193762906114815</v>
      </c>
      <c r="E101" s="128">
        <f t="shared" si="23"/>
        <v>5006</v>
      </c>
      <c r="F101" s="129" t="str">
        <f t="shared" si="24"/>
        <v>111-2</v>
      </c>
      <c r="G101" s="130" t="str">
        <f t="shared" si="25"/>
        <v>72바1548</v>
      </c>
      <c r="H101" s="131">
        <f t="shared" si="26"/>
        <v>3</v>
      </c>
      <c r="I101" s="132">
        <f t="shared" si="27"/>
        <v>2541.4749999999999</v>
      </c>
      <c r="J101" s="133">
        <f t="shared" si="28"/>
        <v>3.0562106105125064E-2</v>
      </c>
      <c r="K101" s="133">
        <f t="shared" si="29"/>
        <v>0.4099540527745939</v>
      </c>
      <c r="L101" s="133">
        <f t="shared" si="30"/>
        <v>8.6563904819051934E-2</v>
      </c>
      <c r="M101" s="134">
        <f t="shared" si="31"/>
        <v>17.98</v>
      </c>
      <c r="N101" s="135">
        <f t="shared" si="32"/>
        <v>2.5575699151083526</v>
      </c>
      <c r="O101" s="135">
        <f t="shared" si="33"/>
        <v>53.827009905665022</v>
      </c>
      <c r="P101" s="217">
        <f t="shared" si="34"/>
        <v>3</v>
      </c>
      <c r="Q101" s="218">
        <f t="shared" si="35"/>
        <v>65</v>
      </c>
      <c r="R101" s="218">
        <f t="shared" si="36"/>
        <v>1368</v>
      </c>
      <c r="T101">
        <v>510</v>
      </c>
      <c r="U101">
        <v>5006</v>
      </c>
      <c r="V101" t="s">
        <v>282</v>
      </c>
      <c r="W101">
        <v>2541.4760000000001</v>
      </c>
      <c r="X101">
        <v>1305.5360000000001</v>
      </c>
      <c r="Y101">
        <v>1.9470000000000001</v>
      </c>
      <c r="Z101">
        <v>17.98</v>
      </c>
      <c r="AA101">
        <v>160.61883900000001</v>
      </c>
      <c r="AB101">
        <v>4.9088500000000002</v>
      </c>
      <c r="AC101">
        <v>65.846344000000002</v>
      </c>
      <c r="AD101" s="1">
        <v>220</v>
      </c>
      <c r="AE101">
        <v>65</v>
      </c>
      <c r="AF101">
        <v>1368</v>
      </c>
      <c r="AG101">
        <v>90</v>
      </c>
      <c r="AH101">
        <v>15.823024999999999</v>
      </c>
      <c r="AI101">
        <v>1550.7</v>
      </c>
      <c r="AJ101">
        <v>16.600000000000001</v>
      </c>
      <c r="AK101">
        <v>3</v>
      </c>
      <c r="AL101">
        <v>2496</v>
      </c>
      <c r="AM101">
        <v>0.89193762906114815</v>
      </c>
      <c r="AN101" t="s">
        <v>69</v>
      </c>
      <c r="AO101">
        <v>2291.645</v>
      </c>
      <c r="AP101" t="s">
        <v>478</v>
      </c>
      <c r="AQ101" t="s">
        <v>119</v>
      </c>
      <c r="AR101" t="s">
        <v>121</v>
      </c>
      <c r="AS101" t="s">
        <v>119</v>
      </c>
      <c r="AT101" t="s">
        <v>121</v>
      </c>
      <c r="AU101" t="s">
        <v>208</v>
      </c>
      <c r="AV101" t="s">
        <v>282</v>
      </c>
      <c r="AW101" t="s">
        <v>69</v>
      </c>
      <c r="AX101">
        <v>5006</v>
      </c>
      <c r="AY101" t="s">
        <v>543</v>
      </c>
      <c r="AZ101">
        <v>1</v>
      </c>
      <c r="BA101" t="s">
        <v>209</v>
      </c>
      <c r="BB101">
        <v>3</v>
      </c>
      <c r="BC101">
        <v>1</v>
      </c>
      <c r="BE101" t="s">
        <v>69</v>
      </c>
      <c r="BF101">
        <v>0</v>
      </c>
      <c r="BG101" t="s">
        <v>337</v>
      </c>
      <c r="BI101" t="s">
        <v>119</v>
      </c>
      <c r="BJ101" t="s">
        <v>282</v>
      </c>
      <c r="BK101" t="s">
        <v>69</v>
      </c>
      <c r="BL101">
        <v>0.89193762906114815</v>
      </c>
      <c r="BM101">
        <v>5006</v>
      </c>
      <c r="BN101" t="s">
        <v>121</v>
      </c>
      <c r="BO101" t="s">
        <v>208</v>
      </c>
      <c r="BP101">
        <v>3</v>
      </c>
      <c r="BQ101">
        <v>2541.4749999999999</v>
      </c>
      <c r="BR101">
        <v>3.0562106105125064E-2</v>
      </c>
      <c r="BS101">
        <v>0.4099540527745939</v>
      </c>
      <c r="BT101">
        <v>8.6563870758567071E-2</v>
      </c>
      <c r="BU101">
        <v>17.98</v>
      </c>
      <c r="BV101">
        <v>2.5575699151083526</v>
      </c>
      <c r="BW101">
        <v>53.827009905665022</v>
      </c>
      <c r="BX101">
        <v>3</v>
      </c>
      <c r="BY101">
        <v>65</v>
      </c>
      <c r="BZ101">
        <v>1368</v>
      </c>
    </row>
    <row r="102" spans="1:78" ht="16.5">
      <c r="A102" s="107" t="str">
        <f t="shared" si="19"/>
        <v>미래교통</v>
      </c>
      <c r="B102" s="108" t="str">
        <f t="shared" si="20"/>
        <v>최재찬</v>
      </c>
      <c r="C102" s="109" t="str">
        <f t="shared" si="21"/>
        <v>D</v>
      </c>
      <c r="D102" s="110">
        <f t="shared" si="22"/>
        <v>0.82102295384429647</v>
      </c>
      <c r="E102" s="111">
        <f t="shared" si="23"/>
        <v>4591</v>
      </c>
      <c r="F102" s="112" t="str">
        <f t="shared" si="24"/>
        <v>111-2</v>
      </c>
      <c r="G102" s="113" t="str">
        <f t="shared" si="25"/>
        <v>72바1546</v>
      </c>
      <c r="H102" s="114">
        <f t="shared" si="26"/>
        <v>3</v>
      </c>
      <c r="I102" s="115">
        <f t="shared" si="27"/>
        <v>2065.7539999999999</v>
      </c>
      <c r="J102" s="116">
        <f t="shared" si="28"/>
        <v>4.4696628279759607E-2</v>
      </c>
      <c r="K102" s="116">
        <f t="shared" si="29"/>
        <v>0.40235044951219445</v>
      </c>
      <c r="L102" s="116">
        <f t="shared" si="30"/>
        <v>0.1539389491681972</v>
      </c>
      <c r="M102" s="117">
        <f t="shared" si="31"/>
        <v>16.835999999999999</v>
      </c>
      <c r="N102" s="118">
        <f t="shared" si="32"/>
        <v>0.24921857515759338</v>
      </c>
      <c r="O102" s="118">
        <f t="shared" si="33"/>
        <v>62.254800074366827</v>
      </c>
      <c r="P102" s="219">
        <f t="shared" si="34"/>
        <v>23</v>
      </c>
      <c r="Q102" s="220">
        <f t="shared" si="35"/>
        <v>6</v>
      </c>
      <c r="R102" s="220">
        <f t="shared" si="36"/>
        <v>1319</v>
      </c>
      <c r="T102">
        <v>510</v>
      </c>
      <c r="U102">
        <v>4591</v>
      </c>
      <c r="V102" t="s">
        <v>283</v>
      </c>
      <c r="W102">
        <v>2065.7539999999999</v>
      </c>
      <c r="X102">
        <v>1152.606</v>
      </c>
      <c r="Y102">
        <v>1.792</v>
      </c>
      <c r="Z102">
        <v>16.835999999999999</v>
      </c>
      <c r="AA102">
        <v>140.912195</v>
      </c>
      <c r="AB102">
        <v>6.2983000000000002</v>
      </c>
      <c r="AC102">
        <v>56.696084999999997</v>
      </c>
      <c r="AD102" s="1">
        <v>318</v>
      </c>
      <c r="AE102">
        <v>6</v>
      </c>
      <c r="AF102">
        <v>1319</v>
      </c>
      <c r="AG102">
        <v>87</v>
      </c>
      <c r="AH102">
        <v>14.659865999999999</v>
      </c>
      <c r="AI102">
        <v>687.9</v>
      </c>
      <c r="AJ102">
        <v>1.1000000000000001</v>
      </c>
      <c r="AK102">
        <v>23</v>
      </c>
      <c r="AL102">
        <v>11987</v>
      </c>
      <c r="AM102">
        <v>0.82102295384429647</v>
      </c>
      <c r="AN102" t="s">
        <v>67</v>
      </c>
      <c r="AO102">
        <v>1877.116</v>
      </c>
      <c r="AP102" t="s">
        <v>479</v>
      </c>
      <c r="AQ102" t="s">
        <v>119</v>
      </c>
      <c r="AR102" t="s">
        <v>121</v>
      </c>
      <c r="AS102" t="s">
        <v>119</v>
      </c>
      <c r="AT102" t="s">
        <v>121</v>
      </c>
      <c r="AU102" t="s">
        <v>206</v>
      </c>
      <c r="AV102" t="s">
        <v>283</v>
      </c>
      <c r="AW102" t="s">
        <v>67</v>
      </c>
      <c r="AX102">
        <v>4591</v>
      </c>
      <c r="AY102" t="s">
        <v>545</v>
      </c>
      <c r="AZ102">
        <v>8</v>
      </c>
      <c r="BA102" t="s">
        <v>598</v>
      </c>
      <c r="BB102">
        <v>3</v>
      </c>
      <c r="BC102">
        <v>1</v>
      </c>
      <c r="BE102" t="s">
        <v>67</v>
      </c>
      <c r="BF102">
        <v>0</v>
      </c>
      <c r="BG102" t="s">
        <v>337</v>
      </c>
      <c r="BI102" t="s">
        <v>119</v>
      </c>
      <c r="BJ102" t="s">
        <v>283</v>
      </c>
      <c r="BK102" t="s">
        <v>67</v>
      </c>
      <c r="BL102">
        <v>0.82102295384429647</v>
      </c>
      <c r="BM102">
        <v>4591</v>
      </c>
      <c r="BN102" t="s">
        <v>121</v>
      </c>
      <c r="BO102" t="s">
        <v>206</v>
      </c>
      <c r="BP102">
        <v>3</v>
      </c>
      <c r="BQ102">
        <v>2065.7539999999999</v>
      </c>
      <c r="BR102">
        <v>4.4696628279759607E-2</v>
      </c>
      <c r="BS102">
        <v>0.40235044951219445</v>
      </c>
      <c r="BT102">
        <v>0.1539389491681972</v>
      </c>
      <c r="BU102">
        <v>16.835999999999999</v>
      </c>
      <c r="BV102">
        <v>0.24921857515759338</v>
      </c>
      <c r="BW102">
        <v>62.254800074366827</v>
      </c>
      <c r="BX102">
        <v>23</v>
      </c>
      <c r="BY102">
        <v>6</v>
      </c>
      <c r="BZ102">
        <v>1319</v>
      </c>
    </row>
    <row r="103" spans="1:78" ht="16.5">
      <c r="A103" s="124" t="str">
        <f t="shared" si="19"/>
        <v>미래교통</v>
      </c>
      <c r="B103" s="125" t="str">
        <f t="shared" si="20"/>
        <v>편무길</v>
      </c>
      <c r="C103" s="126" t="str">
        <f t="shared" si="21"/>
        <v>D</v>
      </c>
      <c r="D103" s="127">
        <f t="shared" si="22"/>
        <v>0.84850000000000003</v>
      </c>
      <c r="E103" s="128">
        <f t="shared" si="23"/>
        <v>7389</v>
      </c>
      <c r="F103" s="129" t="str">
        <f t="shared" si="24"/>
        <v>111-2</v>
      </c>
      <c r="G103" s="130" t="str">
        <f t="shared" si="25"/>
        <v>70바6053</v>
      </c>
      <c r="H103" s="131">
        <f t="shared" si="26"/>
        <v>1</v>
      </c>
      <c r="I103" s="132">
        <f t="shared" si="27"/>
        <v>1780.9860000000001</v>
      </c>
      <c r="J103" s="133">
        <f t="shared" si="28"/>
        <v>3.5028741961746726E-2</v>
      </c>
      <c r="K103" s="133">
        <f t="shared" si="29"/>
        <v>0.41002162118419927</v>
      </c>
      <c r="L103" s="133">
        <f t="shared" si="30"/>
        <v>0.26052984133508067</v>
      </c>
      <c r="M103" s="134">
        <f t="shared" si="31"/>
        <v>19.015999999999998</v>
      </c>
      <c r="N103" s="135">
        <f t="shared" si="32"/>
        <v>0.95452743592594214</v>
      </c>
      <c r="O103" s="135">
        <f t="shared" si="33"/>
        <v>62.549621389499968</v>
      </c>
      <c r="P103" s="217">
        <f t="shared" si="34"/>
        <v>13</v>
      </c>
      <c r="Q103" s="218">
        <f t="shared" si="35"/>
        <v>17</v>
      </c>
      <c r="R103" s="218">
        <f t="shared" si="36"/>
        <v>1114</v>
      </c>
      <c r="T103">
        <v>510</v>
      </c>
      <c r="U103">
        <v>7389</v>
      </c>
      <c r="V103" t="s">
        <v>284</v>
      </c>
      <c r="W103">
        <v>1780.9860000000001</v>
      </c>
      <c r="X103">
        <v>1049.5150000000001</v>
      </c>
      <c r="Y103">
        <v>1.6970000000000001</v>
      </c>
      <c r="Z103">
        <v>19.015999999999998</v>
      </c>
      <c r="AA103">
        <v>111.24136300000001</v>
      </c>
      <c r="AB103">
        <v>3.8966449999999999</v>
      </c>
      <c r="AC103">
        <v>45.611364000000002</v>
      </c>
      <c r="AD103" s="1">
        <v>464</v>
      </c>
      <c r="AE103">
        <v>17</v>
      </c>
      <c r="AF103">
        <v>1114</v>
      </c>
      <c r="AG103">
        <v>92</v>
      </c>
      <c r="AH103">
        <v>16.010104999999999</v>
      </c>
      <c r="AI103">
        <v>1742.2</v>
      </c>
      <c r="AJ103">
        <v>73.599999999999994</v>
      </c>
      <c r="AK103">
        <v>13</v>
      </c>
      <c r="AL103">
        <v>2991</v>
      </c>
      <c r="AM103">
        <v>0.84850000000000003</v>
      </c>
      <c r="AN103" t="s">
        <v>67</v>
      </c>
      <c r="AO103">
        <v>1780.9860000000001</v>
      </c>
      <c r="AP103" t="s">
        <v>480</v>
      </c>
      <c r="AQ103" t="s">
        <v>119</v>
      </c>
      <c r="AR103" t="s">
        <v>121</v>
      </c>
      <c r="AS103" t="s">
        <v>119</v>
      </c>
      <c r="AT103" t="s">
        <v>121</v>
      </c>
      <c r="AU103" t="s">
        <v>203</v>
      </c>
      <c r="AV103" t="s">
        <v>284</v>
      </c>
      <c r="AW103" t="s">
        <v>67</v>
      </c>
      <c r="AX103">
        <v>7389</v>
      </c>
      <c r="AY103" t="s">
        <v>545</v>
      </c>
      <c r="AZ103">
        <v>1</v>
      </c>
      <c r="BA103" t="s">
        <v>196</v>
      </c>
      <c r="BB103">
        <v>1</v>
      </c>
      <c r="BC103">
        <v>1</v>
      </c>
      <c r="BE103" t="s">
        <v>69</v>
      </c>
      <c r="BF103">
        <v>-1</v>
      </c>
      <c r="BG103" t="s">
        <v>351</v>
      </c>
      <c r="BI103" t="s">
        <v>119</v>
      </c>
      <c r="BJ103" t="s">
        <v>284</v>
      </c>
      <c r="BK103" t="s">
        <v>67</v>
      </c>
      <c r="BL103">
        <v>0.84850000000000003</v>
      </c>
      <c r="BM103">
        <v>7389</v>
      </c>
      <c r="BN103" t="s">
        <v>121</v>
      </c>
      <c r="BO103" t="s">
        <v>203</v>
      </c>
      <c r="BP103">
        <v>1</v>
      </c>
      <c r="BQ103">
        <v>1780.9860000000001</v>
      </c>
      <c r="BR103">
        <v>3.5028741961746726E-2</v>
      </c>
      <c r="BS103">
        <v>0.41002162118419927</v>
      </c>
      <c r="BT103">
        <v>0.26052984133508067</v>
      </c>
      <c r="BU103">
        <v>19.015999999999998</v>
      </c>
      <c r="BV103">
        <v>0.95452743592594214</v>
      </c>
      <c r="BW103">
        <v>62.549621389499968</v>
      </c>
      <c r="BX103">
        <v>13</v>
      </c>
      <c r="BY103">
        <v>17</v>
      </c>
      <c r="BZ103">
        <v>1114</v>
      </c>
    </row>
    <row r="104" spans="1:78" ht="16.5">
      <c r="A104" s="107" t="str">
        <f t="shared" si="19"/>
        <v>미래교통</v>
      </c>
      <c r="B104" s="108" t="str">
        <f t="shared" si="20"/>
        <v>한성철</v>
      </c>
      <c r="C104" s="109" t="str">
        <f t="shared" si="21"/>
        <v>S</v>
      </c>
      <c r="D104" s="110">
        <f t="shared" si="22"/>
        <v>1.1244827586206898</v>
      </c>
      <c r="E104" s="111">
        <f t="shared" si="23"/>
        <v>9941</v>
      </c>
      <c r="F104" s="112" t="str">
        <f t="shared" si="24"/>
        <v>111</v>
      </c>
      <c r="G104" s="113" t="str">
        <f t="shared" si="25"/>
        <v>72바1607</v>
      </c>
      <c r="H104" s="114">
        <f t="shared" si="26"/>
        <v>1</v>
      </c>
      <c r="I104" s="115">
        <f t="shared" si="27"/>
        <v>4297.8490000000002</v>
      </c>
      <c r="J104" s="116">
        <f t="shared" si="28"/>
        <v>4.3734364658865668E-3</v>
      </c>
      <c r="K104" s="116">
        <f t="shared" si="29"/>
        <v>0.22415679808757122</v>
      </c>
      <c r="L104" s="116">
        <f t="shared" si="30"/>
        <v>0.19265451159405553</v>
      </c>
      <c r="M104" s="117">
        <f t="shared" si="31"/>
        <v>12.928000000000001</v>
      </c>
      <c r="N104" s="118">
        <f t="shared" si="32"/>
        <v>2.326745309106951E-2</v>
      </c>
      <c r="O104" s="118">
        <f t="shared" si="33"/>
        <v>3.0015014487479665</v>
      </c>
      <c r="P104" s="219">
        <f t="shared" si="34"/>
        <v>5</v>
      </c>
      <c r="Q104" s="220">
        <f t="shared" si="35"/>
        <v>1</v>
      </c>
      <c r="R104" s="220">
        <f t="shared" si="36"/>
        <v>129</v>
      </c>
      <c r="T104">
        <v>510</v>
      </c>
      <c r="U104">
        <v>9941</v>
      </c>
      <c r="V104" t="s">
        <v>327</v>
      </c>
      <c r="W104">
        <v>4297.8490000000002</v>
      </c>
      <c r="X104">
        <v>1317.9839999999999</v>
      </c>
      <c r="Y104">
        <v>3.2610000000000001</v>
      </c>
      <c r="Z104">
        <v>12.928000000000001</v>
      </c>
      <c r="AA104">
        <v>136.295795</v>
      </c>
      <c r="AB104">
        <v>0.59608099999999997</v>
      </c>
      <c r="AC104">
        <v>30.551628999999998</v>
      </c>
      <c r="AD104" s="1">
        <v>828</v>
      </c>
      <c r="AE104">
        <v>1</v>
      </c>
      <c r="AF104">
        <v>129</v>
      </c>
      <c r="AG104">
        <v>91</v>
      </c>
      <c r="AH104">
        <v>31.533246999999999</v>
      </c>
      <c r="AI104">
        <v>24317.599999999999</v>
      </c>
      <c r="AJ104">
        <v>13262.8</v>
      </c>
      <c r="AK104">
        <v>5</v>
      </c>
      <c r="AL104">
        <v>412</v>
      </c>
      <c r="AM104">
        <v>1.1244827586206898</v>
      </c>
      <c r="AN104" t="s">
        <v>71</v>
      </c>
      <c r="AO104">
        <v>4297.8490000000002</v>
      </c>
      <c r="AP104" t="s">
        <v>481</v>
      </c>
      <c r="AQ104" t="s">
        <v>119</v>
      </c>
      <c r="AR104" t="s">
        <v>120</v>
      </c>
      <c r="AS104" t="s">
        <v>119</v>
      </c>
      <c r="AT104" t="s">
        <v>120</v>
      </c>
      <c r="AU104" t="s">
        <v>324</v>
      </c>
      <c r="AV104" t="s">
        <v>327</v>
      </c>
      <c r="AW104" t="s">
        <v>71</v>
      </c>
      <c r="AX104">
        <v>9941</v>
      </c>
      <c r="AY104" t="s">
        <v>599</v>
      </c>
      <c r="AZ104">
        <v>1</v>
      </c>
      <c r="BA104" t="s">
        <v>600</v>
      </c>
      <c r="BB104">
        <v>1</v>
      </c>
      <c r="BC104">
        <v>1</v>
      </c>
      <c r="BE104" t="s">
        <v>71</v>
      </c>
      <c r="BF104">
        <v>0</v>
      </c>
      <c r="BG104" t="s">
        <v>337</v>
      </c>
      <c r="BI104" t="s">
        <v>119</v>
      </c>
      <c r="BJ104" t="s">
        <v>327</v>
      </c>
      <c r="BK104" t="s">
        <v>71</v>
      </c>
      <c r="BL104">
        <v>1.1244827586206898</v>
      </c>
      <c r="BM104">
        <v>9941</v>
      </c>
      <c r="BN104" t="s">
        <v>120</v>
      </c>
      <c r="BO104" t="s">
        <v>324</v>
      </c>
      <c r="BP104">
        <v>1</v>
      </c>
      <c r="BQ104">
        <v>4297.8490000000002</v>
      </c>
      <c r="BR104">
        <v>4.3734364658865668E-3</v>
      </c>
      <c r="BS104">
        <v>0.22415679808757122</v>
      </c>
      <c r="BT104">
        <v>0.19265451159405553</v>
      </c>
      <c r="BU104">
        <v>12.928000000000001</v>
      </c>
      <c r="BV104">
        <v>2.326745309106951E-2</v>
      </c>
      <c r="BW104">
        <v>3.0015014487479665</v>
      </c>
      <c r="BX104">
        <v>5</v>
      </c>
      <c r="BY104">
        <v>1</v>
      </c>
      <c r="BZ104">
        <v>129</v>
      </c>
    </row>
    <row r="105" spans="1:78" ht="16.5">
      <c r="A105" s="124" t="str">
        <f t="shared" si="19"/>
        <v>미래교통</v>
      </c>
      <c r="B105" s="125" t="str">
        <f t="shared" si="20"/>
        <v>허재선</v>
      </c>
      <c r="C105" s="126" t="str">
        <f t="shared" si="21"/>
        <v>D</v>
      </c>
      <c r="D105" s="127">
        <f t="shared" si="22"/>
        <v>0.818612404467434</v>
      </c>
      <c r="E105" s="128">
        <f t="shared" si="23"/>
        <v>4400</v>
      </c>
      <c r="F105" s="129" t="str">
        <f t="shared" si="24"/>
        <v>111</v>
      </c>
      <c r="G105" s="130" t="str">
        <f t="shared" si="25"/>
        <v>70바6004</v>
      </c>
      <c r="H105" s="131">
        <f t="shared" si="26"/>
        <v>13</v>
      </c>
      <c r="I105" s="132">
        <f t="shared" si="27"/>
        <v>2303.9969999999998</v>
      </c>
      <c r="J105" s="133">
        <f t="shared" si="28"/>
        <v>3.696217042521182E-2</v>
      </c>
      <c r="K105" s="133">
        <f t="shared" si="29"/>
        <v>0.35774318307605157</v>
      </c>
      <c r="L105" s="133">
        <f t="shared" si="30"/>
        <v>0.21875028483110007</v>
      </c>
      <c r="M105" s="134">
        <f t="shared" si="31"/>
        <v>19.07</v>
      </c>
      <c r="N105" s="135">
        <f t="shared" si="32"/>
        <v>0.91145952012958353</v>
      </c>
      <c r="O105" s="135">
        <f t="shared" si="33"/>
        <v>16.88370253954324</v>
      </c>
      <c r="P105" s="217">
        <f t="shared" si="34"/>
        <v>12</v>
      </c>
      <c r="Q105" s="218">
        <f t="shared" si="35"/>
        <v>21</v>
      </c>
      <c r="R105" s="218">
        <f t="shared" si="36"/>
        <v>389</v>
      </c>
      <c r="T105">
        <v>510</v>
      </c>
      <c r="U105">
        <v>4400</v>
      </c>
      <c r="V105" t="s">
        <v>285</v>
      </c>
      <c r="W105">
        <v>2303.9969999999998</v>
      </c>
      <c r="X105">
        <v>1194.4549999999999</v>
      </c>
      <c r="Y105">
        <v>1.929</v>
      </c>
      <c r="Z105">
        <v>19.07</v>
      </c>
      <c r="AA105">
        <v>122.331642</v>
      </c>
      <c r="AB105">
        <v>4.5216430000000001</v>
      </c>
      <c r="AC105">
        <v>43.763311000000002</v>
      </c>
      <c r="AD105" s="1">
        <v>504</v>
      </c>
      <c r="AE105">
        <v>21</v>
      </c>
      <c r="AF105">
        <v>389</v>
      </c>
      <c r="AG105">
        <v>95</v>
      </c>
      <c r="AH105">
        <v>18.834022999999998</v>
      </c>
      <c r="AI105">
        <v>10038.700000000001</v>
      </c>
      <c r="AJ105">
        <v>5050.6000000000004</v>
      </c>
      <c r="AK105">
        <v>12</v>
      </c>
      <c r="AL105">
        <v>3208</v>
      </c>
      <c r="AM105">
        <v>0.818612404467434</v>
      </c>
      <c r="AN105" t="s">
        <v>67</v>
      </c>
      <c r="AO105">
        <v>499.46800000000002</v>
      </c>
      <c r="AP105" t="s">
        <v>482</v>
      </c>
      <c r="AQ105" t="s">
        <v>119</v>
      </c>
      <c r="AR105" t="s">
        <v>120</v>
      </c>
      <c r="AS105" t="s">
        <v>119</v>
      </c>
      <c r="AT105" t="s">
        <v>120</v>
      </c>
      <c r="AU105" t="s">
        <v>294</v>
      </c>
      <c r="AV105" t="s">
        <v>285</v>
      </c>
      <c r="AW105" t="s">
        <v>67</v>
      </c>
      <c r="AX105">
        <v>4400</v>
      </c>
      <c r="AY105" t="s">
        <v>534</v>
      </c>
      <c r="AZ105">
        <v>12</v>
      </c>
      <c r="BA105" t="s">
        <v>601</v>
      </c>
      <c r="BB105">
        <v>13</v>
      </c>
      <c r="BC105">
        <v>1</v>
      </c>
      <c r="BE105" t="s">
        <v>67</v>
      </c>
      <c r="BF105">
        <v>0</v>
      </c>
      <c r="BG105" t="s">
        <v>337</v>
      </c>
      <c r="BI105" t="s">
        <v>119</v>
      </c>
      <c r="BJ105" t="s">
        <v>285</v>
      </c>
      <c r="BK105" t="s">
        <v>67</v>
      </c>
      <c r="BL105">
        <v>0.818612404467434</v>
      </c>
      <c r="BM105">
        <v>4400</v>
      </c>
      <c r="BN105" t="s">
        <v>120</v>
      </c>
      <c r="BO105" t="s">
        <v>294</v>
      </c>
      <c r="BP105">
        <v>13</v>
      </c>
      <c r="BQ105">
        <v>2303.9969999999998</v>
      </c>
      <c r="BR105">
        <v>3.696217042521182E-2</v>
      </c>
      <c r="BS105">
        <v>0.35774318307605157</v>
      </c>
      <c r="BT105">
        <v>0.21875028483110007</v>
      </c>
      <c r="BU105">
        <v>19.07</v>
      </c>
      <c r="BV105">
        <v>0.91145952012958353</v>
      </c>
      <c r="BW105">
        <v>16.88370253954324</v>
      </c>
      <c r="BX105">
        <v>12</v>
      </c>
      <c r="BY105">
        <v>21</v>
      </c>
      <c r="BZ105">
        <v>389</v>
      </c>
    </row>
    <row r="106" spans="1:78" ht="16.5">
      <c r="A106" s="107" t="str">
        <f t="shared" si="19"/>
        <v>미래교통</v>
      </c>
      <c r="B106" s="108" t="str">
        <f t="shared" si="20"/>
        <v>홍인기</v>
      </c>
      <c r="C106" s="109" t="str">
        <f t="shared" si="21"/>
        <v>D</v>
      </c>
      <c r="D106" s="110">
        <f t="shared" si="22"/>
        <v>0.80777691068824387</v>
      </c>
      <c r="E106" s="111">
        <f t="shared" si="23"/>
        <v>9911</v>
      </c>
      <c r="F106" s="112" t="str">
        <f t="shared" si="24"/>
        <v>111</v>
      </c>
      <c r="G106" s="113" t="str">
        <f t="shared" si="25"/>
        <v>72바1606</v>
      </c>
      <c r="H106" s="114">
        <f t="shared" si="26"/>
        <v>11</v>
      </c>
      <c r="I106" s="115">
        <f t="shared" si="27"/>
        <v>3207.9430000000002</v>
      </c>
      <c r="J106" s="116">
        <f t="shared" si="28"/>
        <v>1.8715604543713467E-2</v>
      </c>
      <c r="K106" s="116">
        <f t="shared" si="29"/>
        <v>0.33243783368511759</v>
      </c>
      <c r="L106" s="116">
        <f t="shared" si="30"/>
        <v>0.15056377248598243</v>
      </c>
      <c r="M106" s="117">
        <f t="shared" si="31"/>
        <v>25.561</v>
      </c>
      <c r="N106" s="118">
        <f t="shared" si="32"/>
        <v>0.46758935554652931</v>
      </c>
      <c r="O106" s="118">
        <f t="shared" si="33"/>
        <v>56.110722665583516</v>
      </c>
      <c r="P106" s="219">
        <f t="shared" si="34"/>
        <v>33</v>
      </c>
      <c r="Q106" s="220">
        <f t="shared" si="35"/>
        <v>15</v>
      </c>
      <c r="R106" s="220">
        <f t="shared" si="36"/>
        <v>1800</v>
      </c>
      <c r="T106">
        <v>510</v>
      </c>
      <c r="U106">
        <v>9911</v>
      </c>
      <c r="V106" t="s">
        <v>286</v>
      </c>
      <c r="W106">
        <v>3207.9830000000002</v>
      </c>
      <c r="X106">
        <v>1373.7070000000001</v>
      </c>
      <c r="Y106">
        <v>2.335</v>
      </c>
      <c r="Z106">
        <v>25.561</v>
      </c>
      <c r="AA106">
        <v>107.85636100000001</v>
      </c>
      <c r="AB106">
        <v>2.0185970000000002</v>
      </c>
      <c r="AC106">
        <v>35.855535000000003</v>
      </c>
      <c r="AD106" s="1">
        <v>483</v>
      </c>
      <c r="AE106">
        <v>15</v>
      </c>
      <c r="AF106">
        <v>1800</v>
      </c>
      <c r="AG106">
        <v>95</v>
      </c>
      <c r="AH106">
        <v>29.743103999999999</v>
      </c>
      <c r="AI106">
        <v>34350.199999999997</v>
      </c>
      <c r="AJ106">
        <v>18034.7</v>
      </c>
      <c r="AK106">
        <v>33</v>
      </c>
      <c r="AL106">
        <v>17967</v>
      </c>
      <c r="AM106">
        <v>0.80777691068824387</v>
      </c>
      <c r="AN106" t="s">
        <v>67</v>
      </c>
      <c r="AO106">
        <v>494.95499999999998</v>
      </c>
      <c r="AP106" t="s">
        <v>483</v>
      </c>
      <c r="AQ106" t="s">
        <v>119</v>
      </c>
      <c r="AR106" t="s">
        <v>120</v>
      </c>
      <c r="AS106" t="s">
        <v>119</v>
      </c>
      <c r="AT106" t="s">
        <v>120</v>
      </c>
      <c r="AU106" t="s">
        <v>188</v>
      </c>
      <c r="AV106" t="s">
        <v>286</v>
      </c>
      <c r="AW106" t="s">
        <v>67</v>
      </c>
      <c r="AX106">
        <v>9911</v>
      </c>
      <c r="AY106" t="s">
        <v>534</v>
      </c>
      <c r="AZ106">
        <v>14</v>
      </c>
      <c r="BA106" t="s">
        <v>602</v>
      </c>
      <c r="BB106">
        <v>11</v>
      </c>
      <c r="BC106">
        <v>1</v>
      </c>
      <c r="BE106" t="s">
        <v>67</v>
      </c>
      <c r="BF106">
        <v>0</v>
      </c>
      <c r="BG106" t="s">
        <v>337</v>
      </c>
      <c r="BI106" t="s">
        <v>119</v>
      </c>
      <c r="BJ106" t="s">
        <v>286</v>
      </c>
      <c r="BK106" t="s">
        <v>67</v>
      </c>
      <c r="BL106">
        <v>0.80777691068824387</v>
      </c>
      <c r="BM106">
        <v>9911</v>
      </c>
      <c r="BN106" t="s">
        <v>120</v>
      </c>
      <c r="BO106" t="s">
        <v>188</v>
      </c>
      <c r="BP106">
        <v>11</v>
      </c>
      <c r="BQ106">
        <v>3207.9430000000002</v>
      </c>
      <c r="BR106">
        <v>1.8715604543713467E-2</v>
      </c>
      <c r="BS106">
        <v>0.33243783368511759</v>
      </c>
      <c r="BT106">
        <v>0.15056189512226217</v>
      </c>
      <c r="BU106">
        <v>25.561</v>
      </c>
      <c r="BV106">
        <v>0.46758935554652931</v>
      </c>
      <c r="BW106">
        <v>56.110722665583516</v>
      </c>
      <c r="BX106">
        <v>33</v>
      </c>
      <c r="BY106">
        <v>15</v>
      </c>
      <c r="BZ106">
        <v>1800</v>
      </c>
    </row>
    <row r="107" spans="1:78" ht="16.5">
      <c r="A107" s="124" t="str">
        <f t="shared" si="19"/>
        <v>미래교통</v>
      </c>
      <c r="B107" s="125" t="str">
        <f t="shared" si="20"/>
        <v>홍재영</v>
      </c>
      <c r="C107" s="126" t="str">
        <f t="shared" si="21"/>
        <v>B</v>
      </c>
      <c r="D107" s="127">
        <f t="shared" si="22"/>
        <v>0.90403106228101637</v>
      </c>
      <c r="E107" s="128">
        <f t="shared" si="23"/>
        <v>1800</v>
      </c>
      <c r="F107" s="129" t="str">
        <f t="shared" si="24"/>
        <v>111</v>
      </c>
      <c r="G107" s="130" t="str">
        <f t="shared" si="25"/>
        <v>70바5078</v>
      </c>
      <c r="H107" s="131">
        <f t="shared" si="26"/>
        <v>10</v>
      </c>
      <c r="I107" s="132">
        <f t="shared" si="27"/>
        <v>4294.8440000000001</v>
      </c>
      <c r="J107" s="133">
        <f t="shared" si="28"/>
        <v>1.2635495440026253E-2</v>
      </c>
      <c r="K107" s="133">
        <f t="shared" si="29"/>
        <v>0.24889052710141032</v>
      </c>
      <c r="L107" s="133">
        <f t="shared" si="30"/>
        <v>0.10268126153126865</v>
      </c>
      <c r="M107" s="134">
        <f t="shared" si="31"/>
        <v>20.143000000000001</v>
      </c>
      <c r="N107" s="135">
        <f t="shared" si="32"/>
        <v>4.6567465547060614E-2</v>
      </c>
      <c r="O107" s="135">
        <f t="shared" si="33"/>
        <v>19.209079538162502</v>
      </c>
      <c r="P107" s="217">
        <f t="shared" si="34"/>
        <v>3</v>
      </c>
      <c r="Q107" s="218">
        <f t="shared" si="35"/>
        <v>2</v>
      </c>
      <c r="R107" s="218">
        <f t="shared" si="36"/>
        <v>825</v>
      </c>
      <c r="T107">
        <v>510</v>
      </c>
      <c r="U107">
        <v>1800</v>
      </c>
      <c r="V107" t="s">
        <v>287</v>
      </c>
      <c r="W107">
        <v>4294.8440000000001</v>
      </c>
      <c r="X107">
        <v>1667.65</v>
      </c>
      <c r="Y107">
        <v>2.5750000000000002</v>
      </c>
      <c r="Z107">
        <v>20.143000000000001</v>
      </c>
      <c r="AA107">
        <v>137.79246000000001</v>
      </c>
      <c r="AB107">
        <v>1.7410760000000001</v>
      </c>
      <c r="AC107">
        <v>34.295237999999998</v>
      </c>
      <c r="AD107" s="1">
        <v>441</v>
      </c>
      <c r="AE107">
        <v>2</v>
      </c>
      <c r="AF107">
        <v>825</v>
      </c>
      <c r="AG107">
        <v>91</v>
      </c>
      <c r="AH107">
        <v>31.168932999999999</v>
      </c>
      <c r="AI107">
        <v>29715.9</v>
      </c>
      <c r="AJ107">
        <v>14357.4</v>
      </c>
      <c r="AK107">
        <v>3</v>
      </c>
      <c r="AL107">
        <v>696</v>
      </c>
      <c r="AM107">
        <v>0.90403106228101637</v>
      </c>
      <c r="AN107" t="s">
        <v>68</v>
      </c>
      <c r="AO107">
        <v>749.476</v>
      </c>
      <c r="AP107" t="s">
        <v>484</v>
      </c>
      <c r="AQ107" t="s">
        <v>119</v>
      </c>
      <c r="AR107" t="s">
        <v>120</v>
      </c>
      <c r="AS107" t="s">
        <v>119</v>
      </c>
      <c r="AT107" t="s">
        <v>120</v>
      </c>
      <c r="AU107" t="s">
        <v>174</v>
      </c>
      <c r="AV107" t="s">
        <v>287</v>
      </c>
      <c r="AW107" t="s">
        <v>68</v>
      </c>
      <c r="AX107">
        <v>1800</v>
      </c>
      <c r="AY107" t="s">
        <v>530</v>
      </c>
      <c r="AZ107">
        <v>15</v>
      </c>
      <c r="BA107" t="s">
        <v>603</v>
      </c>
      <c r="BB107">
        <v>10</v>
      </c>
      <c r="BC107">
        <v>1</v>
      </c>
      <c r="BE107" t="s">
        <v>69</v>
      </c>
      <c r="BF107">
        <v>1</v>
      </c>
      <c r="BG107" t="s">
        <v>331</v>
      </c>
      <c r="BI107" t="s">
        <v>119</v>
      </c>
      <c r="BJ107" t="s">
        <v>287</v>
      </c>
      <c r="BK107" t="s">
        <v>68</v>
      </c>
      <c r="BL107">
        <v>0.90403106228101637</v>
      </c>
      <c r="BM107">
        <v>1800</v>
      </c>
      <c r="BN107" t="s">
        <v>120</v>
      </c>
      <c r="BO107" t="s">
        <v>174</v>
      </c>
      <c r="BP107">
        <v>10</v>
      </c>
      <c r="BQ107">
        <v>4294.8440000000001</v>
      </c>
      <c r="BR107">
        <v>1.2635495440026253E-2</v>
      </c>
      <c r="BS107">
        <v>0.24889052710141032</v>
      </c>
      <c r="BT107">
        <v>0.10268126153126865</v>
      </c>
      <c r="BU107">
        <v>20.143000000000001</v>
      </c>
      <c r="BV107">
        <v>4.6567465547060614E-2</v>
      </c>
      <c r="BW107">
        <v>19.209079538162502</v>
      </c>
      <c r="BX107">
        <v>3</v>
      </c>
      <c r="BY107">
        <v>2</v>
      </c>
      <c r="BZ107">
        <v>825</v>
      </c>
    </row>
    <row r="108" spans="1:78" ht="16.5">
      <c r="A108" s="107" t="str">
        <f t="shared" si="19"/>
        <v>미래교통</v>
      </c>
      <c r="B108" s="108" t="str">
        <f t="shared" si="20"/>
        <v>홍재웅</v>
      </c>
      <c r="C108" s="109" t="str">
        <f t="shared" si="21"/>
        <v>C</v>
      </c>
      <c r="D108" s="110">
        <f t="shared" si="22"/>
        <v>0.87321428571428572</v>
      </c>
      <c r="E108" s="111">
        <f t="shared" si="23"/>
        <v>2876</v>
      </c>
      <c r="F108" s="112" t="str">
        <f t="shared" si="24"/>
        <v>111</v>
      </c>
      <c r="G108" s="113" t="str">
        <f t="shared" si="25"/>
        <v>72바1606</v>
      </c>
      <c r="H108" s="114">
        <f t="shared" si="26"/>
        <v>1</v>
      </c>
      <c r="I108" s="115">
        <f t="shared" si="27"/>
        <v>4104.5370000000003</v>
      </c>
      <c r="J108" s="116">
        <f t="shared" si="28"/>
        <v>2.8231386605007201E-2</v>
      </c>
      <c r="K108" s="116">
        <f t="shared" si="29"/>
        <v>0.35035592204121713</v>
      </c>
      <c r="L108" s="116">
        <f t="shared" si="30"/>
        <v>0.16274673611177093</v>
      </c>
      <c r="M108" s="117">
        <f t="shared" si="31"/>
        <v>23.079000000000001</v>
      </c>
      <c r="N108" s="118">
        <f t="shared" si="32"/>
        <v>0.53599224467948514</v>
      </c>
      <c r="O108" s="118">
        <f t="shared" si="33"/>
        <v>56.620271665232885</v>
      </c>
      <c r="P108" s="219">
        <f t="shared" si="34"/>
        <v>52</v>
      </c>
      <c r="Q108" s="220">
        <f t="shared" si="35"/>
        <v>22</v>
      </c>
      <c r="R108" s="220">
        <f t="shared" si="36"/>
        <v>2324</v>
      </c>
      <c r="T108">
        <v>510</v>
      </c>
      <c r="U108">
        <v>2876</v>
      </c>
      <c r="V108" t="s">
        <v>288</v>
      </c>
      <c r="W108">
        <v>4104.5370000000003</v>
      </c>
      <c r="X108">
        <v>1678.7260000000001</v>
      </c>
      <c r="Y108">
        <v>2.4449999999999998</v>
      </c>
      <c r="Z108">
        <v>23.079000000000001</v>
      </c>
      <c r="AA108">
        <v>142.77775500000001</v>
      </c>
      <c r="AB108">
        <v>4.0308140000000003</v>
      </c>
      <c r="AC108">
        <v>50.023032000000001</v>
      </c>
      <c r="AD108" s="1">
        <v>668</v>
      </c>
      <c r="AE108">
        <v>22</v>
      </c>
      <c r="AF108">
        <v>2324</v>
      </c>
      <c r="AG108">
        <v>94</v>
      </c>
      <c r="AH108">
        <v>28.747734000000001</v>
      </c>
      <c r="AI108">
        <v>38687.4</v>
      </c>
      <c r="AJ108">
        <v>21935.200000000001</v>
      </c>
      <c r="AK108">
        <v>52</v>
      </c>
      <c r="AL108">
        <v>36416</v>
      </c>
      <c r="AM108">
        <v>0.87321428571428572</v>
      </c>
      <c r="AN108" t="s">
        <v>69</v>
      </c>
      <c r="AO108">
        <v>4104.5370000000003</v>
      </c>
      <c r="AP108" t="s">
        <v>485</v>
      </c>
      <c r="AQ108" t="s">
        <v>119</v>
      </c>
      <c r="AR108" t="s">
        <v>120</v>
      </c>
      <c r="AS108" t="s">
        <v>119</v>
      </c>
      <c r="AT108" t="s">
        <v>120</v>
      </c>
      <c r="AU108" t="s">
        <v>188</v>
      </c>
      <c r="AV108" t="s">
        <v>288</v>
      </c>
      <c r="AW108" t="s">
        <v>69</v>
      </c>
      <c r="AX108">
        <v>2876</v>
      </c>
      <c r="AY108" t="s">
        <v>528</v>
      </c>
      <c r="AZ108">
        <v>3</v>
      </c>
      <c r="BA108" t="s">
        <v>344</v>
      </c>
      <c r="BB108">
        <v>1</v>
      </c>
      <c r="BC108">
        <v>1</v>
      </c>
      <c r="BE108" t="s">
        <v>67</v>
      </c>
      <c r="BF108">
        <v>1</v>
      </c>
      <c r="BG108" t="s">
        <v>331</v>
      </c>
      <c r="BI108" t="s">
        <v>119</v>
      </c>
      <c r="BJ108" t="s">
        <v>288</v>
      </c>
      <c r="BK108" t="s">
        <v>69</v>
      </c>
      <c r="BL108">
        <v>0.87321428571428572</v>
      </c>
      <c r="BM108">
        <v>2876</v>
      </c>
      <c r="BN108" t="s">
        <v>120</v>
      </c>
      <c r="BO108" t="s">
        <v>188</v>
      </c>
      <c r="BP108">
        <v>1</v>
      </c>
      <c r="BQ108">
        <v>4104.5370000000003</v>
      </c>
      <c r="BR108">
        <v>2.8231386605007201E-2</v>
      </c>
      <c r="BS108">
        <v>0.35035592204121713</v>
      </c>
      <c r="BT108">
        <v>0.16274673611177093</v>
      </c>
      <c r="BU108">
        <v>23.079000000000001</v>
      </c>
      <c r="BV108">
        <v>0.53599224467948514</v>
      </c>
      <c r="BW108">
        <v>56.620271665232885</v>
      </c>
      <c r="BX108">
        <v>52</v>
      </c>
      <c r="BY108">
        <v>22</v>
      </c>
      <c r="BZ108">
        <v>2324</v>
      </c>
    </row>
    <row r="109" spans="1:78" ht="16.5">
      <c r="A109" s="124" t="str">
        <f t="shared" si="19"/>
        <v>미래교통</v>
      </c>
      <c r="B109" s="125" t="str">
        <f t="shared" si="20"/>
        <v>황재훈</v>
      </c>
      <c r="C109" s="126" t="str">
        <f t="shared" si="21"/>
        <v>D</v>
      </c>
      <c r="D109" s="127">
        <f t="shared" si="22"/>
        <v>0.84321428571428581</v>
      </c>
      <c r="E109" s="128">
        <f t="shared" si="23"/>
        <v>558</v>
      </c>
      <c r="F109" s="129" t="str">
        <f t="shared" si="24"/>
        <v>111</v>
      </c>
      <c r="G109" s="130" t="str">
        <f t="shared" si="25"/>
        <v>72바1606</v>
      </c>
      <c r="H109" s="131">
        <f t="shared" si="26"/>
        <v>1</v>
      </c>
      <c r="I109" s="132">
        <f t="shared" si="27"/>
        <v>4104.5339999999997</v>
      </c>
      <c r="J109" s="133">
        <f t="shared" si="28"/>
        <v>1.2623823262213065E-2</v>
      </c>
      <c r="K109" s="133">
        <f t="shared" si="29"/>
        <v>0.31528877048434595</v>
      </c>
      <c r="L109" s="133">
        <f t="shared" si="30"/>
        <v>0.21488432060740636</v>
      </c>
      <c r="M109" s="134">
        <f t="shared" si="31"/>
        <v>22.812000000000001</v>
      </c>
      <c r="N109" s="135">
        <f t="shared" si="32"/>
        <v>0.68217244637271857</v>
      </c>
      <c r="O109" s="135">
        <f t="shared" si="33"/>
        <v>34.059895715323592</v>
      </c>
      <c r="P109" s="217">
        <f t="shared" si="34"/>
        <v>19</v>
      </c>
      <c r="Q109" s="218">
        <f t="shared" si="35"/>
        <v>28</v>
      </c>
      <c r="R109" s="218">
        <f t="shared" si="36"/>
        <v>1398</v>
      </c>
      <c r="T109">
        <v>510</v>
      </c>
      <c r="U109">
        <v>558</v>
      </c>
      <c r="V109" t="s">
        <v>289</v>
      </c>
      <c r="W109">
        <v>4104.5339999999997</v>
      </c>
      <c r="X109">
        <v>1738.6189999999999</v>
      </c>
      <c r="Y109">
        <v>2.3610000000000002</v>
      </c>
      <c r="Z109">
        <v>22.812000000000001</v>
      </c>
      <c r="AA109">
        <v>137.98719800000001</v>
      </c>
      <c r="AB109">
        <v>1.7419260000000001</v>
      </c>
      <c r="AC109">
        <v>43.505814000000001</v>
      </c>
      <c r="AD109" s="1">
        <v>882</v>
      </c>
      <c r="AE109">
        <v>28</v>
      </c>
      <c r="AF109">
        <v>1398</v>
      </c>
      <c r="AG109">
        <v>95</v>
      </c>
      <c r="AH109">
        <v>29.745759</v>
      </c>
      <c r="AI109">
        <v>41512.800000000003</v>
      </c>
      <c r="AJ109">
        <v>22011.9</v>
      </c>
      <c r="AK109">
        <v>19</v>
      </c>
      <c r="AL109">
        <v>6879</v>
      </c>
      <c r="AM109">
        <v>0.84321428571428581</v>
      </c>
      <c r="AN109" t="s">
        <v>67</v>
      </c>
      <c r="AO109">
        <v>4104.5339999999997</v>
      </c>
      <c r="AP109" t="s">
        <v>486</v>
      </c>
      <c r="AQ109" t="s">
        <v>119</v>
      </c>
      <c r="AR109" t="s">
        <v>120</v>
      </c>
      <c r="AS109" t="s">
        <v>119</v>
      </c>
      <c r="AT109" t="s">
        <v>120</v>
      </c>
      <c r="AU109" t="s">
        <v>188</v>
      </c>
      <c r="AV109" t="s">
        <v>289</v>
      </c>
      <c r="AW109" t="s">
        <v>67</v>
      </c>
      <c r="AX109">
        <v>558</v>
      </c>
      <c r="AY109" t="s">
        <v>534</v>
      </c>
      <c r="AZ109">
        <v>5</v>
      </c>
      <c r="BA109" t="s">
        <v>604</v>
      </c>
      <c r="BB109">
        <v>1</v>
      </c>
      <c r="BC109">
        <v>1</v>
      </c>
      <c r="BE109" t="s">
        <v>67</v>
      </c>
      <c r="BF109">
        <v>0</v>
      </c>
      <c r="BG109" t="s">
        <v>337</v>
      </c>
      <c r="BI109" t="s">
        <v>119</v>
      </c>
      <c r="BJ109" t="s">
        <v>289</v>
      </c>
      <c r="BK109" t="s">
        <v>67</v>
      </c>
      <c r="BL109">
        <v>0.84321428571428581</v>
      </c>
      <c r="BM109">
        <v>558</v>
      </c>
      <c r="BN109" t="s">
        <v>120</v>
      </c>
      <c r="BO109" t="s">
        <v>188</v>
      </c>
      <c r="BP109">
        <v>1</v>
      </c>
      <c r="BQ109">
        <v>4104.5339999999997</v>
      </c>
      <c r="BR109">
        <v>1.2623823262213065E-2</v>
      </c>
      <c r="BS109">
        <v>0.31528877048434595</v>
      </c>
      <c r="BT109">
        <v>0.21488432060740636</v>
      </c>
      <c r="BU109">
        <v>22.812000000000001</v>
      </c>
      <c r="BV109">
        <v>0.68217244637271857</v>
      </c>
      <c r="BW109">
        <v>34.059895715323592</v>
      </c>
      <c r="BX109">
        <v>19</v>
      </c>
      <c r="BY109">
        <v>28</v>
      </c>
      <c r="BZ109">
        <v>1398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9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5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>
      <c r="A1" s="240"/>
      <c r="B1" s="241"/>
      <c r="C1" s="242"/>
      <c r="D1" s="243"/>
      <c r="E1" s="243"/>
      <c r="F1" s="244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</row>
    <row r="2" spans="1:18" ht="41.25">
      <c r="A2" s="268" t="s">
        <v>487</v>
      </c>
      <c r="B2" s="269"/>
      <c r="C2" s="270"/>
      <c r="D2" s="271"/>
      <c r="E2" s="268"/>
      <c r="F2" s="272"/>
      <c r="G2" s="268"/>
      <c r="H2" s="268"/>
      <c r="I2" s="268"/>
      <c r="J2" s="268"/>
      <c r="K2" s="245"/>
      <c r="L2" s="245"/>
      <c r="M2" s="245"/>
      <c r="N2" s="245"/>
      <c r="O2" s="245"/>
      <c r="P2" s="245"/>
      <c r="Q2" s="245"/>
      <c r="R2" s="245"/>
    </row>
    <row r="3" spans="1:18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</row>
    <row r="4" spans="1:18" ht="26.25">
      <c r="A4" s="273" t="s">
        <v>488</v>
      </c>
      <c r="B4" s="274"/>
      <c r="C4" s="275"/>
      <c r="D4" s="276"/>
      <c r="E4" s="277"/>
      <c r="F4" s="278"/>
      <c r="G4" s="245"/>
      <c r="H4" s="277"/>
      <c r="I4" s="245"/>
      <c r="J4" s="245"/>
      <c r="K4" s="245"/>
      <c r="L4" s="245"/>
      <c r="M4" s="245"/>
      <c r="N4" s="245"/>
      <c r="O4" s="245"/>
      <c r="P4" s="245"/>
      <c r="Q4" s="245"/>
      <c r="R4" s="245"/>
    </row>
    <row r="5" spans="1:18" ht="26.25">
      <c r="A5" s="248" t="s">
        <v>489</v>
      </c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</row>
    <row r="6" spans="1:18" ht="17.25">
      <c r="A6" s="249" t="s">
        <v>490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</row>
    <row r="7" spans="1:18" ht="17.25">
      <c r="A7" s="249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</row>
    <row r="8" spans="1:18" ht="17.25">
      <c r="A8" s="246" t="s">
        <v>169</v>
      </c>
      <c r="B8" s="247"/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</row>
    <row r="9" spans="1:18">
      <c r="A9" s="247"/>
      <c r="B9" s="247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</row>
    <row r="10" spans="1:18">
      <c r="A10" s="247" t="s">
        <v>491</v>
      </c>
      <c r="B10" s="247"/>
      <c r="C10" s="247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</row>
    <row r="11" spans="1:18">
      <c r="A11" s="247"/>
      <c r="B11" s="247"/>
      <c r="C11" s="247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</row>
    <row r="12" spans="1:18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</row>
    <row r="13" spans="1:18" ht="37.5" customHeight="1">
      <c r="A13" s="279" t="s">
        <v>0</v>
      </c>
      <c r="B13" s="280" t="s">
        <v>74</v>
      </c>
      <c r="C13" s="281" t="s">
        <v>65</v>
      </c>
      <c r="D13" s="281" t="s">
        <v>157</v>
      </c>
      <c r="E13" s="282" t="s">
        <v>143</v>
      </c>
      <c r="F13" s="280" t="s">
        <v>148</v>
      </c>
      <c r="G13" s="282" t="s">
        <v>146</v>
      </c>
      <c r="H13" s="282" t="s">
        <v>150</v>
      </c>
      <c r="I13" s="229" t="s">
        <v>152</v>
      </c>
      <c r="J13" s="282" t="s">
        <v>11</v>
      </c>
      <c r="K13" s="282" t="s">
        <v>12</v>
      </c>
      <c r="L13" s="282" t="s">
        <v>13</v>
      </c>
      <c r="M13" s="282" t="s">
        <v>107</v>
      </c>
      <c r="N13" s="282" t="s">
        <v>6</v>
      </c>
      <c r="O13" s="282" t="s">
        <v>7</v>
      </c>
      <c r="P13" s="282" t="s">
        <v>160</v>
      </c>
      <c r="Q13" s="283" t="s">
        <v>162</v>
      </c>
      <c r="R13" s="283" t="s">
        <v>163</v>
      </c>
    </row>
    <row r="14" spans="1:18" ht="16.5">
      <c r="A14" s="284" t="s">
        <v>119</v>
      </c>
      <c r="B14" s="285" t="s">
        <v>223</v>
      </c>
      <c r="C14" s="286" t="s">
        <v>70</v>
      </c>
      <c r="D14" s="287">
        <v>0.78566666666666674</v>
      </c>
      <c r="E14" s="288">
        <v>7022</v>
      </c>
      <c r="F14" s="235" t="s">
        <v>120</v>
      </c>
      <c r="G14" s="289" t="s">
        <v>187</v>
      </c>
      <c r="H14" s="290">
        <v>1</v>
      </c>
      <c r="I14" s="237">
        <v>4412.1369999999997</v>
      </c>
      <c r="J14" s="291">
        <v>2.6071207681625623E-2</v>
      </c>
      <c r="K14" s="291">
        <v>0.3265317172647943</v>
      </c>
      <c r="L14" s="291">
        <v>0.18879740134995809</v>
      </c>
      <c r="M14" s="292">
        <v>21.596</v>
      </c>
      <c r="N14" s="293">
        <v>0.33997131095430627</v>
      </c>
      <c r="O14" s="293">
        <v>57.704463845977585</v>
      </c>
      <c r="P14" s="294">
        <v>46</v>
      </c>
      <c r="Q14" s="295">
        <v>15</v>
      </c>
      <c r="R14" s="295">
        <v>2546</v>
      </c>
    </row>
    <row r="15" spans="1:18" ht="16.5">
      <c r="A15" s="284" t="s">
        <v>119</v>
      </c>
      <c r="B15" s="285" t="s">
        <v>229</v>
      </c>
      <c r="C15" s="286" t="s">
        <v>67</v>
      </c>
      <c r="D15" s="287">
        <v>0.80433333333333323</v>
      </c>
      <c r="E15" s="288">
        <v>2279</v>
      </c>
      <c r="F15" s="235" t="s">
        <v>120</v>
      </c>
      <c r="G15" s="289" t="s">
        <v>187</v>
      </c>
      <c r="H15" s="290">
        <v>1</v>
      </c>
      <c r="I15" s="237">
        <v>4351.7929999999997</v>
      </c>
      <c r="J15" s="291">
        <v>7.1094784681421538E-2</v>
      </c>
      <c r="K15" s="291">
        <v>0.27713578290124719</v>
      </c>
      <c r="L15" s="291">
        <v>0.17601940165812116</v>
      </c>
      <c r="M15" s="292">
        <v>22.263000000000002</v>
      </c>
      <c r="N15" s="293">
        <v>0.41362261486242569</v>
      </c>
      <c r="O15" s="293">
        <v>10.317586337401618</v>
      </c>
      <c r="P15" s="294">
        <v>19</v>
      </c>
      <c r="Q15" s="295">
        <v>18</v>
      </c>
      <c r="R15" s="295">
        <v>449</v>
      </c>
    </row>
    <row r="16" spans="1:18" ht="16.5">
      <c r="A16" s="284" t="s">
        <v>119</v>
      </c>
      <c r="B16" s="285" t="s">
        <v>234</v>
      </c>
      <c r="C16" s="286" t="s">
        <v>67</v>
      </c>
      <c r="D16" s="287">
        <v>0.82958273521273074</v>
      </c>
      <c r="E16" s="288">
        <v>925</v>
      </c>
      <c r="F16" s="235" t="s">
        <v>121</v>
      </c>
      <c r="G16" s="289" t="s">
        <v>204</v>
      </c>
      <c r="H16" s="290">
        <v>4</v>
      </c>
      <c r="I16" s="237">
        <v>2552.491</v>
      </c>
      <c r="J16" s="291">
        <v>2.2489971280605779E-2</v>
      </c>
      <c r="K16" s="291">
        <v>0.38983380110558657</v>
      </c>
      <c r="L16" s="291">
        <v>0.28286093858900974</v>
      </c>
      <c r="M16" s="292">
        <v>19.48</v>
      </c>
      <c r="N16" s="293">
        <v>0.94025796760889657</v>
      </c>
      <c r="O16" s="293">
        <v>38.237157349428458</v>
      </c>
      <c r="P16" s="294">
        <v>11</v>
      </c>
      <c r="Q16" s="295">
        <v>24</v>
      </c>
      <c r="R16" s="295">
        <v>976</v>
      </c>
    </row>
    <row r="17" spans="1:18" ht="16.5">
      <c r="A17" s="284" t="s">
        <v>119</v>
      </c>
      <c r="B17" s="285" t="s">
        <v>236</v>
      </c>
      <c r="C17" s="286" t="s">
        <v>67</v>
      </c>
      <c r="D17" s="287">
        <v>0.83285714285714285</v>
      </c>
      <c r="E17" s="288">
        <v>9768</v>
      </c>
      <c r="F17" s="235" t="s">
        <v>120</v>
      </c>
      <c r="G17" s="289" t="s">
        <v>171</v>
      </c>
      <c r="H17" s="290">
        <v>1</v>
      </c>
      <c r="I17" s="237">
        <v>4459.0889999999999</v>
      </c>
      <c r="J17" s="291">
        <v>4.4329894588965364E-2</v>
      </c>
      <c r="K17" s="291">
        <v>0.24507260113055099</v>
      </c>
      <c r="L17" s="291">
        <v>4.6197777169282785E-2</v>
      </c>
      <c r="M17" s="292">
        <v>26.06</v>
      </c>
      <c r="N17" s="293">
        <v>8.9704421687927735E-2</v>
      </c>
      <c r="O17" s="293">
        <v>11.257904921834932</v>
      </c>
      <c r="P17" s="294">
        <v>15</v>
      </c>
      <c r="Q17" s="295">
        <v>4</v>
      </c>
      <c r="R17" s="295">
        <v>502</v>
      </c>
    </row>
    <row r="18" spans="1:18" ht="16.5">
      <c r="A18" s="284" t="s">
        <v>119</v>
      </c>
      <c r="B18" s="285" t="s">
        <v>403</v>
      </c>
      <c r="C18" s="286" t="s">
        <v>67</v>
      </c>
      <c r="D18" s="287">
        <v>0.81737066005960768</v>
      </c>
      <c r="E18" s="288">
        <v>5728</v>
      </c>
      <c r="F18" s="235" t="s">
        <v>121</v>
      </c>
      <c r="G18" s="289" t="s">
        <v>353</v>
      </c>
      <c r="H18" s="290">
        <v>10</v>
      </c>
      <c r="I18" s="237">
        <v>1383.88</v>
      </c>
      <c r="J18" s="291">
        <v>2.1939170996566282E-2</v>
      </c>
      <c r="K18" s="291">
        <v>0.42030090874188275</v>
      </c>
      <c r="L18" s="291">
        <v>0.15470001970835867</v>
      </c>
      <c r="M18" s="292">
        <v>17.437999999999999</v>
      </c>
      <c r="N18" s="293">
        <v>0.93938780819146162</v>
      </c>
      <c r="O18" s="293">
        <v>37.936815330809026</v>
      </c>
      <c r="P18" s="294">
        <v>11</v>
      </c>
      <c r="Q18" s="295">
        <v>13</v>
      </c>
      <c r="R18" s="295">
        <v>546</v>
      </c>
    </row>
    <row r="19" spans="1:18" ht="16.5">
      <c r="A19" s="284" t="s">
        <v>119</v>
      </c>
      <c r="B19" s="285" t="s">
        <v>360</v>
      </c>
      <c r="C19" s="286" t="s">
        <v>67</v>
      </c>
      <c r="D19" s="287">
        <v>0.82696211624331295</v>
      </c>
      <c r="E19" s="288">
        <v>6767</v>
      </c>
      <c r="F19" s="235" t="s">
        <v>120</v>
      </c>
      <c r="G19" s="289" t="s">
        <v>340</v>
      </c>
      <c r="H19" s="290">
        <v>2</v>
      </c>
      <c r="I19" s="237">
        <v>2392.8270000000002</v>
      </c>
      <c r="J19" s="291">
        <v>4.7315732992731799E-2</v>
      </c>
      <c r="K19" s="291">
        <v>0.27508439537473023</v>
      </c>
      <c r="L19" s="291">
        <v>9.7792276666888153E-2</v>
      </c>
      <c r="M19" s="292">
        <v>24.782</v>
      </c>
      <c r="N19" s="293">
        <v>0</v>
      </c>
      <c r="O19" s="293">
        <v>45.17668849440431</v>
      </c>
      <c r="P19" s="294">
        <v>10</v>
      </c>
      <c r="Q19" s="295">
        <v>0</v>
      </c>
      <c r="R19" s="295">
        <v>1081</v>
      </c>
    </row>
    <row r="20" spans="1:18" ht="16.5">
      <c r="A20" s="284" t="s">
        <v>119</v>
      </c>
      <c r="B20" s="285" t="s">
        <v>237</v>
      </c>
      <c r="C20" s="286" t="s">
        <v>67</v>
      </c>
      <c r="D20" s="287">
        <v>0.83299999999999996</v>
      </c>
      <c r="E20" s="288">
        <v>7992</v>
      </c>
      <c r="F20" s="235" t="s">
        <v>121</v>
      </c>
      <c r="G20" s="289" t="s">
        <v>193</v>
      </c>
      <c r="H20" s="290">
        <v>1</v>
      </c>
      <c r="I20" s="237">
        <v>1914.4369999999999</v>
      </c>
      <c r="J20" s="291">
        <v>4.7467523838057038E-2</v>
      </c>
      <c r="K20" s="291">
        <v>0.40564172268877868</v>
      </c>
      <c r="L20" s="291">
        <v>0.29251419607957851</v>
      </c>
      <c r="M20" s="292">
        <v>16.981999999999999</v>
      </c>
      <c r="N20" s="293">
        <v>0.88798952381300622</v>
      </c>
      <c r="O20" s="293">
        <v>10.342466218527955</v>
      </c>
      <c r="P20" s="294">
        <v>18</v>
      </c>
      <c r="Q20" s="295">
        <v>17</v>
      </c>
      <c r="R20" s="295">
        <v>198</v>
      </c>
    </row>
    <row r="21" spans="1:18" ht="16.5">
      <c r="A21" s="284" t="s">
        <v>119</v>
      </c>
      <c r="B21" s="285" t="s">
        <v>361</v>
      </c>
      <c r="C21" s="286" t="s">
        <v>67</v>
      </c>
      <c r="D21" s="287">
        <v>0.81236023045699646</v>
      </c>
      <c r="E21" s="288">
        <v>6502</v>
      </c>
      <c r="F21" s="235" t="s">
        <v>121</v>
      </c>
      <c r="G21" s="289" t="s">
        <v>349</v>
      </c>
      <c r="H21" s="290">
        <v>3</v>
      </c>
      <c r="I21" s="237">
        <v>1621.54</v>
      </c>
      <c r="J21" s="291">
        <v>3.2294739481522595E-2</v>
      </c>
      <c r="K21" s="291">
        <v>0.37805338680117351</v>
      </c>
      <c r="L21" s="291">
        <v>0.12827312308052838</v>
      </c>
      <c r="M21" s="292">
        <v>18.454999999999998</v>
      </c>
      <c r="N21" s="293">
        <v>1.6650838092183973</v>
      </c>
      <c r="O21" s="293">
        <v>33.733364579350493</v>
      </c>
      <c r="P21" s="294">
        <v>8</v>
      </c>
      <c r="Q21" s="295">
        <v>27</v>
      </c>
      <c r="R21" s="295">
        <v>547</v>
      </c>
    </row>
    <row r="22" spans="1:18" ht="16.5">
      <c r="A22" s="284" t="s">
        <v>119</v>
      </c>
      <c r="B22" s="285" t="s">
        <v>242</v>
      </c>
      <c r="C22" s="286" t="s">
        <v>67</v>
      </c>
      <c r="D22" s="287">
        <v>0.81785714285714295</v>
      </c>
      <c r="E22" s="288">
        <v>3131</v>
      </c>
      <c r="F22" s="235" t="s">
        <v>120</v>
      </c>
      <c r="G22" s="289" t="s">
        <v>171</v>
      </c>
      <c r="H22" s="290">
        <v>1</v>
      </c>
      <c r="I22" s="237">
        <v>4677.5609999999997</v>
      </c>
      <c r="J22" s="291">
        <v>4.6969293259591219E-2</v>
      </c>
      <c r="K22" s="291">
        <v>0.34852328370668195</v>
      </c>
      <c r="L22" s="291">
        <v>0.14580248125037815</v>
      </c>
      <c r="M22" s="292">
        <v>28.536999999999999</v>
      </c>
      <c r="N22" s="293">
        <v>4.2757325879876289E-2</v>
      </c>
      <c r="O22" s="293">
        <v>42.286995295197649</v>
      </c>
      <c r="P22" s="294">
        <v>52</v>
      </c>
      <c r="Q22" s="295">
        <v>2</v>
      </c>
      <c r="R22" s="295">
        <v>1978</v>
      </c>
    </row>
    <row r="23" spans="1:18" ht="16.5">
      <c r="A23" s="284" t="s">
        <v>119</v>
      </c>
      <c r="B23" s="285" t="s">
        <v>362</v>
      </c>
      <c r="C23" s="286" t="s">
        <v>67</v>
      </c>
      <c r="D23" s="287">
        <v>0.81087447021182235</v>
      </c>
      <c r="E23" s="288">
        <v>7456</v>
      </c>
      <c r="F23" s="235" t="s">
        <v>121</v>
      </c>
      <c r="G23" s="289" t="s">
        <v>199</v>
      </c>
      <c r="H23" s="290">
        <v>2</v>
      </c>
      <c r="I23" s="237">
        <v>891.96699999999998</v>
      </c>
      <c r="J23" s="291">
        <v>1.6832828675124256E-2</v>
      </c>
      <c r="K23" s="291">
        <v>0.39617627424247798</v>
      </c>
      <c r="L23" s="291">
        <v>0.2399191898354984</v>
      </c>
      <c r="M23" s="292">
        <v>22.975000000000001</v>
      </c>
      <c r="N23" s="293">
        <v>1.2093750755859423</v>
      </c>
      <c r="O23" s="293">
        <v>79.415629963476874</v>
      </c>
      <c r="P23" s="294">
        <v>11</v>
      </c>
      <c r="Q23" s="295">
        <v>8</v>
      </c>
      <c r="R23" s="295">
        <v>787</v>
      </c>
    </row>
    <row r="24" spans="1:18" ht="16.5">
      <c r="A24" s="284" t="s">
        <v>119</v>
      </c>
      <c r="B24" s="285" t="s">
        <v>302</v>
      </c>
      <c r="C24" s="286" t="s">
        <v>67</v>
      </c>
      <c r="D24" s="287">
        <v>0.83060408624683579</v>
      </c>
      <c r="E24" s="288">
        <v>1544</v>
      </c>
      <c r="F24" s="235" t="s">
        <v>120</v>
      </c>
      <c r="G24" s="289" t="s">
        <v>185</v>
      </c>
      <c r="H24" s="290">
        <v>2</v>
      </c>
      <c r="I24" s="237">
        <v>496.93799999999999</v>
      </c>
      <c r="J24" s="291">
        <v>2.7156711066676317E-2</v>
      </c>
      <c r="K24" s="291">
        <v>0.29001338505725766</v>
      </c>
      <c r="L24" s="291">
        <v>0.14086264282465821</v>
      </c>
      <c r="M24" s="292">
        <v>23.186</v>
      </c>
      <c r="N24" s="293">
        <v>0.20123234689236888</v>
      </c>
      <c r="O24" s="293">
        <v>39.642772337796664</v>
      </c>
      <c r="P24" s="294">
        <v>0</v>
      </c>
      <c r="Q24" s="295">
        <v>1</v>
      </c>
      <c r="R24" s="295">
        <v>197</v>
      </c>
    </row>
    <row r="25" spans="1:18" ht="16.5">
      <c r="A25" s="284" t="s">
        <v>119</v>
      </c>
      <c r="B25" s="285" t="s">
        <v>244</v>
      </c>
      <c r="C25" s="286" t="s">
        <v>67</v>
      </c>
      <c r="D25" s="287">
        <v>0.8145</v>
      </c>
      <c r="E25" s="288">
        <v>8644</v>
      </c>
      <c r="F25" s="235" t="s">
        <v>121</v>
      </c>
      <c r="G25" s="289" t="s">
        <v>199</v>
      </c>
      <c r="H25" s="290">
        <v>1</v>
      </c>
      <c r="I25" s="237">
        <v>1248.915</v>
      </c>
      <c r="J25" s="291">
        <v>6.7401564419733925E-2</v>
      </c>
      <c r="K25" s="291">
        <v>0.3916806104655412</v>
      </c>
      <c r="L25" s="291">
        <v>0.12569552860173733</v>
      </c>
      <c r="M25" s="292">
        <v>20.141999999999999</v>
      </c>
      <c r="N25" s="293">
        <v>0</v>
      </c>
      <c r="O25" s="293">
        <v>46.039962687612849</v>
      </c>
      <c r="P25" s="294">
        <v>20</v>
      </c>
      <c r="Q25" s="295">
        <v>0</v>
      </c>
      <c r="R25" s="295">
        <v>575</v>
      </c>
    </row>
    <row r="26" spans="1:18" ht="16.5" customHeight="1">
      <c r="A26" s="284" t="s">
        <v>119</v>
      </c>
      <c r="B26" s="285" t="s">
        <v>246</v>
      </c>
      <c r="C26" s="286" t="s">
        <v>67</v>
      </c>
      <c r="D26" s="287">
        <v>0.84896551724137936</v>
      </c>
      <c r="E26" s="288">
        <v>6849</v>
      </c>
      <c r="F26" s="235" t="s">
        <v>120</v>
      </c>
      <c r="G26" s="289" t="s">
        <v>183</v>
      </c>
      <c r="H26" s="290">
        <v>1</v>
      </c>
      <c r="I26" s="237">
        <v>4197.1679999999997</v>
      </c>
      <c r="J26" s="291">
        <v>3.1986017970301123E-2</v>
      </c>
      <c r="K26" s="291">
        <v>0.30699052772950086</v>
      </c>
      <c r="L26" s="291">
        <v>0.16511133221257765</v>
      </c>
      <c r="M26" s="292">
        <v>21.524999999999999</v>
      </c>
      <c r="N26" s="293">
        <v>0.11912794531932008</v>
      </c>
      <c r="O26" s="293">
        <v>46.269293962023923</v>
      </c>
      <c r="P26" s="294">
        <v>31</v>
      </c>
      <c r="Q26" s="295">
        <v>5</v>
      </c>
      <c r="R26" s="295">
        <v>1942</v>
      </c>
    </row>
    <row r="27" spans="1:18" ht="16.5">
      <c r="A27" s="284" t="s">
        <v>119</v>
      </c>
      <c r="B27" s="285" t="s">
        <v>363</v>
      </c>
      <c r="C27" s="286" t="s">
        <v>70</v>
      </c>
      <c r="D27" s="287">
        <v>0.75529989272943132</v>
      </c>
      <c r="E27" s="288">
        <v>3958</v>
      </c>
      <c r="F27" s="235" t="s">
        <v>121</v>
      </c>
      <c r="G27" s="289" t="s">
        <v>197</v>
      </c>
      <c r="H27" s="290">
        <v>6</v>
      </c>
      <c r="I27" s="237">
        <v>681.41000000000008</v>
      </c>
      <c r="J27" s="291">
        <v>3.1402997198930027E-2</v>
      </c>
      <c r="K27" s="291">
        <v>0.40239522379782777</v>
      </c>
      <c r="L27" s="291">
        <v>0.20289235821384854</v>
      </c>
      <c r="M27" s="292">
        <v>20.399999999999999</v>
      </c>
      <c r="N27" s="293">
        <v>1.0272816659573529</v>
      </c>
      <c r="O27" s="293">
        <v>28.176868551973111</v>
      </c>
      <c r="P27" s="294">
        <v>6</v>
      </c>
      <c r="Q27" s="295">
        <v>8</v>
      </c>
      <c r="R27" s="295">
        <v>215</v>
      </c>
    </row>
    <row r="28" spans="1:18" ht="16.5">
      <c r="A28" s="284" t="s">
        <v>119</v>
      </c>
      <c r="B28" s="285" t="s">
        <v>247</v>
      </c>
      <c r="C28" s="286" t="s">
        <v>67</v>
      </c>
      <c r="D28" s="287">
        <v>0.8394694872722861</v>
      </c>
      <c r="E28" s="288">
        <v>1969</v>
      </c>
      <c r="F28" s="235" t="s">
        <v>121</v>
      </c>
      <c r="G28" s="289" t="s">
        <v>191</v>
      </c>
      <c r="H28" s="290">
        <v>2</v>
      </c>
      <c r="I28" s="237">
        <v>997.46899999999994</v>
      </c>
      <c r="J28" s="291">
        <v>1.7962686904162042E-2</v>
      </c>
      <c r="K28" s="291">
        <v>0.40351227303139181</v>
      </c>
      <c r="L28" s="291">
        <v>0.21685896107285693</v>
      </c>
      <c r="M28" s="292">
        <v>19.501000000000001</v>
      </c>
      <c r="N28" s="293">
        <v>1.431699140539993</v>
      </c>
      <c r="O28" s="293">
        <v>71.474826323881189</v>
      </c>
      <c r="P28" s="294">
        <v>18</v>
      </c>
      <c r="Q28" s="295">
        <v>14</v>
      </c>
      <c r="R28" s="295">
        <v>825</v>
      </c>
    </row>
    <row r="29" spans="1:18" ht="16.5">
      <c r="A29" s="284" t="s">
        <v>119</v>
      </c>
      <c r="B29" s="285" t="s">
        <v>249</v>
      </c>
      <c r="C29" s="286" t="s">
        <v>67</v>
      </c>
      <c r="D29" s="287">
        <v>0.84783219430840218</v>
      </c>
      <c r="E29" s="288">
        <v>3877</v>
      </c>
      <c r="F29" s="235" t="s">
        <v>91</v>
      </c>
      <c r="G29" s="289" t="s">
        <v>356</v>
      </c>
      <c r="H29" s="290">
        <v>9</v>
      </c>
      <c r="I29" s="237">
        <v>4242.4339999999993</v>
      </c>
      <c r="J29" s="291">
        <v>4.2685911695044522E-2</v>
      </c>
      <c r="K29" s="291">
        <v>0.30679121204586535</v>
      </c>
      <c r="L29" s="291">
        <v>0.15934249065512862</v>
      </c>
      <c r="M29" s="292">
        <v>21.875</v>
      </c>
      <c r="N29" s="293">
        <v>0.32999924100174577</v>
      </c>
      <c r="O29" s="293">
        <v>6.623556194392183</v>
      </c>
      <c r="P29" s="294">
        <v>23</v>
      </c>
      <c r="Q29" s="295">
        <v>14</v>
      </c>
      <c r="R29" s="295">
        <v>281</v>
      </c>
    </row>
    <row r="30" spans="1:18" ht="16.5">
      <c r="A30" s="284" t="s">
        <v>119</v>
      </c>
      <c r="B30" s="285" t="s">
        <v>303</v>
      </c>
      <c r="C30" s="286" t="s">
        <v>67</v>
      </c>
      <c r="D30" s="287">
        <v>0.83178990557999311</v>
      </c>
      <c r="E30" s="288">
        <v>6253</v>
      </c>
      <c r="F30" s="235" t="s">
        <v>121</v>
      </c>
      <c r="G30" s="289" t="s">
        <v>200</v>
      </c>
      <c r="H30" s="290">
        <v>2</v>
      </c>
      <c r="I30" s="237">
        <v>1792.0989999999999</v>
      </c>
      <c r="J30" s="291">
        <v>1.7828858070611703E-2</v>
      </c>
      <c r="K30" s="291">
        <v>0.39195026988770293</v>
      </c>
      <c r="L30" s="291">
        <v>0.26337830666720979</v>
      </c>
      <c r="M30" s="292">
        <v>17.806999999999999</v>
      </c>
      <c r="N30" s="293">
        <v>1.0044087966122408</v>
      </c>
      <c r="O30" s="293">
        <v>38.558137692169907</v>
      </c>
      <c r="P30" s="294">
        <v>10</v>
      </c>
      <c r="Q30" s="295">
        <v>18</v>
      </c>
      <c r="R30" s="295">
        <v>691</v>
      </c>
    </row>
    <row r="31" spans="1:18" ht="16.5">
      <c r="A31" s="284" t="s">
        <v>119</v>
      </c>
      <c r="B31" s="285" t="s">
        <v>366</v>
      </c>
      <c r="C31" s="286" t="s">
        <v>70</v>
      </c>
      <c r="D31" s="287">
        <v>0.76363636363636356</v>
      </c>
      <c r="E31" s="288">
        <v>2018</v>
      </c>
      <c r="F31" s="235" t="s">
        <v>121</v>
      </c>
      <c r="G31" s="289" t="s">
        <v>353</v>
      </c>
      <c r="H31" s="290">
        <v>1</v>
      </c>
      <c r="I31" s="237">
        <v>1811.6590000000001</v>
      </c>
      <c r="J31" s="291">
        <v>1.8381514581243742E-2</v>
      </c>
      <c r="K31" s="291">
        <v>0.41123726134998201</v>
      </c>
      <c r="L31" s="291">
        <v>0.23072774732993348</v>
      </c>
      <c r="M31" s="292">
        <v>19.07</v>
      </c>
      <c r="N31" s="293">
        <v>0.99356446218631644</v>
      </c>
      <c r="O31" s="293">
        <v>31.794062789962126</v>
      </c>
      <c r="P31" s="294">
        <v>21</v>
      </c>
      <c r="Q31" s="295">
        <v>18</v>
      </c>
      <c r="R31" s="295">
        <v>576</v>
      </c>
    </row>
    <row r="32" spans="1:18" ht="16.5">
      <c r="A32" s="284" t="s">
        <v>119</v>
      </c>
      <c r="B32" s="285" t="s">
        <v>325</v>
      </c>
      <c r="C32" s="286" t="s">
        <v>70</v>
      </c>
      <c r="D32" s="287">
        <v>0.77252041371671698</v>
      </c>
      <c r="E32" s="288">
        <v>8026</v>
      </c>
      <c r="F32" s="235" t="s">
        <v>120</v>
      </c>
      <c r="G32" s="289" t="s">
        <v>324</v>
      </c>
      <c r="H32" s="290">
        <v>2</v>
      </c>
      <c r="I32" s="237">
        <v>4615.3720000000003</v>
      </c>
      <c r="J32" s="291">
        <v>3.7062984903967623E-2</v>
      </c>
      <c r="K32" s="291">
        <v>0.28876714699022288</v>
      </c>
      <c r="L32" s="291">
        <v>0.17745048503132574</v>
      </c>
      <c r="M32" s="292">
        <v>25.315000000000001</v>
      </c>
      <c r="N32" s="293">
        <v>4.3333451778101523E-2</v>
      </c>
      <c r="O32" s="293">
        <v>39.888442361742456</v>
      </c>
      <c r="P32" s="294">
        <v>22</v>
      </c>
      <c r="Q32" s="295">
        <v>2</v>
      </c>
      <c r="R32" s="295">
        <v>1841</v>
      </c>
    </row>
    <row r="33" spans="1:18" ht="16.5">
      <c r="A33" s="284" t="s">
        <v>119</v>
      </c>
      <c r="B33" s="285" t="s">
        <v>367</v>
      </c>
      <c r="C33" s="286" t="s">
        <v>67</v>
      </c>
      <c r="D33" s="287">
        <v>0.83250000000000002</v>
      </c>
      <c r="E33" s="288">
        <v>2408</v>
      </c>
      <c r="F33" s="235" t="s">
        <v>121</v>
      </c>
      <c r="G33" s="289" t="s">
        <v>195</v>
      </c>
      <c r="H33" s="290">
        <v>1</v>
      </c>
      <c r="I33" s="237">
        <v>1369.3979999999999</v>
      </c>
      <c r="J33" s="291">
        <v>1.4079207632608651E-2</v>
      </c>
      <c r="K33" s="291">
        <v>0.42665055689837644</v>
      </c>
      <c r="L33" s="291">
        <v>0.11610941450184681</v>
      </c>
      <c r="M33" s="292">
        <v>18.055</v>
      </c>
      <c r="N33" s="293">
        <v>0.36512394497436101</v>
      </c>
      <c r="O33" s="293">
        <v>19.935767395600113</v>
      </c>
      <c r="P33" s="294">
        <v>14</v>
      </c>
      <c r="Q33" s="295">
        <v>5</v>
      </c>
      <c r="R33" s="295">
        <v>273</v>
      </c>
    </row>
    <row r="34" spans="1:18" ht="16.5">
      <c r="A34" s="284" t="s">
        <v>119</v>
      </c>
      <c r="B34" s="285" t="s">
        <v>368</v>
      </c>
      <c r="C34" s="286" t="s">
        <v>70</v>
      </c>
      <c r="D34" s="287">
        <v>0.78833333333333344</v>
      </c>
      <c r="E34" s="288">
        <v>5115</v>
      </c>
      <c r="F34" s="235" t="s">
        <v>120</v>
      </c>
      <c r="G34" s="289" t="s">
        <v>336</v>
      </c>
      <c r="H34" s="290">
        <v>1</v>
      </c>
      <c r="I34" s="237">
        <v>4389.74</v>
      </c>
      <c r="J34" s="291">
        <v>1.3478332841326905E-2</v>
      </c>
      <c r="K34" s="291">
        <v>0.35466554610602152</v>
      </c>
      <c r="L34" s="291">
        <v>0.13417651159294172</v>
      </c>
      <c r="M34" s="292">
        <v>24.989000000000001</v>
      </c>
      <c r="N34" s="293">
        <v>0.13668235476360788</v>
      </c>
      <c r="O34" s="293">
        <v>38.1343769790466</v>
      </c>
      <c r="P34" s="294">
        <v>55</v>
      </c>
      <c r="Q34" s="295">
        <v>6</v>
      </c>
      <c r="R34" s="295">
        <v>1674</v>
      </c>
    </row>
    <row r="35" spans="1:18" ht="16.5">
      <c r="A35" s="284" t="s">
        <v>119</v>
      </c>
      <c r="B35" s="285" t="s">
        <v>326</v>
      </c>
      <c r="C35" s="286" t="s">
        <v>70</v>
      </c>
      <c r="D35" s="287">
        <v>0.76299437595828812</v>
      </c>
      <c r="E35" s="288">
        <v>9363</v>
      </c>
      <c r="F35" s="235" t="s">
        <v>121</v>
      </c>
      <c r="G35" s="289" t="s">
        <v>202</v>
      </c>
      <c r="H35" s="290">
        <v>2</v>
      </c>
      <c r="I35" s="237">
        <v>782.28700000000003</v>
      </c>
      <c r="J35" s="291">
        <v>3.0754996769405647E-2</v>
      </c>
      <c r="K35" s="291">
        <v>0.41671454458864243</v>
      </c>
      <c r="L35" s="291">
        <v>0.12655201991085113</v>
      </c>
      <c r="M35" s="292">
        <v>22.024000000000001</v>
      </c>
      <c r="N35" s="293">
        <v>2.4287761397032033</v>
      </c>
      <c r="O35" s="293">
        <v>48.575522794064071</v>
      </c>
      <c r="P35" s="294">
        <v>12</v>
      </c>
      <c r="Q35" s="295">
        <v>19</v>
      </c>
      <c r="R35" s="295">
        <v>380</v>
      </c>
    </row>
    <row r="36" spans="1:18" ht="16.5">
      <c r="A36" s="284" t="s">
        <v>119</v>
      </c>
      <c r="B36" s="285" t="s">
        <v>261</v>
      </c>
      <c r="C36" s="286" t="s">
        <v>70</v>
      </c>
      <c r="D36" s="287">
        <v>0.79</v>
      </c>
      <c r="E36" s="288">
        <v>7026</v>
      </c>
      <c r="F36" s="235" t="s">
        <v>121</v>
      </c>
      <c r="G36" s="289" t="s">
        <v>198</v>
      </c>
      <c r="H36" s="290">
        <v>1</v>
      </c>
      <c r="I36" s="237">
        <v>1392.0709999999999</v>
      </c>
      <c r="J36" s="291">
        <v>5.3233423444996996E-3</v>
      </c>
      <c r="K36" s="291">
        <v>0.43680207883868155</v>
      </c>
      <c r="L36" s="291">
        <v>0.21406954099323958</v>
      </c>
      <c r="M36" s="292">
        <v>19.768000000000001</v>
      </c>
      <c r="N36" s="293">
        <v>1.2930374959323196</v>
      </c>
      <c r="O36" s="293">
        <v>36.923404050511792</v>
      </c>
      <c r="P36" s="294">
        <v>25</v>
      </c>
      <c r="Q36" s="295">
        <v>18</v>
      </c>
      <c r="R36" s="295">
        <v>514</v>
      </c>
    </row>
    <row r="37" spans="1:18" ht="16.5">
      <c r="A37" s="284" t="s">
        <v>119</v>
      </c>
      <c r="B37" s="285" t="s">
        <v>263</v>
      </c>
      <c r="C37" s="286" t="s">
        <v>67</v>
      </c>
      <c r="D37" s="287">
        <v>0.80178571428571432</v>
      </c>
      <c r="E37" s="288">
        <v>3126</v>
      </c>
      <c r="F37" s="235" t="s">
        <v>120</v>
      </c>
      <c r="G37" s="289" t="s">
        <v>179</v>
      </c>
      <c r="H37" s="290">
        <v>1</v>
      </c>
      <c r="I37" s="237">
        <v>3765.605</v>
      </c>
      <c r="J37" s="291">
        <v>7.8912713795412745E-2</v>
      </c>
      <c r="K37" s="291">
        <v>0.26795914767795742</v>
      </c>
      <c r="L37" s="291">
        <v>0.11180142367561122</v>
      </c>
      <c r="M37" s="292">
        <v>27.009</v>
      </c>
      <c r="N37" s="293">
        <v>0.13278078821331499</v>
      </c>
      <c r="O37" s="293">
        <v>23.422531040828765</v>
      </c>
      <c r="P37" s="294">
        <v>4</v>
      </c>
      <c r="Q37" s="295">
        <v>5</v>
      </c>
      <c r="R37" s="295">
        <v>882</v>
      </c>
    </row>
    <row r="38" spans="1:18" ht="16.5">
      <c r="A38" s="284" t="s">
        <v>119</v>
      </c>
      <c r="B38" s="285" t="s">
        <v>264</v>
      </c>
      <c r="C38" s="286" t="s">
        <v>70</v>
      </c>
      <c r="D38" s="287">
        <v>0.77486652999393568</v>
      </c>
      <c r="E38" s="288">
        <v>2740</v>
      </c>
      <c r="F38" s="235" t="s">
        <v>120</v>
      </c>
      <c r="G38" s="289" t="s">
        <v>184</v>
      </c>
      <c r="H38" s="290">
        <v>9</v>
      </c>
      <c r="I38" s="237">
        <v>1931.4509999999998</v>
      </c>
      <c r="J38" s="291">
        <v>2.1844549482180984E-2</v>
      </c>
      <c r="K38" s="291">
        <v>0.34417445444204264</v>
      </c>
      <c r="L38" s="291">
        <v>0.12608958373948728</v>
      </c>
      <c r="M38" s="292">
        <v>24.984999999999999</v>
      </c>
      <c r="N38" s="293">
        <v>0.39514401870498889</v>
      </c>
      <c r="O38" s="293">
        <v>53.739586543878488</v>
      </c>
      <c r="P38" s="294">
        <v>15</v>
      </c>
      <c r="Q38" s="295">
        <v>13</v>
      </c>
      <c r="R38" s="295">
        <v>1234</v>
      </c>
    </row>
    <row r="39" spans="1:18" ht="16.5">
      <c r="A39" s="284" t="s">
        <v>119</v>
      </c>
      <c r="B39" s="285" t="s">
        <v>369</v>
      </c>
      <c r="C39" s="286" t="s">
        <v>67</v>
      </c>
      <c r="D39" s="287">
        <v>0.84353440075816699</v>
      </c>
      <c r="E39" s="288">
        <v>8930</v>
      </c>
      <c r="F39" s="235" t="s">
        <v>120</v>
      </c>
      <c r="G39" s="289" t="s">
        <v>333</v>
      </c>
      <c r="H39" s="290">
        <v>2</v>
      </c>
      <c r="I39" s="237">
        <v>4970.5360000000001</v>
      </c>
      <c r="J39" s="291">
        <v>2.5885950156459184E-2</v>
      </c>
      <c r="K39" s="291">
        <v>0.29680493424627807</v>
      </c>
      <c r="L39" s="291">
        <v>0.12393029645092601</v>
      </c>
      <c r="M39" s="292">
        <v>22.501000000000001</v>
      </c>
      <c r="N39" s="293">
        <v>0.16094843694925456</v>
      </c>
      <c r="O39" s="293">
        <v>12.111369880431406</v>
      </c>
      <c r="P39" s="294">
        <v>56</v>
      </c>
      <c r="Q39" s="295">
        <v>8</v>
      </c>
      <c r="R39" s="295">
        <v>602</v>
      </c>
    </row>
    <row r="40" spans="1:18" ht="16.5">
      <c r="A40" s="284" t="s">
        <v>119</v>
      </c>
      <c r="B40" s="285" t="s">
        <v>371</v>
      </c>
      <c r="C40" s="286" t="s">
        <v>67</v>
      </c>
      <c r="D40" s="287">
        <v>0.83589776571565466</v>
      </c>
      <c r="E40" s="288">
        <v>2020</v>
      </c>
      <c r="F40" s="235" t="s">
        <v>121</v>
      </c>
      <c r="G40" s="289" t="s">
        <v>191</v>
      </c>
      <c r="H40" s="290">
        <v>2</v>
      </c>
      <c r="I40" s="237">
        <v>513.45299999999997</v>
      </c>
      <c r="J40" s="291">
        <v>4.8446016743409953E-2</v>
      </c>
      <c r="K40" s="291">
        <v>0.39750103331067432</v>
      </c>
      <c r="L40" s="291">
        <v>0.17523892443882041</v>
      </c>
      <c r="M40" s="292">
        <v>21.391999999999999</v>
      </c>
      <c r="N40" s="293">
        <v>5.0637546182415916</v>
      </c>
      <c r="O40" s="293">
        <v>71.866363620428743</v>
      </c>
      <c r="P40" s="294">
        <v>10</v>
      </c>
      <c r="Q40" s="295">
        <v>26</v>
      </c>
      <c r="R40" s="295">
        <v>376</v>
      </c>
    </row>
    <row r="41" spans="1:18" ht="16.5">
      <c r="A41" s="284" t="s">
        <v>119</v>
      </c>
      <c r="B41" s="285" t="s">
        <v>269</v>
      </c>
      <c r="C41" s="286" t="s">
        <v>67</v>
      </c>
      <c r="D41" s="287">
        <v>0.81523809523809521</v>
      </c>
      <c r="E41" s="288">
        <v>814</v>
      </c>
      <c r="F41" s="235" t="s">
        <v>121</v>
      </c>
      <c r="G41" s="289" t="s">
        <v>198</v>
      </c>
      <c r="H41" s="290">
        <v>1</v>
      </c>
      <c r="I41" s="237">
        <v>1817.23</v>
      </c>
      <c r="J41" s="291">
        <v>6.1435795717165549E-3</v>
      </c>
      <c r="K41" s="291">
        <v>0.39470922388560875</v>
      </c>
      <c r="L41" s="291">
        <v>0.26523885253930435</v>
      </c>
      <c r="M41" s="292">
        <v>18.838999999999999</v>
      </c>
      <c r="N41" s="293">
        <v>0.16508642274230559</v>
      </c>
      <c r="O41" s="293">
        <v>67.57537570918376</v>
      </c>
      <c r="P41" s="294">
        <v>5</v>
      </c>
      <c r="Q41" s="295">
        <v>3</v>
      </c>
      <c r="R41" s="295">
        <v>1228</v>
      </c>
    </row>
    <row r="42" spans="1:18" ht="16.5">
      <c r="A42" s="284" t="s">
        <v>119</v>
      </c>
      <c r="B42" s="285" t="s">
        <v>273</v>
      </c>
      <c r="C42" s="286" t="s">
        <v>67</v>
      </c>
      <c r="D42" s="287">
        <v>0.83965517241379317</v>
      </c>
      <c r="E42" s="288">
        <v>7042</v>
      </c>
      <c r="F42" s="235" t="s">
        <v>120</v>
      </c>
      <c r="G42" s="289" t="s">
        <v>182</v>
      </c>
      <c r="H42" s="290">
        <v>1</v>
      </c>
      <c r="I42" s="237">
        <v>3115.8589999999999</v>
      </c>
      <c r="J42" s="291">
        <v>1.7431345643691462E-2</v>
      </c>
      <c r="K42" s="291">
        <v>0.33317449731567611</v>
      </c>
      <c r="L42" s="291">
        <v>0.12388237080047589</v>
      </c>
      <c r="M42" s="292">
        <v>22.844000000000001</v>
      </c>
      <c r="N42" s="293">
        <v>0.19256327067431486</v>
      </c>
      <c r="O42" s="293">
        <v>35.014421384279586</v>
      </c>
      <c r="P42" s="294">
        <v>23</v>
      </c>
      <c r="Q42" s="295">
        <v>6</v>
      </c>
      <c r="R42" s="295">
        <v>1091</v>
      </c>
    </row>
    <row r="43" spans="1:18" ht="16.5">
      <c r="A43" s="284" t="s">
        <v>119</v>
      </c>
      <c r="B43" s="285" t="s">
        <v>310</v>
      </c>
      <c r="C43" s="286" t="s">
        <v>70</v>
      </c>
      <c r="D43" s="287">
        <v>0.78523809523809518</v>
      </c>
      <c r="E43" s="288">
        <v>3455</v>
      </c>
      <c r="F43" s="235" t="s">
        <v>121</v>
      </c>
      <c r="G43" s="289" t="s">
        <v>297</v>
      </c>
      <c r="H43" s="290">
        <v>1</v>
      </c>
      <c r="I43" s="237">
        <v>1083.828</v>
      </c>
      <c r="J43" s="291">
        <v>1.740173402712103E-2</v>
      </c>
      <c r="K43" s="291">
        <v>0.41312781521387681</v>
      </c>
      <c r="L43" s="291">
        <v>0.342291024870995</v>
      </c>
      <c r="M43" s="292">
        <v>19.151</v>
      </c>
      <c r="N43" s="293">
        <v>1.5685145613510632</v>
      </c>
      <c r="O43" s="293">
        <v>55.912930834043777</v>
      </c>
      <c r="P43" s="294">
        <v>12</v>
      </c>
      <c r="Q43" s="295">
        <v>17</v>
      </c>
      <c r="R43" s="295">
        <v>606</v>
      </c>
    </row>
    <row r="44" spans="1:18" ht="16.5">
      <c r="A44" s="284" t="s">
        <v>119</v>
      </c>
      <c r="B44" s="285" t="s">
        <v>372</v>
      </c>
      <c r="C44" s="286" t="s">
        <v>67</v>
      </c>
      <c r="D44" s="287">
        <v>0.82452672920980863</v>
      </c>
      <c r="E44" s="288">
        <v>6526</v>
      </c>
      <c r="F44" s="235" t="s">
        <v>120</v>
      </c>
      <c r="G44" s="289" t="s">
        <v>187</v>
      </c>
      <c r="H44" s="290">
        <v>11</v>
      </c>
      <c r="I44" s="237">
        <v>4908.2150000000001</v>
      </c>
      <c r="J44" s="291">
        <v>1.5169260492761608E-2</v>
      </c>
      <c r="K44" s="291">
        <v>0.28391620078749208</v>
      </c>
      <c r="L44" s="291">
        <v>0.20557371671778843</v>
      </c>
      <c r="M44" s="292">
        <v>23.257000000000001</v>
      </c>
      <c r="N44" s="293">
        <v>0.83533423046871413</v>
      </c>
      <c r="O44" s="293">
        <v>43.294761945024817</v>
      </c>
      <c r="P44" s="294">
        <v>15</v>
      </c>
      <c r="Q44" s="295">
        <v>41</v>
      </c>
      <c r="R44" s="295">
        <v>2125</v>
      </c>
    </row>
    <row r="45" spans="1:18" ht="16.5">
      <c r="A45" s="284" t="s">
        <v>119</v>
      </c>
      <c r="B45" s="285" t="s">
        <v>468</v>
      </c>
      <c r="C45" s="286" t="s">
        <v>67</v>
      </c>
      <c r="D45" s="287">
        <v>0.83252016589220768</v>
      </c>
      <c r="E45" s="288">
        <v>7151</v>
      </c>
      <c r="F45" s="235" t="s">
        <v>91</v>
      </c>
      <c r="G45" s="289" t="s">
        <v>356</v>
      </c>
      <c r="H45" s="290">
        <v>10</v>
      </c>
      <c r="I45" s="237">
        <v>1987.9859999999999</v>
      </c>
      <c r="J45" s="291">
        <v>2.4834196296022803E-2</v>
      </c>
      <c r="K45" s="291">
        <v>0.34852418734923074</v>
      </c>
      <c r="L45" s="291">
        <v>0.15895164348957205</v>
      </c>
      <c r="M45" s="292">
        <v>20.456</v>
      </c>
      <c r="N45" s="293">
        <v>0.40241732084632387</v>
      </c>
      <c r="O45" s="293">
        <v>29.376464421781645</v>
      </c>
      <c r="P45" s="294">
        <v>5</v>
      </c>
      <c r="Q45" s="295">
        <v>8</v>
      </c>
      <c r="R45" s="295">
        <v>584</v>
      </c>
    </row>
    <row r="46" spans="1:18" ht="16.5">
      <c r="A46" s="284" t="s">
        <v>119</v>
      </c>
      <c r="B46" s="285" t="s">
        <v>311</v>
      </c>
      <c r="C46" s="286" t="s">
        <v>67</v>
      </c>
      <c r="D46" s="287">
        <v>0.84551724137931039</v>
      </c>
      <c r="E46" s="288">
        <v>1641</v>
      </c>
      <c r="F46" s="235" t="s">
        <v>120</v>
      </c>
      <c r="G46" s="289" t="s">
        <v>294</v>
      </c>
      <c r="H46" s="290">
        <v>1</v>
      </c>
      <c r="I46" s="237">
        <v>4039.01</v>
      </c>
      <c r="J46" s="291">
        <v>2.0597123812676497E-2</v>
      </c>
      <c r="K46" s="291">
        <v>0.24785558526805662</v>
      </c>
      <c r="L46" s="291">
        <v>0.10769965907487231</v>
      </c>
      <c r="M46" s="292">
        <v>23.529</v>
      </c>
      <c r="N46" s="293">
        <v>1.5597881659119437</v>
      </c>
      <c r="O46" s="293">
        <v>10.497621942010541</v>
      </c>
      <c r="P46" s="294">
        <v>4</v>
      </c>
      <c r="Q46" s="295">
        <v>63</v>
      </c>
      <c r="R46" s="295">
        <v>424</v>
      </c>
    </row>
    <row r="47" spans="1:18" ht="16.5">
      <c r="A47" s="284" t="s">
        <v>119</v>
      </c>
      <c r="B47" s="285" t="s">
        <v>278</v>
      </c>
      <c r="C47" s="286" t="s">
        <v>70</v>
      </c>
      <c r="D47" s="287">
        <v>0.76357142857142857</v>
      </c>
      <c r="E47" s="288">
        <v>9962</v>
      </c>
      <c r="F47" s="235" t="s">
        <v>120</v>
      </c>
      <c r="G47" s="289" t="s">
        <v>179</v>
      </c>
      <c r="H47" s="290">
        <v>1</v>
      </c>
      <c r="I47" s="237">
        <v>4091.6840000000002</v>
      </c>
      <c r="J47" s="291">
        <v>2.4557206325135073E-2</v>
      </c>
      <c r="K47" s="291">
        <v>0.27656716307095752</v>
      </c>
      <c r="L47" s="291">
        <v>0.18256541805281151</v>
      </c>
      <c r="M47" s="292">
        <v>28.407</v>
      </c>
      <c r="N47" s="293">
        <v>0.36659722500564557</v>
      </c>
      <c r="O47" s="293">
        <v>45.213657750696285</v>
      </c>
      <c r="P47" s="294">
        <v>4</v>
      </c>
      <c r="Q47" s="295">
        <v>15</v>
      </c>
      <c r="R47" s="295">
        <v>1850</v>
      </c>
    </row>
    <row r="48" spans="1:18" ht="16.5">
      <c r="A48" s="284" t="s">
        <v>119</v>
      </c>
      <c r="B48" s="285" t="s">
        <v>312</v>
      </c>
      <c r="C48" s="286" t="s">
        <v>67</v>
      </c>
      <c r="D48" s="287">
        <v>0.84521322485970207</v>
      </c>
      <c r="E48" s="288">
        <v>7878</v>
      </c>
      <c r="F48" s="235" t="s">
        <v>120</v>
      </c>
      <c r="G48" s="289" t="s">
        <v>293</v>
      </c>
      <c r="H48" s="290">
        <v>2</v>
      </c>
      <c r="I48" s="237">
        <v>4379.866</v>
      </c>
      <c r="J48" s="291">
        <v>1.3729757567590387E-2</v>
      </c>
      <c r="K48" s="291">
        <v>0.2632461689904273</v>
      </c>
      <c r="L48" s="291">
        <v>0.15799570123834838</v>
      </c>
      <c r="M48" s="292">
        <v>22.035</v>
      </c>
      <c r="N48" s="293">
        <v>4.5663497467730747E-2</v>
      </c>
      <c r="O48" s="293">
        <v>8.4020835340624576</v>
      </c>
      <c r="P48" s="294">
        <v>8</v>
      </c>
      <c r="Q48" s="295">
        <v>2</v>
      </c>
      <c r="R48" s="295">
        <v>368</v>
      </c>
    </row>
    <row r="49" spans="1:18" ht="16.5">
      <c r="A49" s="284" t="s">
        <v>119</v>
      </c>
      <c r="B49" s="285" t="s">
        <v>283</v>
      </c>
      <c r="C49" s="286" t="s">
        <v>67</v>
      </c>
      <c r="D49" s="287">
        <v>0.82102295384429647</v>
      </c>
      <c r="E49" s="288">
        <v>4591</v>
      </c>
      <c r="F49" s="235" t="s">
        <v>121</v>
      </c>
      <c r="G49" s="289" t="s">
        <v>206</v>
      </c>
      <c r="H49" s="290">
        <v>3</v>
      </c>
      <c r="I49" s="237">
        <v>2065.7539999999999</v>
      </c>
      <c r="J49" s="291">
        <v>4.4696628279759607E-2</v>
      </c>
      <c r="K49" s="291">
        <v>0.40235044951219445</v>
      </c>
      <c r="L49" s="291">
        <v>0.1539389491681972</v>
      </c>
      <c r="M49" s="292">
        <v>16.835999999999999</v>
      </c>
      <c r="N49" s="293">
        <v>0.24921857515759338</v>
      </c>
      <c r="O49" s="293">
        <v>62.254800074366827</v>
      </c>
      <c r="P49" s="294">
        <v>23</v>
      </c>
      <c r="Q49" s="295">
        <v>6</v>
      </c>
      <c r="R49" s="295">
        <v>1319</v>
      </c>
    </row>
    <row r="50" spans="1:18" ht="16.5">
      <c r="A50" s="284" t="s">
        <v>119</v>
      </c>
      <c r="B50" s="285" t="s">
        <v>284</v>
      </c>
      <c r="C50" s="286" t="s">
        <v>67</v>
      </c>
      <c r="D50" s="287">
        <v>0.84850000000000003</v>
      </c>
      <c r="E50" s="288">
        <v>7389</v>
      </c>
      <c r="F50" s="235" t="s">
        <v>121</v>
      </c>
      <c r="G50" s="289" t="s">
        <v>203</v>
      </c>
      <c r="H50" s="290">
        <v>1</v>
      </c>
      <c r="I50" s="237">
        <v>1780.9860000000001</v>
      </c>
      <c r="J50" s="291">
        <v>3.5028741961746726E-2</v>
      </c>
      <c r="K50" s="291">
        <v>0.41002162118419927</v>
      </c>
      <c r="L50" s="291">
        <v>0.26052984133508067</v>
      </c>
      <c r="M50" s="292">
        <v>19.015999999999998</v>
      </c>
      <c r="N50" s="293">
        <v>0.95452743592594214</v>
      </c>
      <c r="O50" s="293">
        <v>62.549621389499968</v>
      </c>
      <c r="P50" s="294">
        <v>13</v>
      </c>
      <c r="Q50" s="295">
        <v>17</v>
      </c>
      <c r="R50" s="295">
        <v>1114</v>
      </c>
    </row>
    <row r="51" spans="1:18" ht="16.5">
      <c r="A51" s="284" t="s">
        <v>119</v>
      </c>
      <c r="B51" s="285" t="s">
        <v>285</v>
      </c>
      <c r="C51" s="286" t="s">
        <v>67</v>
      </c>
      <c r="D51" s="287">
        <v>0.818612404467434</v>
      </c>
      <c r="E51" s="288">
        <v>4400</v>
      </c>
      <c r="F51" s="235" t="s">
        <v>120</v>
      </c>
      <c r="G51" s="289" t="s">
        <v>294</v>
      </c>
      <c r="H51" s="290">
        <v>13</v>
      </c>
      <c r="I51" s="237">
        <v>2303.9969999999998</v>
      </c>
      <c r="J51" s="291">
        <v>3.696217042521182E-2</v>
      </c>
      <c r="K51" s="291">
        <v>0.35774318307605157</v>
      </c>
      <c r="L51" s="291">
        <v>0.21875028483110007</v>
      </c>
      <c r="M51" s="292">
        <v>19.07</v>
      </c>
      <c r="N51" s="293">
        <v>0.91145952012958353</v>
      </c>
      <c r="O51" s="293">
        <v>16.88370253954324</v>
      </c>
      <c r="P51" s="294">
        <v>12</v>
      </c>
      <c r="Q51" s="295">
        <v>21</v>
      </c>
      <c r="R51" s="295">
        <v>389</v>
      </c>
    </row>
    <row r="52" spans="1:18" ht="16.5">
      <c r="A52" s="284" t="s">
        <v>119</v>
      </c>
      <c r="B52" s="285" t="s">
        <v>286</v>
      </c>
      <c r="C52" s="286" t="s">
        <v>67</v>
      </c>
      <c r="D52" s="287">
        <v>0.80777691068824387</v>
      </c>
      <c r="E52" s="288">
        <v>9911</v>
      </c>
      <c r="F52" s="235" t="s">
        <v>120</v>
      </c>
      <c r="G52" s="289" t="s">
        <v>188</v>
      </c>
      <c r="H52" s="290">
        <v>11</v>
      </c>
      <c r="I52" s="237">
        <v>3207.9430000000002</v>
      </c>
      <c r="J52" s="291">
        <v>1.8715604543713467E-2</v>
      </c>
      <c r="K52" s="291">
        <v>0.33243783368511759</v>
      </c>
      <c r="L52" s="291">
        <v>0.15056189512226217</v>
      </c>
      <c r="M52" s="292">
        <v>25.561</v>
      </c>
      <c r="N52" s="293">
        <v>0.46758935554652931</v>
      </c>
      <c r="O52" s="293">
        <v>56.110722665583516</v>
      </c>
      <c r="P52" s="294">
        <v>33</v>
      </c>
      <c r="Q52" s="295">
        <v>15</v>
      </c>
      <c r="R52" s="295">
        <v>1800</v>
      </c>
    </row>
    <row r="53" spans="1:18" ht="16.5">
      <c r="A53" s="284" t="s">
        <v>119</v>
      </c>
      <c r="B53" s="285" t="s">
        <v>289</v>
      </c>
      <c r="C53" s="286" t="s">
        <v>67</v>
      </c>
      <c r="D53" s="287">
        <v>0.84321428571428581</v>
      </c>
      <c r="E53" s="288">
        <v>558</v>
      </c>
      <c r="F53" s="235" t="s">
        <v>120</v>
      </c>
      <c r="G53" s="289" t="s">
        <v>188</v>
      </c>
      <c r="H53" s="290">
        <v>1</v>
      </c>
      <c r="I53" s="237">
        <v>4104.5339999999997</v>
      </c>
      <c r="J53" s="291">
        <v>1.2623823262213065E-2</v>
      </c>
      <c r="K53" s="291">
        <v>0.31528877048434595</v>
      </c>
      <c r="L53" s="291">
        <v>0.21488432060740636</v>
      </c>
      <c r="M53" s="292">
        <v>22.812000000000001</v>
      </c>
      <c r="N53" s="293">
        <v>0.68217244637271857</v>
      </c>
      <c r="O53" s="293">
        <v>34.059895715323592</v>
      </c>
      <c r="P53" s="294">
        <v>19</v>
      </c>
      <c r="Q53" s="295">
        <v>28</v>
      </c>
      <c r="R53" s="295">
        <v>1398</v>
      </c>
    </row>
  </sheetData>
  <phoneticPr fontId="2" type="noConversion"/>
  <conditionalFormatting sqref="C14:D53">
    <cfRule type="containsText" dxfId="51" priority="1" operator="containsText" text="F">
      <formula>NOT(ISERROR(SEARCH("F",C14)))</formula>
    </cfRule>
    <cfRule type="containsText" dxfId="50" priority="2" operator="containsText" text="D">
      <formula>NOT(ISERROR(SEARCH("D",C14)))</formula>
    </cfRule>
    <cfRule type="containsText" dxfId="49" priority="3" operator="containsText" text="C">
      <formula>NOT(ISERROR(SEARCH("C",C14)))</formula>
    </cfRule>
    <cfRule type="containsText" dxfId="48" priority="4" operator="containsText" text="B">
      <formula>NOT(ISERROR(SEARCH("B",C14)))</formula>
    </cfRule>
    <cfRule type="containsText" dxfId="47" priority="5" operator="containsText" text="A">
      <formula>NOT(ISERROR(SEARCH("A",C14)))</formula>
    </cfRule>
    <cfRule type="containsText" dxfId="4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C9B4-A566-4379-9E53-0A7CFA96C1EF}">
  <sheetPr>
    <tabColor rgb="FFFF0000"/>
  </sheetPr>
  <dimension ref="A1:K56"/>
  <sheetViews>
    <sheetView showGridLines="0" topLeftCell="A7" zoomScaleNormal="100" zoomScaleSheetLayoutView="85" workbookViewId="0">
      <selection activeCell="M26" sqref="M26"/>
    </sheetView>
  </sheetViews>
  <sheetFormatPr defaultRowHeight="13.5"/>
  <cols>
    <col min="1" max="2" width="9.140625" style="245"/>
    <col min="3" max="3" width="9.85546875" style="245" customWidth="1"/>
    <col min="4" max="16384" width="9.140625" style="245"/>
  </cols>
  <sheetData>
    <row r="1" spans="1:11" ht="3.75" customHeight="1">
      <c r="A1" s="240"/>
      <c r="B1" s="241"/>
      <c r="C1" s="242"/>
      <c r="D1" s="243"/>
      <c r="E1" s="243"/>
      <c r="F1" s="244"/>
      <c r="G1" s="243"/>
      <c r="H1" s="243"/>
      <c r="I1" s="243"/>
      <c r="J1" s="243"/>
      <c r="K1" s="243"/>
    </row>
    <row r="2" spans="1:11" ht="41.25">
      <c r="A2" s="299" t="s">
        <v>373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</row>
    <row r="4" spans="1:11" ht="17.25">
      <c r="A4" s="246" t="s">
        <v>290</v>
      </c>
      <c r="B4" s="247"/>
      <c r="C4" s="247"/>
      <c r="D4" s="247"/>
      <c r="E4" s="247"/>
      <c r="F4" s="247"/>
      <c r="G4" s="247"/>
      <c r="H4" s="247"/>
      <c r="I4" s="247"/>
      <c r="J4" s="247"/>
      <c r="K4" s="247"/>
    </row>
    <row r="6" spans="1:11" ht="26.25">
      <c r="A6" s="248"/>
    </row>
    <row r="7" spans="1:11" ht="130.5" customHeight="1">
      <c r="A7" s="248"/>
    </row>
    <row r="8" spans="1:11" ht="26.25">
      <c r="A8" s="248"/>
    </row>
    <row r="9" spans="1:11" ht="26.25">
      <c r="A9" s="248"/>
    </row>
    <row r="10" spans="1:11" ht="40.5" customHeight="1">
      <c r="A10" s="248" t="s">
        <v>291</v>
      </c>
    </row>
    <row r="11" spans="1:11" ht="19.5" customHeight="1">
      <c r="A11" s="248"/>
    </row>
    <row r="12" spans="1:11" ht="17.25">
      <c r="A12" s="249" t="s">
        <v>292</v>
      </c>
    </row>
    <row r="13" spans="1:11" ht="40.5">
      <c r="A13" s="225" t="s">
        <v>0</v>
      </c>
      <c r="B13" s="226" t="s">
        <v>74</v>
      </c>
      <c r="C13" s="227" t="s">
        <v>65</v>
      </c>
      <c r="D13" s="227" t="s">
        <v>157</v>
      </c>
      <c r="E13" s="228" t="s">
        <v>143</v>
      </c>
      <c r="F13" s="226" t="s">
        <v>148</v>
      </c>
      <c r="G13" s="228" t="s">
        <v>146</v>
      </c>
      <c r="H13" s="228" t="s">
        <v>150</v>
      </c>
      <c r="I13" s="229" t="s">
        <v>152</v>
      </c>
      <c r="J13" s="228" t="s">
        <v>6</v>
      </c>
      <c r="K13" s="250" t="s">
        <v>7</v>
      </c>
    </row>
    <row r="14" spans="1:11" ht="16.5">
      <c r="A14" s="230" t="s">
        <v>119</v>
      </c>
      <c r="B14" s="231" t="s">
        <v>223</v>
      </c>
      <c r="C14" s="232" t="s">
        <v>70</v>
      </c>
      <c r="D14" s="233">
        <v>0.7596551724137931</v>
      </c>
      <c r="E14" s="234">
        <v>7022</v>
      </c>
      <c r="F14" s="235" t="s">
        <v>120</v>
      </c>
      <c r="G14" s="239" t="s">
        <v>187</v>
      </c>
      <c r="H14" s="236">
        <v>1</v>
      </c>
      <c r="I14" s="237">
        <v>3837.415</v>
      </c>
      <c r="J14" s="238">
        <v>7.8177627387186421E-2</v>
      </c>
      <c r="K14" s="251">
        <v>56.783016692226411</v>
      </c>
    </row>
    <row r="15" spans="1:11" ht="16.5">
      <c r="A15" s="230" t="s">
        <v>119</v>
      </c>
      <c r="B15" s="231" t="s">
        <v>228</v>
      </c>
      <c r="C15" s="232" t="s">
        <v>69</v>
      </c>
      <c r="D15" s="233">
        <v>0.8718017078206951</v>
      </c>
      <c r="E15" s="234">
        <v>923</v>
      </c>
      <c r="F15" s="235" t="s">
        <v>120</v>
      </c>
      <c r="G15" s="239" t="s">
        <v>176</v>
      </c>
      <c r="H15" s="236">
        <v>2</v>
      </c>
      <c r="I15" s="237">
        <v>3457.4639999999999</v>
      </c>
      <c r="J15" s="238">
        <v>2.8922933109354138E-2</v>
      </c>
      <c r="K15" s="251">
        <v>29.530314704650579</v>
      </c>
    </row>
    <row r="16" spans="1:11" ht="16.5">
      <c r="A16" s="230" t="s">
        <v>119</v>
      </c>
      <c r="B16" s="231" t="s">
        <v>229</v>
      </c>
      <c r="C16" s="232" t="s">
        <v>70</v>
      </c>
      <c r="D16" s="233">
        <v>0.77972348612980302</v>
      </c>
      <c r="E16" s="234">
        <v>2279</v>
      </c>
      <c r="F16" s="235" t="s">
        <v>120</v>
      </c>
      <c r="G16" s="239" t="s">
        <v>324</v>
      </c>
      <c r="H16" s="236">
        <v>10</v>
      </c>
      <c r="I16" s="237">
        <v>8725.9409999999989</v>
      </c>
      <c r="J16" s="238">
        <v>0.52716377523066005</v>
      </c>
      <c r="K16" s="251">
        <v>22.026277738985403</v>
      </c>
    </row>
    <row r="17" spans="1:11" ht="16.5">
      <c r="A17" s="230" t="s">
        <v>119</v>
      </c>
      <c r="B17" s="231" t="s">
        <v>299</v>
      </c>
      <c r="C17" s="232" t="s">
        <v>69</v>
      </c>
      <c r="D17" s="233">
        <v>0.89016285968451447</v>
      </c>
      <c r="E17" s="234">
        <v>4916</v>
      </c>
      <c r="F17" s="235" t="s">
        <v>121</v>
      </c>
      <c r="G17" s="239" t="s">
        <v>197</v>
      </c>
      <c r="H17" s="236">
        <v>9</v>
      </c>
      <c r="I17" s="237">
        <v>1176.664</v>
      </c>
      <c r="J17" s="238">
        <v>0.16997205659389597</v>
      </c>
      <c r="K17" s="251">
        <v>20.481632819564464</v>
      </c>
    </row>
    <row r="18" spans="1:11" ht="16.5">
      <c r="A18" s="230" t="s">
        <v>119</v>
      </c>
      <c r="B18" s="231" t="s">
        <v>231</v>
      </c>
      <c r="C18" s="232" t="s">
        <v>67</v>
      </c>
      <c r="D18" s="233">
        <v>0.84443180760423298</v>
      </c>
      <c r="E18" s="234">
        <v>1219</v>
      </c>
      <c r="F18" s="235" t="s">
        <v>121</v>
      </c>
      <c r="G18" s="239" t="s">
        <v>197</v>
      </c>
      <c r="H18" s="236">
        <v>4</v>
      </c>
      <c r="I18" s="237">
        <v>2335.5789999999997</v>
      </c>
      <c r="J18" s="238">
        <v>0.21407967788715349</v>
      </c>
      <c r="K18" s="251">
        <v>26.074904766655294</v>
      </c>
    </row>
    <row r="19" spans="1:11" ht="16.5">
      <c r="A19" s="230" t="s">
        <v>119</v>
      </c>
      <c r="B19" s="231" t="s">
        <v>232</v>
      </c>
      <c r="C19" s="232" t="s">
        <v>67</v>
      </c>
      <c r="D19" s="233">
        <v>0.83510468746297795</v>
      </c>
      <c r="E19" s="234">
        <v>7716</v>
      </c>
      <c r="F19" s="235" t="s">
        <v>120</v>
      </c>
      <c r="G19" s="239" t="s">
        <v>178</v>
      </c>
      <c r="H19" s="236">
        <v>10</v>
      </c>
      <c r="I19" s="237">
        <v>2625.9630000000002</v>
      </c>
      <c r="J19" s="238">
        <v>0.30465014168135651</v>
      </c>
      <c r="K19" s="251">
        <v>51.105061267047553</v>
      </c>
    </row>
    <row r="20" spans="1:11" ht="16.5">
      <c r="A20" s="230" t="s">
        <v>119</v>
      </c>
      <c r="B20" s="231" t="s">
        <v>233</v>
      </c>
      <c r="C20" s="232" t="s">
        <v>69</v>
      </c>
      <c r="D20" s="233">
        <v>0.8534577151459225</v>
      </c>
      <c r="E20" s="234">
        <v>8816</v>
      </c>
      <c r="F20" s="235" t="s">
        <v>120</v>
      </c>
      <c r="G20" s="239" t="s">
        <v>176</v>
      </c>
      <c r="H20" s="236">
        <v>2</v>
      </c>
      <c r="I20" s="237">
        <v>4064.1320000000001</v>
      </c>
      <c r="J20" s="238">
        <v>2.4605500018208069E-2</v>
      </c>
      <c r="K20" s="251">
        <v>28.763829521285235</v>
      </c>
    </row>
    <row r="21" spans="1:11" ht="16.5">
      <c r="A21" s="230" t="s">
        <v>119</v>
      </c>
      <c r="B21" s="231" t="s">
        <v>234</v>
      </c>
      <c r="C21" s="232" t="s">
        <v>69</v>
      </c>
      <c r="D21" s="233">
        <v>0.86795024653116337</v>
      </c>
      <c r="E21" s="234">
        <v>925</v>
      </c>
      <c r="F21" s="235" t="s">
        <v>121</v>
      </c>
      <c r="G21" s="239" t="s">
        <v>204</v>
      </c>
      <c r="H21" s="236">
        <v>3</v>
      </c>
      <c r="I21" s="237">
        <v>1798.826</v>
      </c>
      <c r="J21" s="238">
        <v>0.33355088263122723</v>
      </c>
      <c r="K21" s="251">
        <v>20.124236585417378</v>
      </c>
    </row>
    <row r="22" spans="1:11" ht="16.5">
      <c r="A22" s="230" t="s">
        <v>119</v>
      </c>
      <c r="B22" s="231" t="s">
        <v>241</v>
      </c>
      <c r="C22" s="232" t="s">
        <v>67</v>
      </c>
      <c r="D22" s="233">
        <v>0.84593406798242654</v>
      </c>
      <c r="E22" s="234">
        <v>5011</v>
      </c>
      <c r="F22" s="235" t="s">
        <v>120</v>
      </c>
      <c r="G22" s="239" t="s">
        <v>185</v>
      </c>
      <c r="H22" s="236">
        <v>3</v>
      </c>
      <c r="I22" s="237">
        <v>3697.23</v>
      </c>
      <c r="J22" s="238">
        <v>0.16228365560162608</v>
      </c>
      <c r="K22" s="251">
        <v>49.307184026960726</v>
      </c>
    </row>
    <row r="23" spans="1:11" ht="16.5">
      <c r="A23" s="230" t="s">
        <v>119</v>
      </c>
      <c r="B23" s="231" t="s">
        <v>242</v>
      </c>
      <c r="C23" s="232" t="s">
        <v>70</v>
      </c>
      <c r="D23" s="233">
        <v>0.79407407407407404</v>
      </c>
      <c r="E23" s="234">
        <v>3131</v>
      </c>
      <c r="F23" s="235" t="s">
        <v>120</v>
      </c>
      <c r="G23" s="239" t="s">
        <v>171</v>
      </c>
      <c r="H23" s="236">
        <v>1</v>
      </c>
      <c r="I23" s="237">
        <v>3720.826</v>
      </c>
      <c r="J23" s="238">
        <v>2.6875752857026907E-2</v>
      </c>
      <c r="K23" s="251">
        <v>39.292350676973335</v>
      </c>
    </row>
    <row r="24" spans="1:11" ht="16.5">
      <c r="A24" s="230" t="s">
        <v>119</v>
      </c>
      <c r="B24" s="231" t="s">
        <v>243</v>
      </c>
      <c r="C24" s="232" t="s">
        <v>70</v>
      </c>
      <c r="D24" s="233">
        <v>0.76662398019138889</v>
      </c>
      <c r="E24" s="234">
        <v>8987</v>
      </c>
      <c r="F24" s="235" t="s">
        <v>120</v>
      </c>
      <c r="G24" s="239" t="s">
        <v>187</v>
      </c>
      <c r="H24" s="236">
        <v>2</v>
      </c>
      <c r="I24" s="237">
        <v>3742.0189999999998</v>
      </c>
      <c r="J24" s="238">
        <v>0</v>
      </c>
      <c r="K24" s="251">
        <v>44.922273243401492</v>
      </c>
    </row>
    <row r="25" spans="1:11" ht="16.5">
      <c r="A25" s="230" t="s">
        <v>119</v>
      </c>
      <c r="B25" s="231" t="s">
        <v>302</v>
      </c>
      <c r="C25" s="232" t="s">
        <v>69</v>
      </c>
      <c r="D25" s="233">
        <v>0.85293888646858096</v>
      </c>
      <c r="E25" s="234">
        <v>1544</v>
      </c>
      <c r="F25" s="235" t="s">
        <v>121</v>
      </c>
      <c r="G25" s="239" t="s">
        <v>201</v>
      </c>
      <c r="H25" s="236">
        <v>2</v>
      </c>
      <c r="I25" s="237">
        <v>883.39799999999991</v>
      </c>
      <c r="J25" s="238">
        <v>0.2263985202592716</v>
      </c>
      <c r="K25" s="251">
        <v>27.394220951371864</v>
      </c>
    </row>
    <row r="26" spans="1:11" ht="16.5">
      <c r="A26" s="230" t="s">
        <v>119</v>
      </c>
      <c r="B26" s="231" t="s">
        <v>244</v>
      </c>
      <c r="C26" s="232" t="s">
        <v>69</v>
      </c>
      <c r="D26" s="233">
        <v>0.87210526315789483</v>
      </c>
      <c r="E26" s="234">
        <v>8644</v>
      </c>
      <c r="F26" s="235" t="s">
        <v>121</v>
      </c>
      <c r="G26" s="239" t="s">
        <v>199</v>
      </c>
      <c r="H26" s="236">
        <v>1</v>
      </c>
      <c r="I26" s="237">
        <v>763.61500000000001</v>
      </c>
      <c r="J26" s="238">
        <v>0.26191208920725756</v>
      </c>
      <c r="K26" s="251">
        <v>44.525055165233788</v>
      </c>
    </row>
    <row r="27" spans="1:11" ht="16.5">
      <c r="A27" s="230" t="s">
        <v>119</v>
      </c>
      <c r="B27" s="231" t="s">
        <v>246</v>
      </c>
      <c r="C27" s="232" t="s">
        <v>67</v>
      </c>
      <c r="D27" s="233">
        <v>0.80553048543159256</v>
      </c>
      <c r="E27" s="234">
        <v>6849</v>
      </c>
      <c r="F27" s="235" t="s">
        <v>120</v>
      </c>
      <c r="G27" s="239" t="s">
        <v>183</v>
      </c>
      <c r="H27" s="236">
        <v>2</v>
      </c>
      <c r="I27" s="237">
        <v>3111.9719999999998</v>
      </c>
      <c r="J27" s="238">
        <v>9.6401895646876012E-2</v>
      </c>
      <c r="K27" s="251">
        <v>58.869424275025615</v>
      </c>
    </row>
    <row r="28" spans="1:11" ht="16.5">
      <c r="A28" s="230" t="s">
        <v>119</v>
      </c>
      <c r="B28" s="231" t="s">
        <v>247</v>
      </c>
      <c r="C28" s="232" t="s">
        <v>69</v>
      </c>
      <c r="D28" s="233">
        <v>0.8978947368421053</v>
      </c>
      <c r="E28" s="234">
        <v>1969</v>
      </c>
      <c r="F28" s="235" t="s">
        <v>121</v>
      </c>
      <c r="G28" s="239" t="s">
        <v>191</v>
      </c>
      <c r="H28" s="236">
        <v>1</v>
      </c>
      <c r="I28" s="237">
        <v>666.05100000000004</v>
      </c>
      <c r="J28" s="238">
        <v>0.15013865304608806</v>
      </c>
      <c r="K28" s="251">
        <v>44.891457260780328</v>
      </c>
    </row>
    <row r="29" spans="1:11" ht="16.5">
      <c r="A29" s="230" t="s">
        <v>119</v>
      </c>
      <c r="B29" s="231" t="s">
        <v>303</v>
      </c>
      <c r="C29" s="232" t="s">
        <v>69</v>
      </c>
      <c r="D29" s="233">
        <v>0.85350000000000004</v>
      </c>
      <c r="E29" s="234">
        <v>6253</v>
      </c>
      <c r="F29" s="235" t="s">
        <v>121</v>
      </c>
      <c r="G29" s="239" t="s">
        <v>200</v>
      </c>
      <c r="H29" s="236">
        <v>1</v>
      </c>
      <c r="I29" s="237">
        <v>1097.2360000000001</v>
      </c>
      <c r="J29" s="238">
        <v>0.63796667262102225</v>
      </c>
      <c r="K29" s="251">
        <v>44.019700410850533</v>
      </c>
    </row>
    <row r="30" spans="1:11" ht="16.5">
      <c r="A30" s="230" t="s">
        <v>119</v>
      </c>
      <c r="B30" s="231" t="s">
        <v>250</v>
      </c>
      <c r="C30" s="232" t="s">
        <v>69</v>
      </c>
      <c r="D30" s="233">
        <v>0.88246768731178749</v>
      </c>
      <c r="E30" s="234">
        <v>484</v>
      </c>
      <c r="F30" s="235" t="s">
        <v>120</v>
      </c>
      <c r="G30" s="239" t="s">
        <v>180</v>
      </c>
      <c r="H30" s="236">
        <v>7</v>
      </c>
      <c r="I30" s="237">
        <v>3118.1369999999997</v>
      </c>
      <c r="J30" s="238">
        <v>0</v>
      </c>
      <c r="K30" s="251">
        <v>41.306716157757023</v>
      </c>
    </row>
    <row r="31" spans="1:11" ht="16.5">
      <c r="A31" s="230" t="s">
        <v>119</v>
      </c>
      <c r="B31" s="231" t="s">
        <v>325</v>
      </c>
      <c r="C31" s="232" t="s">
        <v>70</v>
      </c>
      <c r="D31" s="233">
        <v>0.74428571428571433</v>
      </c>
      <c r="E31" s="234">
        <v>8026</v>
      </c>
      <c r="F31" s="235" t="s">
        <v>120</v>
      </c>
      <c r="G31" s="239" t="s">
        <v>324</v>
      </c>
      <c r="H31" s="236">
        <v>1</v>
      </c>
      <c r="I31" s="237">
        <v>1830.9290000000001</v>
      </c>
      <c r="J31" s="238">
        <v>0</v>
      </c>
      <c r="K31" s="251">
        <v>30.804034454640238</v>
      </c>
    </row>
    <row r="32" spans="1:11" ht="16.5">
      <c r="A32" s="230" t="s">
        <v>119</v>
      </c>
      <c r="B32" s="231" t="s">
        <v>255</v>
      </c>
      <c r="C32" s="232" t="s">
        <v>67</v>
      </c>
      <c r="D32" s="233">
        <v>0.83866000491730497</v>
      </c>
      <c r="E32" s="234">
        <v>9346</v>
      </c>
      <c r="F32" s="235" t="s">
        <v>121</v>
      </c>
      <c r="G32" s="239" t="s">
        <v>208</v>
      </c>
      <c r="H32" s="236">
        <v>3</v>
      </c>
      <c r="I32" s="237">
        <v>2251.9110000000001</v>
      </c>
      <c r="J32" s="238">
        <v>0.48847401162834586</v>
      </c>
      <c r="K32" s="251">
        <v>55.730444053961278</v>
      </c>
    </row>
    <row r="33" spans="1:11" ht="16.5">
      <c r="A33" s="230" t="s">
        <v>119</v>
      </c>
      <c r="B33" s="231" t="s">
        <v>256</v>
      </c>
      <c r="C33" s="232" t="s">
        <v>69</v>
      </c>
      <c r="D33" s="233">
        <v>0.88515466531569542</v>
      </c>
      <c r="E33" s="234">
        <v>2238</v>
      </c>
      <c r="F33" s="235" t="s">
        <v>120</v>
      </c>
      <c r="G33" s="239" t="s">
        <v>183</v>
      </c>
      <c r="H33" s="236">
        <v>11</v>
      </c>
      <c r="I33" s="237">
        <v>2929.7049999999999</v>
      </c>
      <c r="J33" s="238">
        <v>6.8266258889546905E-2</v>
      </c>
      <c r="K33" s="251">
        <v>21.128407126314766</v>
      </c>
    </row>
    <row r="34" spans="1:11" ht="16.5">
      <c r="A34" s="230" t="s">
        <v>119</v>
      </c>
      <c r="B34" s="231" t="s">
        <v>304</v>
      </c>
      <c r="C34" s="232" t="s">
        <v>70</v>
      </c>
      <c r="D34" s="233">
        <v>0.79783837286174852</v>
      </c>
      <c r="E34" s="234">
        <v>75</v>
      </c>
      <c r="F34" s="235" t="s">
        <v>91</v>
      </c>
      <c r="G34" s="239" t="s">
        <v>217</v>
      </c>
      <c r="H34" s="236">
        <v>9</v>
      </c>
      <c r="I34" s="237">
        <v>1977.6970000000001</v>
      </c>
      <c r="J34" s="238">
        <v>0.25281931458661261</v>
      </c>
      <c r="K34" s="251">
        <v>45.760295940176881</v>
      </c>
    </row>
    <row r="35" spans="1:11" ht="16.5">
      <c r="A35" s="230" t="s">
        <v>119</v>
      </c>
      <c r="B35" s="231" t="s">
        <v>257</v>
      </c>
      <c r="C35" s="232" t="s">
        <v>67</v>
      </c>
      <c r="D35" s="233">
        <v>0.82793103448275862</v>
      </c>
      <c r="E35" s="234">
        <v>7953</v>
      </c>
      <c r="F35" s="235" t="s">
        <v>120</v>
      </c>
      <c r="G35" s="239" t="s">
        <v>181</v>
      </c>
      <c r="H35" s="236">
        <v>1</v>
      </c>
      <c r="I35" s="237">
        <v>3386.3009999999999</v>
      </c>
      <c r="J35" s="238">
        <v>0</v>
      </c>
      <c r="K35" s="251">
        <v>35.968450530534646</v>
      </c>
    </row>
    <row r="36" spans="1:11" ht="16.5">
      <c r="A36" s="230" t="s">
        <v>119</v>
      </c>
      <c r="B36" s="231" t="s">
        <v>326</v>
      </c>
      <c r="C36" s="232" t="s">
        <v>67</v>
      </c>
      <c r="D36" s="233">
        <v>0.84799999999999998</v>
      </c>
      <c r="E36" s="234">
        <v>9363</v>
      </c>
      <c r="F36" s="235" t="s">
        <v>121</v>
      </c>
      <c r="G36" s="239" t="s">
        <v>202</v>
      </c>
      <c r="H36" s="236">
        <v>1</v>
      </c>
      <c r="I36" s="237">
        <v>497.916</v>
      </c>
      <c r="J36" s="238">
        <v>0.80334835594758958</v>
      </c>
      <c r="K36" s="251">
        <v>22.895428144506301</v>
      </c>
    </row>
    <row r="37" spans="1:11" ht="16.5">
      <c r="A37" s="230" t="s">
        <v>119</v>
      </c>
      <c r="B37" s="231" t="s">
        <v>259</v>
      </c>
      <c r="C37" s="232" t="s">
        <v>69</v>
      </c>
      <c r="D37" s="233">
        <v>0.87040005634098727</v>
      </c>
      <c r="E37" s="234">
        <v>3079</v>
      </c>
      <c r="F37" s="235" t="s">
        <v>120</v>
      </c>
      <c r="G37" s="239" t="s">
        <v>180</v>
      </c>
      <c r="H37" s="236">
        <v>2</v>
      </c>
      <c r="I37" s="237">
        <v>2888.1019999999999</v>
      </c>
      <c r="J37" s="238">
        <v>0.13849926353016617</v>
      </c>
      <c r="K37" s="251">
        <v>25.27611559425533</v>
      </c>
    </row>
    <row r="38" spans="1:11" ht="16.5">
      <c r="A38" s="230" t="s">
        <v>119</v>
      </c>
      <c r="B38" s="231" t="s">
        <v>260</v>
      </c>
      <c r="C38" s="232" t="s">
        <v>67</v>
      </c>
      <c r="D38" s="233">
        <v>0.80309601082227966</v>
      </c>
      <c r="E38" s="234">
        <v>6037</v>
      </c>
      <c r="F38" s="235" t="s">
        <v>120</v>
      </c>
      <c r="G38" s="239" t="s">
        <v>184</v>
      </c>
      <c r="H38" s="236">
        <v>2</v>
      </c>
      <c r="I38" s="237">
        <v>3785.1890000000003</v>
      </c>
      <c r="J38" s="238">
        <v>2.6418760067198756E-2</v>
      </c>
      <c r="K38" s="251">
        <v>42.534203708189999</v>
      </c>
    </row>
    <row r="39" spans="1:11" ht="16.5">
      <c r="A39" s="230" t="s">
        <v>119</v>
      </c>
      <c r="B39" s="231" t="s">
        <v>261</v>
      </c>
      <c r="C39" s="232" t="s">
        <v>67</v>
      </c>
      <c r="D39" s="233">
        <v>0.83136399587037368</v>
      </c>
      <c r="E39" s="234">
        <v>7026</v>
      </c>
      <c r="F39" s="235" t="s">
        <v>121</v>
      </c>
      <c r="G39" s="239" t="s">
        <v>198</v>
      </c>
      <c r="H39" s="236">
        <v>3</v>
      </c>
      <c r="I39" s="237">
        <v>1271.5430000000001</v>
      </c>
      <c r="J39" s="238">
        <v>0.15728921475718868</v>
      </c>
      <c r="K39" s="251">
        <v>20.447597918434528</v>
      </c>
    </row>
    <row r="40" spans="1:11" ht="16.5">
      <c r="A40" s="230" t="s">
        <v>119</v>
      </c>
      <c r="B40" s="231" t="s">
        <v>264</v>
      </c>
      <c r="C40" s="232" t="s">
        <v>70</v>
      </c>
      <c r="D40" s="233">
        <v>0.76729396835989538</v>
      </c>
      <c r="E40" s="234">
        <v>2740</v>
      </c>
      <c r="F40" s="235" t="s">
        <v>120</v>
      </c>
      <c r="G40" s="239" t="s">
        <v>175</v>
      </c>
      <c r="H40" s="236">
        <v>5</v>
      </c>
      <c r="I40" s="237">
        <v>1218.597</v>
      </c>
      <c r="J40" s="238">
        <v>0</v>
      </c>
      <c r="K40" s="251">
        <v>31.839894567276961</v>
      </c>
    </row>
    <row r="41" spans="1:11" ht="16.5">
      <c r="A41" s="230" t="s">
        <v>119</v>
      </c>
      <c r="B41" s="231" t="s">
        <v>269</v>
      </c>
      <c r="C41" s="232" t="s">
        <v>67</v>
      </c>
      <c r="D41" s="233">
        <v>0.84150000000000003</v>
      </c>
      <c r="E41" s="234">
        <v>814</v>
      </c>
      <c r="F41" s="235" t="s">
        <v>121</v>
      </c>
      <c r="G41" s="239" t="s">
        <v>198</v>
      </c>
      <c r="H41" s="236">
        <v>1</v>
      </c>
      <c r="I41" s="237">
        <v>709.75300000000004</v>
      </c>
      <c r="J41" s="238">
        <v>0.14089408568896503</v>
      </c>
      <c r="K41" s="251">
        <v>77.491747128930768</v>
      </c>
    </row>
    <row r="42" spans="1:11" ht="16.5">
      <c r="A42" s="230" t="s">
        <v>119</v>
      </c>
      <c r="B42" s="231" t="s">
        <v>270</v>
      </c>
      <c r="C42" s="232" t="s">
        <v>67</v>
      </c>
      <c r="D42" s="233">
        <v>0.84</v>
      </c>
      <c r="E42" s="234">
        <v>7566</v>
      </c>
      <c r="F42" s="235" t="s">
        <v>121</v>
      </c>
      <c r="G42" s="239" t="s">
        <v>206</v>
      </c>
      <c r="H42" s="236">
        <v>1</v>
      </c>
      <c r="I42" s="237">
        <v>1451.547</v>
      </c>
      <c r="J42" s="238">
        <v>0.13778403317288382</v>
      </c>
      <c r="K42" s="251">
        <v>57.249265783333229</v>
      </c>
    </row>
    <row r="43" spans="1:11" ht="16.5">
      <c r="A43" s="230" t="s">
        <v>119</v>
      </c>
      <c r="B43" s="231" t="s">
        <v>309</v>
      </c>
      <c r="C43" s="232" t="s">
        <v>69</v>
      </c>
      <c r="D43" s="233">
        <v>0.8660197785129099</v>
      </c>
      <c r="E43" s="234">
        <v>8777</v>
      </c>
      <c r="F43" s="235" t="s">
        <v>91</v>
      </c>
      <c r="G43" s="239" t="s">
        <v>213</v>
      </c>
      <c r="H43" s="236">
        <v>10</v>
      </c>
      <c r="I43" s="237">
        <v>1551.2109999999998</v>
      </c>
      <c r="J43" s="238">
        <v>0</v>
      </c>
      <c r="K43" s="251">
        <v>23.723400620547434</v>
      </c>
    </row>
    <row r="44" spans="1:11" ht="16.5">
      <c r="A44" s="230" t="s">
        <v>119</v>
      </c>
      <c r="B44" s="231" t="s">
        <v>273</v>
      </c>
      <c r="C44" s="232" t="s">
        <v>67</v>
      </c>
      <c r="D44" s="233">
        <v>0.82500000000000007</v>
      </c>
      <c r="E44" s="234">
        <v>7042</v>
      </c>
      <c r="F44" s="235" t="s">
        <v>120</v>
      </c>
      <c r="G44" s="239" t="s">
        <v>182</v>
      </c>
      <c r="H44" s="236">
        <v>1</v>
      </c>
      <c r="I44" s="237">
        <v>3222.95</v>
      </c>
      <c r="J44" s="238">
        <v>3.1027474828961048E-2</v>
      </c>
      <c r="K44" s="251">
        <v>29.941513209947409</v>
      </c>
    </row>
    <row r="45" spans="1:11" ht="16.5">
      <c r="A45" s="230" t="s">
        <v>119</v>
      </c>
      <c r="B45" s="231" t="s">
        <v>310</v>
      </c>
      <c r="C45" s="232" t="s">
        <v>69</v>
      </c>
      <c r="D45" s="233">
        <v>0.87405093498681752</v>
      </c>
      <c r="E45" s="234">
        <v>3455</v>
      </c>
      <c r="F45" s="235" t="s">
        <v>121</v>
      </c>
      <c r="G45" s="239" t="s">
        <v>297</v>
      </c>
      <c r="H45" s="236">
        <v>3</v>
      </c>
      <c r="I45" s="237">
        <v>776.26199999999994</v>
      </c>
      <c r="J45" s="238">
        <v>0.12882248519185532</v>
      </c>
      <c r="K45" s="251">
        <v>26.150964493946635</v>
      </c>
    </row>
    <row r="46" spans="1:11" ht="16.5">
      <c r="A46" s="230" t="s">
        <v>119</v>
      </c>
      <c r="B46" s="231" t="s">
        <v>276</v>
      </c>
      <c r="C46" s="232" t="s">
        <v>67</v>
      </c>
      <c r="D46" s="233">
        <v>0.83290905086968892</v>
      </c>
      <c r="E46" s="234">
        <v>9883</v>
      </c>
      <c r="F46" s="235" t="s">
        <v>91</v>
      </c>
      <c r="G46" s="239" t="s">
        <v>215</v>
      </c>
      <c r="H46" s="236">
        <v>2</v>
      </c>
      <c r="I46" s="237">
        <v>3799.3980000000001</v>
      </c>
      <c r="J46" s="238">
        <v>7.895987732793458E-2</v>
      </c>
      <c r="K46" s="251">
        <v>45.033450036032022</v>
      </c>
    </row>
    <row r="47" spans="1:11" ht="16.5">
      <c r="A47" s="230" t="s">
        <v>119</v>
      </c>
      <c r="B47" s="231" t="s">
        <v>277</v>
      </c>
      <c r="C47" s="232" t="s">
        <v>67</v>
      </c>
      <c r="D47" s="233">
        <v>0.84609626803208082</v>
      </c>
      <c r="E47" s="234">
        <v>9519</v>
      </c>
      <c r="F47" s="235" t="s">
        <v>120</v>
      </c>
      <c r="G47" s="239" t="s">
        <v>184</v>
      </c>
      <c r="H47" s="236">
        <v>2</v>
      </c>
      <c r="I47" s="237">
        <v>3914.0060000000003</v>
      </c>
      <c r="J47" s="238">
        <v>0</v>
      </c>
      <c r="K47" s="251">
        <v>42.181846425375944</v>
      </c>
    </row>
    <row r="48" spans="1:11" ht="16.5">
      <c r="A48" s="230" t="s">
        <v>119</v>
      </c>
      <c r="B48" s="231" t="s">
        <v>278</v>
      </c>
      <c r="C48" s="232" t="s">
        <v>70</v>
      </c>
      <c r="D48" s="233">
        <v>0.73124502477381959</v>
      </c>
      <c r="E48" s="234">
        <v>9962</v>
      </c>
      <c r="F48" s="235" t="s">
        <v>120</v>
      </c>
      <c r="G48" s="239" t="s">
        <v>179</v>
      </c>
      <c r="H48" s="236">
        <v>2</v>
      </c>
      <c r="I48" s="237">
        <v>3663.134</v>
      </c>
      <c r="J48" s="238">
        <v>0.24569125781366447</v>
      </c>
      <c r="K48" s="251">
        <v>46.790535099180104</v>
      </c>
    </row>
    <row r="49" spans="1:11" ht="16.5">
      <c r="A49" s="230" t="s">
        <v>119</v>
      </c>
      <c r="B49" s="231" t="s">
        <v>281</v>
      </c>
      <c r="C49" s="232" t="s">
        <v>67</v>
      </c>
      <c r="D49" s="233">
        <v>0.84177616742832573</v>
      </c>
      <c r="E49" s="234">
        <v>6599</v>
      </c>
      <c r="F49" s="235" t="s">
        <v>91</v>
      </c>
      <c r="G49" s="239" t="s">
        <v>215</v>
      </c>
      <c r="H49" s="236">
        <v>13</v>
      </c>
      <c r="I49" s="237">
        <v>3438.2210000000005</v>
      </c>
      <c r="J49" s="238">
        <v>0.11633923473796476</v>
      </c>
      <c r="K49" s="251">
        <v>24.983850659977932</v>
      </c>
    </row>
    <row r="50" spans="1:11" ht="16.5">
      <c r="A50" s="230" t="s">
        <v>119</v>
      </c>
      <c r="B50" s="231" t="s">
        <v>282</v>
      </c>
      <c r="C50" s="232" t="s">
        <v>69</v>
      </c>
      <c r="D50" s="233">
        <v>0.85036125411652519</v>
      </c>
      <c r="E50" s="234">
        <v>5006</v>
      </c>
      <c r="F50" s="235" t="s">
        <v>121</v>
      </c>
      <c r="G50" s="239" t="s">
        <v>208</v>
      </c>
      <c r="H50" s="236">
        <v>4</v>
      </c>
      <c r="I50" s="237">
        <v>2080.4319999999998</v>
      </c>
      <c r="J50" s="238">
        <v>0.43260245948918308</v>
      </c>
      <c r="K50" s="251">
        <v>32.445184461688733</v>
      </c>
    </row>
    <row r="51" spans="1:11" ht="16.5">
      <c r="A51" s="230" t="s">
        <v>119</v>
      </c>
      <c r="B51" s="231" t="s">
        <v>283</v>
      </c>
      <c r="C51" s="232" t="s">
        <v>67</v>
      </c>
      <c r="D51" s="233">
        <v>0.81073314076945402</v>
      </c>
      <c r="E51" s="234">
        <v>4591</v>
      </c>
      <c r="F51" s="235" t="s">
        <v>121</v>
      </c>
      <c r="G51" s="239" t="s">
        <v>206</v>
      </c>
      <c r="H51" s="236">
        <v>2</v>
      </c>
      <c r="I51" s="237">
        <v>1506.8839999999998</v>
      </c>
      <c r="J51" s="238">
        <v>0.13272421765709905</v>
      </c>
      <c r="K51" s="251">
        <v>50.634289036183283</v>
      </c>
    </row>
    <row r="52" spans="1:11" ht="16.5">
      <c r="A52" s="230" t="s">
        <v>119</v>
      </c>
      <c r="B52" s="231" t="s">
        <v>284</v>
      </c>
      <c r="C52" s="232" t="s">
        <v>69</v>
      </c>
      <c r="D52" s="233">
        <v>0.88199832307613457</v>
      </c>
      <c r="E52" s="234">
        <v>7389</v>
      </c>
      <c r="F52" s="235" t="s">
        <v>121</v>
      </c>
      <c r="G52" s="239" t="s">
        <v>203</v>
      </c>
      <c r="H52" s="236">
        <v>2</v>
      </c>
      <c r="I52" s="237">
        <v>1262.8699999999999</v>
      </c>
      <c r="J52" s="238">
        <v>0.47510828509664499</v>
      </c>
      <c r="K52" s="251">
        <v>26.368509822863796</v>
      </c>
    </row>
    <row r="53" spans="1:11" ht="16.5">
      <c r="A53" s="230" t="s">
        <v>119</v>
      </c>
      <c r="B53" s="231" t="s">
        <v>286</v>
      </c>
      <c r="C53" s="232" t="s">
        <v>70</v>
      </c>
      <c r="D53" s="233">
        <v>0.7723981270227418</v>
      </c>
      <c r="E53" s="234">
        <v>9911</v>
      </c>
      <c r="F53" s="235" t="s">
        <v>120</v>
      </c>
      <c r="G53" s="239" t="s">
        <v>180</v>
      </c>
      <c r="H53" s="236">
        <v>12</v>
      </c>
      <c r="I53" s="237">
        <v>3324.4670000000001</v>
      </c>
      <c r="J53" s="238">
        <v>0.18048005890869123</v>
      </c>
      <c r="K53" s="251">
        <v>70.447382994025801</v>
      </c>
    </row>
    <row r="54" spans="1:11" ht="16.5">
      <c r="A54" s="230" t="s">
        <v>119</v>
      </c>
      <c r="B54" s="231" t="s">
        <v>287</v>
      </c>
      <c r="C54" s="232" t="s">
        <v>69</v>
      </c>
      <c r="D54" s="233">
        <v>0.86056396637599497</v>
      </c>
      <c r="E54" s="234">
        <v>1800</v>
      </c>
      <c r="F54" s="235" t="s">
        <v>120</v>
      </c>
      <c r="G54" s="239" t="s">
        <v>294</v>
      </c>
      <c r="H54" s="236">
        <v>11</v>
      </c>
      <c r="I54" s="237">
        <v>3263.4070000000002</v>
      </c>
      <c r="J54" s="238">
        <v>0.12257128822730355</v>
      </c>
      <c r="K54" s="251">
        <v>21.909617770630508</v>
      </c>
    </row>
    <row r="55" spans="1:11" ht="16.5">
      <c r="A55" s="230" t="s">
        <v>119</v>
      </c>
      <c r="B55" s="231" t="s">
        <v>288</v>
      </c>
      <c r="C55" s="232" t="s">
        <v>67</v>
      </c>
      <c r="D55" s="233">
        <v>0.82145604976224917</v>
      </c>
      <c r="E55" s="234">
        <v>2876</v>
      </c>
      <c r="F55" s="235" t="s">
        <v>120</v>
      </c>
      <c r="G55" s="239" t="s">
        <v>188</v>
      </c>
      <c r="H55" s="236">
        <v>2</v>
      </c>
      <c r="I55" s="237">
        <v>3956.127</v>
      </c>
      <c r="J55" s="238">
        <v>5.0554494332462029E-2</v>
      </c>
      <c r="K55" s="251">
        <v>59.325699099144188</v>
      </c>
    </row>
    <row r="56" spans="1:11" ht="16.5">
      <c r="A56" s="230" t="s">
        <v>119</v>
      </c>
      <c r="B56" s="231" t="s">
        <v>289</v>
      </c>
      <c r="C56" s="232" t="s">
        <v>70</v>
      </c>
      <c r="D56" s="233">
        <v>0.79185185185185181</v>
      </c>
      <c r="E56" s="234">
        <v>558</v>
      </c>
      <c r="F56" s="235" t="s">
        <v>120</v>
      </c>
      <c r="G56" s="239" t="s">
        <v>188</v>
      </c>
      <c r="H56" s="236">
        <v>1</v>
      </c>
      <c r="I56" s="237">
        <v>3827.6610000000001</v>
      </c>
      <c r="J56" s="238">
        <v>0.33963300302717508</v>
      </c>
      <c r="K56" s="251">
        <v>49.873800213759786</v>
      </c>
    </row>
  </sheetData>
  <mergeCells count="1">
    <mergeCell ref="A2:K2"/>
  </mergeCells>
  <phoneticPr fontId="2" type="noConversion"/>
  <conditionalFormatting sqref="C14:D56">
    <cfRule type="containsText" dxfId="45" priority="1" operator="containsText" text="F">
      <formula>NOT(ISERROR(SEARCH("F",C14)))</formula>
    </cfRule>
    <cfRule type="containsText" dxfId="44" priority="2" operator="containsText" text="D">
      <formula>NOT(ISERROR(SEARCH("D",C14)))</formula>
    </cfRule>
    <cfRule type="containsText" dxfId="43" priority="3" operator="containsText" text="C">
      <formula>NOT(ISERROR(SEARCH("C",C14)))</formula>
    </cfRule>
    <cfRule type="containsText" dxfId="42" priority="4" operator="containsText" text="B">
      <formula>NOT(ISERROR(SEARCH("B",C14)))</formula>
    </cfRule>
    <cfRule type="containsText" dxfId="41" priority="5" operator="containsText" text="A">
      <formula>NOT(ISERROR(SEARCH("A",C14)))</formula>
    </cfRule>
    <cfRule type="containsText" dxfId="4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2024-12-03T07:14:57Z</dcterms:modified>
</cp:coreProperties>
</file>