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1월\"/>
    </mc:Choice>
  </mc:AlternateContent>
  <xr:revisionPtr revIDLastSave="0" documentId="13_ncr:1_{BD1D206E-7DA9-4EB6-9115-B8AFA0D9C624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70" state="hidden" r:id="rId8"/>
  </sheets>
  <definedNames>
    <definedName name="_xlnm._FilterDatabase" localSheetId="4" hidden="1">운전자별!$A$4:$BR$24</definedName>
    <definedName name="_xlnm._FilterDatabase" localSheetId="3" hidden="1">차량별!$A$4:$AY$4</definedName>
    <definedName name="_xlnm.Print_Area" localSheetId="4">운전자별!$A$1:$R$126</definedName>
    <definedName name="_xlnm.Print_Area" localSheetId="1">종합!$A$1:$L$123</definedName>
    <definedName name="_xlnm.Print_Area" localSheetId="3">차량별!$A$1:$T$63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5" i="7" l="1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7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B5" i="7" s="1"/>
  <c r="D5" i="7"/>
  <c r="C5" i="7"/>
  <c r="A5" i="7"/>
  <c r="T63" i="60"/>
  <c r="S63" i="60"/>
  <c r="R63" i="60"/>
  <c r="Q63" i="60"/>
  <c r="P63" i="60"/>
  <c r="O63" i="60"/>
  <c r="N63" i="60"/>
  <c r="M63" i="60"/>
  <c r="L63" i="60"/>
  <c r="K63" i="60"/>
  <c r="J63" i="60"/>
  <c r="I63" i="60"/>
  <c r="H63" i="60"/>
  <c r="G63" i="60"/>
  <c r="F63" i="60"/>
  <c r="E63" i="60"/>
  <c r="D63" i="60"/>
  <c r="C63" i="60"/>
  <c r="B63" i="60"/>
  <c r="A63" i="60"/>
  <c r="A59" i="60" l="1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62" i="60" l="1"/>
  <c r="F59" i="60"/>
  <c r="F61" i="60"/>
  <c r="F60" i="60"/>
  <c r="F58" i="60"/>
  <c r="F16" i="60"/>
  <c r="F53" i="60"/>
  <c r="F33" i="60"/>
  <c r="F32" i="60"/>
  <c r="F47" i="60"/>
  <c r="F52" i="60"/>
  <c r="F44" i="60"/>
  <c r="F20" i="60"/>
  <c r="F50" i="60"/>
  <c r="F23" i="60"/>
  <c r="F38" i="60"/>
  <c r="F39" i="60"/>
  <c r="F51" i="60"/>
  <c r="F35" i="60"/>
  <c r="F26" i="60"/>
  <c r="F40" i="60"/>
  <c r="F49" i="60"/>
  <c r="F56" i="60"/>
  <c r="F37" i="60"/>
  <c r="F25" i="60"/>
  <c r="F48" i="60"/>
  <c r="F36" i="60"/>
  <c r="F24" i="60"/>
  <c r="F43" i="60"/>
  <c r="F41" i="60"/>
  <c r="F29" i="60"/>
  <c r="F17" i="60"/>
  <c r="F46" i="60"/>
  <c r="F34" i="60"/>
  <c r="F22" i="60"/>
  <c r="F27" i="60"/>
  <c r="F31" i="60"/>
  <c r="F55" i="60"/>
  <c r="F54" i="60"/>
  <c r="F42" i="60"/>
  <c r="F30" i="60"/>
  <c r="F18" i="60"/>
  <c r="F19" i="60"/>
  <c r="F28" i="60"/>
  <c r="F57" i="60"/>
  <c r="F45" i="60"/>
  <c r="F21" i="60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F14" i="60" l="1"/>
  <c r="F15" i="60"/>
  <c r="F13" i="60"/>
  <c r="F12" i="60"/>
  <c r="F11" i="60"/>
  <c r="J55" i="12" a="1"/>
  <c r="J55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3" i="12" l="1"/>
  <c r="F113" i="12" s="1"/>
  <c r="B114" i="12" l="1"/>
  <c r="B115" i="12"/>
  <c r="I115" i="12" s="1"/>
  <c r="H114" i="12" l="1"/>
  <c r="I114" i="12"/>
  <c r="J10" i="12"/>
  <c r="J33" i="12" s="1"/>
  <c r="N27" i="12"/>
  <c r="K29" i="12"/>
  <c r="D29" i="12" l="1"/>
  <c r="N55" i="12" a="1"/>
  <c r="I55" i="12" a="1"/>
  <c r="F55" i="12" a="1"/>
  <c r="D55" i="12" a="1"/>
  <c r="E55" i="12" a="1"/>
  <c r="G55" i="12" a="1"/>
  <c r="H55" i="12" a="1"/>
  <c r="N55" i="12" l="1"/>
  <c r="K55" i="12" s="1" a="1"/>
  <c r="K55" i="12" s="1"/>
  <c r="E55" i="12"/>
  <c r="F55" i="12"/>
  <c r="G55" i="12"/>
  <c r="D55" i="12"/>
  <c r="I55" i="12"/>
  <c r="H55" i="12"/>
  <c r="E29" i="12" l="1"/>
  <c r="F29" i="12" l="1"/>
  <c r="G29" i="12" l="1"/>
  <c r="H29" i="12" l="1"/>
  <c r="I29" i="12" l="1"/>
  <c r="J2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H113" i="12"/>
  <c r="G113" i="12"/>
  <c r="H115" i="12"/>
  <c r="E114" i="12"/>
  <c r="J113" i="12"/>
  <c r="D114" i="12"/>
  <c r="E113" i="12"/>
  <c r="E115" i="12"/>
  <c r="F115" i="12"/>
  <c r="I113" i="12"/>
  <c r="F114" i="12"/>
  <c r="G114" i="12"/>
  <c r="J114" i="12"/>
  <c r="G115" i="12"/>
  <c r="D113" i="12"/>
  <c r="D115" i="12"/>
  <c r="J11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<sst xmlns="http://schemas.openxmlformats.org/spreadsheetml/2006/main" count="3732" uniqueCount="664">
  <si>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</si>
  <si>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</si>
  <si>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</si>
  <si>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</si>
  <si>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</si>
  <si>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</si>
  <si>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</si>
  <si>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</si>
  <si>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</si>
  <si>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</si>
  <si>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</si>
  <si>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</si>
  <si>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</si>
  <si>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</si>
  <si>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</si>
  <si>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</si>
  <si>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</si>
  <si>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</si>
  <si>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</si>
  <si>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</si>
  <si>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</si>
  <si>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</si>
  <si>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</si>
  <si>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</si>
  <si>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</si>
  <si>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</si>
  <si>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</si>
  <si>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</si>
  <si>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</si>
  <si>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</si>
  <si>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</si>
  <si>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</si>
  <si>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</si>
  <si>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</si>
  <si>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</si>
  <si>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</si>
  <si>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</si>
  <si>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</si>
  <si>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</si>
  <si>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</si>
  <si>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</si>
  <si>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</si>
  <si>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</si>
  <si>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</si>
  <si>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</si>
  <si>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</si>
  <si>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</si>
  <si>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</si>
  <si>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</si>
  <si>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</si>
  <si>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</si>
  <si>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</si>
  <si>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</si>
  <si>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</si>
  <si>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</si>
  <si>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</si>
  <si>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</si>
  <si>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</si>
  <si>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</si>
  <si>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</si>
  <si>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</si>
  <si>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</si>
  <si>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</si>
  <si>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</si>
  <si>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</si>
  <si>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</si>
  <si>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</si>
  <si>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</si>
  <si>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</si>
  <si>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</si>
  <si>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</si>
  <si>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</si>
  <si>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</si>
  <si>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</si>
  <si>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</si>
  <si>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</si>
  <si>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</si>
  <si>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</si>
  <si>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</si>
  <si>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</si>
  <si>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</si>
  <si>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</si>
  <si>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</si>
  <si>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</si>
  <si>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</si>
  <si>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</si>
  <si>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</si>
  <si>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</si>
  <si>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</si>
  <si>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</si>
  <si>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</si>
  <si>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</si>
  <si>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</si>
  <si>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</si>
  <si>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</si>
  <si>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</si>
  <si>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</si>
  <si>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</si>
  <si>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</si>
  <si>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</si>
  <si>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</si>
  <si>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</si>
  <si>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</si>
  <si>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</si>
  <si>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</si>
  <si>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</si>
  <si>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</si>
  <si>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</si>
  <si>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</si>
  <si>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</si>
  <si>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</si>
  <si>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</si>
  <si>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</si>
  <si>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</si>
  <si>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</si>
  <si>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</si>
  <si>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</si>
  <si>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부성여객</t>
  </si>
  <si>
    <t>33</t>
  </si>
  <si>
    <t>36</t>
  </si>
  <si>
    <t>790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</si>
  <si>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</si>
  <si>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</si>
  <si>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</si>
  <si>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</si>
  <si>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</si>
  <si>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</si>
  <si>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</si>
  <si>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</si>
  <si>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</si>
  <si>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</si>
  <si>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</si>
  <si>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</si>
  <si>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</si>
  <si>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</si>
  <si>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</si>
  <si>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</si>
  <si>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</si>
  <si>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</si>
  <si>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</si>
  <si>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</si>
  <si>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</si>
  <si>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</si>
  <si>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</si>
  <si>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</si>
  <si>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</si>
  <si>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</si>
  <si>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</si>
  <si>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</si>
  <si>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</si>
  <si>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</si>
  <si>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</si>
  <si>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</si>
  <si>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</si>
  <si>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</si>
  <si>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</si>
  <si>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</si>
  <si>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</si>
  <si>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</si>
  <si>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</si>
  <si>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</si>
  <si>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최대주행거리</t>
  </si>
  <si>
    <t>[TIP!!] 특별관리 운행사원 관리하려면?</t>
  </si>
  <si>
    <t>대형</t>
  </si>
  <si>
    <t>저상</t>
  </si>
  <si>
    <t>하이</t>
  </si>
  <si>
    <t>HH</t>
  </si>
  <si>
    <t>부성여객</t>
    <phoneticPr fontId="2" type="noConversion"/>
  </si>
  <si>
    <t>70바2010</t>
  </si>
  <si>
    <t>70바2018</t>
  </si>
  <si>
    <t>70바2020</t>
  </si>
  <si>
    <t>70바2034</t>
  </si>
  <si>
    <t>70바2037</t>
  </si>
  <si>
    <t>70바2049</t>
  </si>
  <si>
    <t>70바2054</t>
  </si>
  <si>
    <t>70바2084</t>
  </si>
  <si>
    <t>70바2092</t>
  </si>
  <si>
    <t>70바2132</t>
  </si>
  <si>
    <t>70바2133</t>
  </si>
  <si>
    <t>70바2134</t>
  </si>
  <si>
    <t>70바2135</t>
  </si>
  <si>
    <t>70바2002</t>
  </si>
  <si>
    <t>70바2008</t>
  </si>
  <si>
    <t>70바2011</t>
  </si>
  <si>
    <t>70바2012</t>
  </si>
  <si>
    <t>70바2036</t>
  </si>
  <si>
    <t>70바2044</t>
  </si>
  <si>
    <t>70바2057</t>
  </si>
  <si>
    <t>70바2058</t>
  </si>
  <si>
    <t>70바2062</t>
  </si>
  <si>
    <t>70바2064</t>
  </si>
  <si>
    <t>70바2091</t>
  </si>
  <si>
    <t>70바2093</t>
  </si>
  <si>
    <t>70바2094</t>
  </si>
  <si>
    <t>70바2096</t>
  </si>
  <si>
    <t>70바2097</t>
  </si>
  <si>
    <t>70바2098</t>
  </si>
  <si>
    <t>70바2101</t>
  </si>
  <si>
    <t>70바2102</t>
  </si>
  <si>
    <t>70바2103</t>
  </si>
  <si>
    <t>70바2104</t>
  </si>
  <si>
    <t>70바2122</t>
  </si>
  <si>
    <t>70바2127</t>
  </si>
  <si>
    <t>70바2129</t>
  </si>
  <si>
    <t>70바2130</t>
  </si>
  <si>
    <t>70바2131</t>
  </si>
  <si>
    <t>70바2136</t>
  </si>
  <si>
    <t>70바2137</t>
  </si>
  <si>
    <t>70바2139</t>
  </si>
  <si>
    <t>70바2024</t>
  </si>
  <si>
    <t>좌석</t>
  </si>
  <si>
    <t>70바2028</t>
  </si>
  <si>
    <t>70바2045</t>
  </si>
  <si>
    <t>70바2065</t>
  </si>
  <si>
    <t>70바2078</t>
  </si>
  <si>
    <t>70바2123</t>
  </si>
  <si>
    <t>70바2050</t>
  </si>
  <si>
    <t>강명식</t>
  </si>
  <si>
    <t>고창환</t>
  </si>
  <si>
    <t>구자입</t>
  </si>
  <si>
    <t>권영규</t>
  </si>
  <si>
    <t>권영도</t>
  </si>
  <si>
    <t>김기수</t>
  </si>
  <si>
    <t>김기식</t>
  </si>
  <si>
    <t>김도년</t>
  </si>
  <si>
    <t>김동곤</t>
  </si>
  <si>
    <t>김동현</t>
  </si>
  <si>
    <t>김박수</t>
  </si>
  <si>
    <t>김상선</t>
  </si>
  <si>
    <t>김상환</t>
  </si>
  <si>
    <t>김수영</t>
  </si>
  <si>
    <t>김영규</t>
  </si>
  <si>
    <t>김외수</t>
  </si>
  <si>
    <t>김윤희</t>
  </si>
  <si>
    <t>김인철</t>
  </si>
  <si>
    <t>김창남</t>
  </si>
  <si>
    <t>김창선</t>
  </si>
  <si>
    <t>김한석</t>
  </si>
  <si>
    <t>나승균</t>
  </si>
  <si>
    <t>노화균</t>
  </si>
  <si>
    <t>류승환</t>
  </si>
  <si>
    <t>문영종</t>
  </si>
  <si>
    <t>박상준</t>
  </si>
  <si>
    <t>박형도</t>
  </si>
  <si>
    <t>박희종</t>
  </si>
  <si>
    <t>배진기</t>
  </si>
  <si>
    <t>백창선</t>
  </si>
  <si>
    <t>손영수</t>
  </si>
  <si>
    <t>송시우</t>
  </si>
  <si>
    <t>송해명</t>
  </si>
  <si>
    <t>신광우</t>
  </si>
  <si>
    <t>안철수</t>
  </si>
  <si>
    <t>엄원호</t>
  </si>
  <si>
    <t>여명호</t>
  </si>
  <si>
    <t>여재철</t>
  </si>
  <si>
    <t>오명곤</t>
  </si>
  <si>
    <t>오상준</t>
  </si>
  <si>
    <t>온병선</t>
  </si>
  <si>
    <t>왕영문</t>
  </si>
  <si>
    <t>유정열</t>
  </si>
  <si>
    <t>윤두호</t>
  </si>
  <si>
    <t>윤병선</t>
  </si>
  <si>
    <t>윤종권</t>
  </si>
  <si>
    <t>이광진</t>
  </si>
  <si>
    <t>이상권</t>
  </si>
  <si>
    <t>이상근</t>
  </si>
  <si>
    <t>이상길</t>
  </si>
  <si>
    <t>이용림</t>
  </si>
  <si>
    <t>이종원</t>
  </si>
  <si>
    <t>이진희</t>
  </si>
  <si>
    <t>이창욱</t>
  </si>
  <si>
    <t>이창희</t>
  </si>
  <si>
    <t>이철</t>
  </si>
  <si>
    <t>임주현</t>
  </si>
  <si>
    <t>장문봉</t>
  </si>
  <si>
    <t>장정효</t>
  </si>
  <si>
    <t>장형표</t>
  </si>
  <si>
    <t>정병옥</t>
  </si>
  <si>
    <t>정수경</t>
  </si>
  <si>
    <t>정승우</t>
  </si>
  <si>
    <t>정영수</t>
  </si>
  <si>
    <t>정재엽</t>
  </si>
  <si>
    <t>정재화B</t>
  </si>
  <si>
    <t>조남성</t>
  </si>
  <si>
    <t>최광진</t>
  </si>
  <si>
    <t>최병회</t>
  </si>
  <si>
    <t>최영필</t>
  </si>
  <si>
    <t>최용수</t>
  </si>
  <si>
    <t>최재현</t>
  </si>
  <si>
    <t>최현만</t>
  </si>
  <si>
    <t>최희우</t>
  </si>
  <si>
    <t>한영수</t>
  </si>
  <si>
    <t>허갑동</t>
  </si>
  <si>
    <t>홍완호</t>
  </si>
  <si>
    <t>홍종원</t>
  </si>
  <si>
    <t>황범섭</t>
  </si>
  <si>
    <t>황의훈</t>
  </si>
  <si>
    <t>황인갑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</si>
  <si>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</si>
  <si>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</si>
  <si>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</si>
  <si>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</si>
  <si>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[24년 7월] 공회전과다 명단</t>
    <phoneticPr fontId="2" type="noConversion"/>
  </si>
  <si>
    <t>70바2040</t>
  </si>
  <si>
    <t>원종복</t>
  </si>
  <si>
    <t>70바2041</t>
  </si>
  <si>
    <t>0%(0명)</t>
  </si>
  <si>
    <t>개선율(유카전)</t>
  </si>
  <si>
    <t>순위</t>
  </si>
  <si>
    <t>인천전체</t>
  </si>
  <si>
    <t>NEW</t>
  </si>
  <si>
    <t>new</t>
  </si>
  <si>
    <t>70바2048</t>
  </si>
  <si>
    <t>70바2128</t>
  </si>
  <si>
    <t>70바2068</t>
  </si>
  <si>
    <t>70바2138</t>
  </si>
  <si>
    <t>70바2017</t>
  </si>
  <si>
    <t>3333</t>
  </si>
  <si>
    <t>부성여객33D2</t>
  </si>
  <si>
    <t>▲</t>
  </si>
  <si>
    <t>부성여객33B4</t>
  </si>
  <si>
    <t>부성여객33B3</t>
  </si>
  <si>
    <t>부성여객33B1</t>
  </si>
  <si>
    <t>부성여객33C1</t>
  </si>
  <si>
    <t>▽</t>
  </si>
  <si>
    <t>부성여객33C2</t>
  </si>
  <si>
    <t>부성여객33F2</t>
  </si>
  <si>
    <t>=</t>
  </si>
  <si>
    <t>부성여객33F1</t>
  </si>
  <si>
    <t>부성여객33B2</t>
  </si>
  <si>
    <t>부성여객33F4</t>
  </si>
  <si>
    <t>부성여객33D1</t>
  </si>
  <si>
    <t>부성여객33F3</t>
  </si>
  <si>
    <t>3636</t>
  </si>
  <si>
    <t>부성여객36C4</t>
  </si>
  <si>
    <t>부성여객36B2</t>
  </si>
  <si>
    <t>부성여객36D6</t>
  </si>
  <si>
    <t>부성여객36B1</t>
  </si>
  <si>
    <t>부성여객36B4</t>
  </si>
  <si>
    <t>부성여객36C5</t>
  </si>
  <si>
    <t>부성여객36D5</t>
  </si>
  <si>
    <t>부성여객36F2</t>
  </si>
  <si>
    <t>부성여객36B3</t>
  </si>
  <si>
    <t>부성여객36D2</t>
  </si>
  <si>
    <t>부성여객36D1</t>
  </si>
  <si>
    <t>부성여객36F1</t>
  </si>
  <si>
    <t>부성여객36F4</t>
  </si>
  <si>
    <t>부성여객36F3</t>
  </si>
  <si>
    <t>부성여객36C1</t>
  </si>
  <si>
    <t>부성여객36D7</t>
  </si>
  <si>
    <t>부성여객36C2</t>
  </si>
  <si>
    <t>부성여객36D3</t>
  </si>
  <si>
    <t>부성여객36D4</t>
  </si>
  <si>
    <t>부성여객36C3</t>
  </si>
  <si>
    <t>790790</t>
  </si>
  <si>
    <t>부성여객790A1</t>
  </si>
  <si>
    <t>예비예비</t>
  </si>
  <si>
    <t>강인선</t>
  </si>
  <si>
    <t>강태호</t>
  </si>
  <si>
    <t>김대한</t>
  </si>
  <si>
    <t>김선응</t>
  </si>
  <si>
    <t>김영식A</t>
  </si>
  <si>
    <t>김영주</t>
  </si>
  <si>
    <t>김진용</t>
  </si>
  <si>
    <t>김진우</t>
  </si>
  <si>
    <t>김창혁</t>
  </si>
  <si>
    <t>김학연</t>
  </si>
  <si>
    <t>박명진</t>
  </si>
  <si>
    <t>박민호</t>
  </si>
  <si>
    <t>서보용</t>
  </si>
  <si>
    <t>신동선</t>
  </si>
  <si>
    <t>신명수</t>
  </si>
  <si>
    <t>심승현</t>
  </si>
  <si>
    <t>오병윤</t>
  </si>
  <si>
    <t>윤상석</t>
  </si>
  <si>
    <t>이길용</t>
  </si>
  <si>
    <t>이종석</t>
  </si>
  <si>
    <t>이진형</t>
  </si>
  <si>
    <t>장경수</t>
  </si>
  <si>
    <t>조영만</t>
  </si>
  <si>
    <t>조용상</t>
  </si>
  <si>
    <t>조흥연</t>
  </si>
  <si>
    <t>주재운</t>
  </si>
  <si>
    <t>최성훈</t>
  </si>
  <si>
    <t>최영기</t>
  </si>
  <si>
    <t>3위/(32개사)</t>
  </si>
  <si>
    <t>부성여객33C4</t>
  </si>
  <si>
    <t>부성여객33C3</t>
  </si>
  <si>
    <t>부성여객33A1</t>
  </si>
  <si>
    <t>부성여객33F5</t>
  </si>
  <si>
    <t>70바2014</t>
  </si>
  <si>
    <t>부성여객36C6</t>
  </si>
  <si>
    <t>부성여객36C7</t>
  </si>
  <si>
    <t>부성여객36B7</t>
  </si>
  <si>
    <t>부성여객36D8</t>
  </si>
  <si>
    <t>부성여객36B5</t>
  </si>
  <si>
    <t>70바2100</t>
  </si>
  <si>
    <t>부성여객36B9</t>
  </si>
  <si>
    <t>부성여객36B6</t>
  </si>
  <si>
    <t>부성여객36C8</t>
  </si>
  <si>
    <t>부성여객790A2</t>
  </si>
  <si>
    <t>부성여객790B1</t>
  </si>
  <si>
    <t>부성여객790B2</t>
  </si>
  <si>
    <t>부성여객790C1</t>
  </si>
  <si>
    <t>방상민</t>
  </si>
  <si>
    <t>최 준</t>
  </si>
  <si>
    <t>최창문</t>
  </si>
  <si>
    <t>부성여객33C5</t>
  </si>
  <si>
    <t>부성여객33C7</t>
  </si>
  <si>
    <t>70바2047</t>
  </si>
  <si>
    <t>부성여객33C6</t>
  </si>
  <si>
    <t>부성여객36C9</t>
  </si>
  <si>
    <t>70바2046</t>
  </si>
  <si>
    <t>부성여객36B8</t>
  </si>
  <si>
    <t>부성여객36C10</t>
  </si>
  <si>
    <t>부성여객790A3</t>
  </si>
  <si>
    <t>부성여객예비B6</t>
  </si>
  <si>
    <t>부성여객예비C2</t>
  </si>
  <si>
    <t>51299661096.752</t>
  </si>
  <si>
    <t>512204327.807</t>
  </si>
  <si>
    <t>5122024886.743</t>
  </si>
  <si>
    <t>5127324140.952</t>
  </si>
  <si>
    <t>51215971641.932</t>
  </si>
  <si>
    <t>5127366877.071</t>
  </si>
  <si>
    <t>51235491768.618</t>
  </si>
  <si>
    <t>5126975123.965</t>
  </si>
  <si>
    <t>5128671934.281</t>
  </si>
  <si>
    <t>51220469.162</t>
  </si>
  <si>
    <t>5121880144.16</t>
  </si>
  <si>
    <t>5125826130.192</t>
  </si>
  <si>
    <t>5125943991.73</t>
  </si>
  <si>
    <t>5122491363.939</t>
  </si>
  <si>
    <t>51240021451.491</t>
  </si>
  <si>
    <t>51264151255.634</t>
  </si>
  <si>
    <t>김서준</t>
  </si>
  <si>
    <t>5123685211.517</t>
  </si>
  <si>
    <t>5124041248.658</t>
  </si>
  <si>
    <t>51256671073.586</t>
  </si>
  <si>
    <t>51214671436.194</t>
  </si>
  <si>
    <t>5129928578.757</t>
  </si>
  <si>
    <t>5128441173.517</t>
  </si>
  <si>
    <t>51210312116.693</t>
  </si>
  <si>
    <t>51283701634.393</t>
  </si>
  <si>
    <t>5128475126.835</t>
  </si>
  <si>
    <t>김주흥</t>
  </si>
  <si>
    <t>5121052659.59</t>
  </si>
  <si>
    <t>5124906744.053</t>
  </si>
  <si>
    <t>5128616450.705</t>
  </si>
  <si>
    <t>51279652310.179</t>
  </si>
  <si>
    <t>51293742743.822</t>
  </si>
  <si>
    <t>5123035135.784</t>
  </si>
  <si>
    <t>5129799784.134</t>
  </si>
  <si>
    <t>51267281092.784</t>
  </si>
  <si>
    <t>5129456989.701</t>
  </si>
  <si>
    <t>나현조</t>
  </si>
  <si>
    <t>5126134474.54</t>
  </si>
  <si>
    <t>51265212094.595</t>
  </si>
  <si>
    <t>5123824534.677</t>
  </si>
  <si>
    <t>51243411489.002</t>
  </si>
  <si>
    <t>5129198591.045</t>
  </si>
  <si>
    <t>5121834543.654</t>
  </si>
  <si>
    <t>5125781338.303</t>
  </si>
  <si>
    <t>51290011671.372</t>
  </si>
  <si>
    <t>51220311068.882</t>
  </si>
  <si>
    <t>5126444558.042</t>
  </si>
  <si>
    <t>51250861023.235</t>
  </si>
  <si>
    <t>51230161742.495</t>
  </si>
  <si>
    <t>5126845218.196</t>
  </si>
  <si>
    <t>51242051549.193</t>
  </si>
  <si>
    <t>51287321444.408</t>
  </si>
  <si>
    <t>5126015937.583</t>
  </si>
  <si>
    <t>51246541781.317</t>
  </si>
  <si>
    <t>51245461374.489</t>
  </si>
  <si>
    <t>51212121238.116</t>
  </si>
  <si>
    <t>51284851257.465</t>
  </si>
  <si>
    <t>51283712073.435</t>
  </si>
  <si>
    <t>51283722216.503</t>
  </si>
  <si>
    <t>51232791412.196</t>
  </si>
  <si>
    <t>51238001709.463</t>
  </si>
  <si>
    <t>51294401843.179</t>
  </si>
  <si>
    <t>5121101266.353</t>
  </si>
  <si>
    <t>51276921518.098</t>
  </si>
  <si>
    <t>51255481395.188</t>
  </si>
  <si>
    <t>51210671494.786</t>
  </si>
  <si>
    <t>5128015187.508</t>
  </si>
  <si>
    <t>5121011298.593</t>
  </si>
  <si>
    <t>51275712207.547</t>
  </si>
  <si>
    <t>5122741245.142</t>
  </si>
  <si>
    <t>5123810422.72</t>
  </si>
  <si>
    <t>5122462092.775</t>
  </si>
  <si>
    <t>5121145251.391</t>
  </si>
  <si>
    <t>5123027481.447</t>
  </si>
  <si>
    <t>5127247584.678</t>
  </si>
  <si>
    <t>51224591207.238</t>
  </si>
  <si>
    <t>51273152425.95</t>
  </si>
  <si>
    <t>51295871674.826</t>
  </si>
  <si>
    <t>5125314528.141</t>
  </si>
  <si>
    <t>51247771678.086</t>
  </si>
  <si>
    <t>이주석</t>
  </si>
  <si>
    <t>51219441095.221</t>
  </si>
  <si>
    <t>5122255504.076</t>
  </si>
  <si>
    <t>5123335984.049</t>
  </si>
  <si>
    <t>5121397218.022</t>
  </si>
  <si>
    <t>5127719218.385</t>
  </si>
  <si>
    <t>51237731767.643</t>
  </si>
  <si>
    <t>51297881291.028</t>
  </si>
  <si>
    <t>512994261.683</t>
  </si>
  <si>
    <t>5125179144.573</t>
  </si>
  <si>
    <t>51279821270.218</t>
  </si>
  <si>
    <t>51212351316.626</t>
  </si>
  <si>
    <t>51214781324.188</t>
  </si>
  <si>
    <t>51260441466.755</t>
  </si>
  <si>
    <t>5124163249.749</t>
  </si>
  <si>
    <t>5128421418.202</t>
  </si>
  <si>
    <t>정오균</t>
  </si>
  <si>
    <t>5121440775.019</t>
  </si>
  <si>
    <t>51224801752.908</t>
  </si>
  <si>
    <t>51222011536.927</t>
  </si>
  <si>
    <t>5127157696.828</t>
  </si>
  <si>
    <t>51242501076.167</t>
  </si>
  <si>
    <t>5126874431.556</t>
  </si>
  <si>
    <t>5124112925.942</t>
  </si>
  <si>
    <t>5125623732.687</t>
  </si>
  <si>
    <t>512826211.506</t>
  </si>
  <si>
    <t>51270481042.23</t>
  </si>
  <si>
    <t>5127231131.613</t>
  </si>
  <si>
    <t>최병희</t>
  </si>
  <si>
    <t>5128570236.088</t>
  </si>
  <si>
    <t>5122876994.908</t>
  </si>
  <si>
    <t>5122131813.534</t>
  </si>
  <si>
    <t>51216951131.588</t>
  </si>
  <si>
    <t>5123354134.533</t>
  </si>
  <si>
    <t>5124704246.041</t>
  </si>
  <si>
    <t>5125832444.001</t>
  </si>
  <si>
    <t>51228951320.64</t>
  </si>
  <si>
    <t>5129630218.291</t>
  </si>
  <si>
    <t>5121066758.909</t>
  </si>
  <si>
    <t>51257051922.865</t>
  </si>
  <si>
    <t>51283641716.881</t>
  </si>
  <si>
    <t>51272631157.981</t>
  </si>
  <si>
    <t>황도영</t>
  </si>
  <si>
    <t>5126580469.212</t>
  </si>
  <si>
    <t>512602161.693</t>
  </si>
  <si>
    <t>5122511789.76</t>
  </si>
  <si>
    <t>51290601563.609</t>
  </si>
  <si>
    <t>[24년 12월] 특별관리 운행사원 명단</t>
  </si>
  <si>
    <t>사원님, 12월에는 꼭 "C등급" 이상 달성 바랍니다.</t>
  </si>
  <si>
    <t>11~12월 연속 D/F 등급시 12월초, 대면교육대상입니다.</t>
  </si>
  <si>
    <t>[24.11월 D,F 등급 운행사원]</t>
  </si>
  <si>
    <t>12월 한달간, 연비등급관리 대장에 서명할 수 있도록 적극 활용하십시오.</t>
  </si>
  <si>
    <t>분석기간: 24.11.01-24.11.30</t>
  </si>
  <si>
    <t>24'11</t>
    <phoneticPr fontId="2" type="noConversion"/>
  </si>
  <si>
    <t>3%(4명)</t>
  </si>
  <si>
    <t>9%(11명)</t>
  </si>
  <si>
    <t>18%(22명)</t>
  </si>
  <si>
    <t>26%(32명)</t>
  </si>
  <si>
    <t>27%(33명)</t>
  </si>
  <si>
    <t>16%(20명)</t>
  </si>
  <si>
    <t>50%(3명)</t>
  </si>
  <si>
    <t>5%(1명)</t>
  </si>
  <si>
    <t>33%(2명)</t>
  </si>
  <si>
    <t>28%(9명)</t>
  </si>
  <si>
    <t>21%(4명)</t>
  </si>
  <si>
    <t>17%(1명)</t>
  </si>
  <si>
    <t>34%(11명)</t>
  </si>
  <si>
    <t>37%(7명)</t>
  </si>
  <si>
    <t>25%(8명)</t>
  </si>
  <si>
    <t>11%(2명)</t>
  </si>
  <si>
    <t>13%(4명)</t>
  </si>
  <si>
    <t>26%(5명)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</si>
  <si>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</si>
  <si>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</si>
  <si>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</si>
  <si>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</si>
  <si>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</si>
  <si>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</si>
  <si>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</si>
  <si>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NULL</t>
  </si>
  <si>
    <t>5123081163.922</t>
  </si>
  <si>
    <t>790790D</t>
  </si>
  <si>
    <t>부성여객790D4</t>
  </si>
  <si>
    <t>5125208287.74</t>
  </si>
  <si>
    <t>3333C</t>
  </si>
  <si>
    <t>3333A</t>
  </si>
  <si>
    <t>부성여객33A3</t>
  </si>
  <si>
    <t>부성여객790D5</t>
  </si>
  <si>
    <t>3636D</t>
  </si>
  <si>
    <t>부성여객36D12</t>
  </si>
  <si>
    <t>3333B</t>
  </si>
  <si>
    <t>3636A</t>
  </si>
  <si>
    <t>부성여객36A1</t>
  </si>
  <si>
    <t>790790B</t>
  </si>
  <si>
    <t>부성여객790B4</t>
  </si>
  <si>
    <t>3636C</t>
  </si>
  <si>
    <t>3333F</t>
  </si>
  <si>
    <t>부성여객33F10</t>
  </si>
  <si>
    <t>부성여객36A2</t>
  </si>
  <si>
    <t>3333D</t>
  </si>
  <si>
    <t>부성여객33D6</t>
  </si>
  <si>
    <t>부성여객33D5</t>
  </si>
  <si>
    <t>부성여객36D17</t>
  </si>
  <si>
    <t>부성여객36A3</t>
  </si>
  <si>
    <t>790790F</t>
  </si>
  <si>
    <t>부성여객790F2</t>
  </si>
  <si>
    <t>부성여객36D14</t>
  </si>
  <si>
    <t>부성여객33C8</t>
  </si>
  <si>
    <t>부성여객36D15</t>
  </si>
  <si>
    <t>790790A</t>
  </si>
  <si>
    <t>부성여객790A4</t>
  </si>
  <si>
    <t>부성여객33A2</t>
  </si>
  <si>
    <t>부성여객33D9</t>
  </si>
  <si>
    <t>3636F</t>
  </si>
  <si>
    <t>부성여객36F5</t>
  </si>
  <si>
    <t>부성여객33C9</t>
  </si>
  <si>
    <t>부성여객33F8</t>
  </si>
  <si>
    <t>부성여객36C17</t>
  </si>
  <si>
    <t>790790S</t>
  </si>
  <si>
    <t>부성여객790S1</t>
  </si>
  <si>
    <t>3636S</t>
  </si>
  <si>
    <t>부성여객36S1</t>
  </si>
  <si>
    <t>부성여객33B6</t>
  </si>
  <si>
    <t>790790C</t>
  </si>
  <si>
    <t>부성여객790C2</t>
  </si>
  <si>
    <t>3636B</t>
  </si>
  <si>
    <t>부성여객36D13</t>
  </si>
  <si>
    <t>부성여객33B5</t>
  </si>
  <si>
    <t>부성여객790F1</t>
  </si>
  <si>
    <t>부성여객33F7</t>
  </si>
  <si>
    <t>부성여객36C16</t>
  </si>
  <si>
    <t>부성여객790S2</t>
  </si>
  <si>
    <t>부성여객36F7</t>
  </si>
  <si>
    <t>부성여객790D1</t>
  </si>
  <si>
    <t>부성여객790B3</t>
  </si>
  <si>
    <t>부성여객33D10</t>
  </si>
  <si>
    <t>예비예비C</t>
  </si>
  <si>
    <t>부성여객예비C10</t>
  </si>
  <si>
    <t>부성여객33D7</t>
  </si>
  <si>
    <t>부성여객36B12</t>
  </si>
  <si>
    <t>부성여객33F6</t>
  </si>
  <si>
    <t>부성여객36C12</t>
  </si>
  <si>
    <t>부성여객36C15</t>
  </si>
  <si>
    <t>부성여객36C18</t>
  </si>
  <si>
    <t>부성여객36F6</t>
  </si>
  <si>
    <t>부성여객36D16</t>
  </si>
  <si>
    <t>부성여객790D2</t>
  </si>
  <si>
    <t>부성여객790C3</t>
  </si>
  <si>
    <t>부성여객790D3</t>
  </si>
  <si>
    <t>부성여객790S3</t>
  </si>
  <si>
    <t>부성여객33D8</t>
  </si>
  <si>
    <t>부성여객36D9</t>
  </si>
  <si>
    <t>부성여객36D10</t>
  </si>
  <si>
    <t>부성여객36C14</t>
  </si>
  <si>
    <t>부성여객36B10</t>
  </si>
  <si>
    <t>부성여객36B11</t>
  </si>
  <si>
    <t>부성여객33C10</t>
  </si>
  <si>
    <t>부성여객36C11</t>
  </si>
  <si>
    <t>부성여객790D6</t>
  </si>
  <si>
    <t>부성여객33F11</t>
  </si>
  <si>
    <t>부성여객33D4</t>
  </si>
  <si>
    <t>부성여객790A5</t>
  </si>
  <si>
    <t>부성여객33F9</t>
  </si>
  <si>
    <t>부성여객33D3</t>
  </si>
  <si>
    <t>부성여객36D11</t>
  </si>
  <si>
    <t>부성여객36C13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</si>
</sst>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192" fontId="80" fillId="16" borderId="0" xfId="562" applyNumberFormat="1" applyFont="1" applyFill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6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80" fontId="61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187" fontId="53" fillId="10" borderId="50" xfId="2" applyNumberFormat="1" applyFont="1" applyFill="1" applyBorder="1" applyAlignment="1">
      <alignment horizontal="centerContinuous" vertical="center"/>
    </xf>
    <xf numFmtId="187" fontId="53" fillId="10" borderId="51" xfId="2" applyNumberFormat="1" applyFont="1" applyFill="1" applyBorder="1" applyAlignment="1">
      <alignment horizontal="centerContinuous" vertical="center"/>
    </xf>
    <xf numFmtId="0" fontId="54" fillId="0" borderId="0" xfId="568" applyFont="1" applyAlignment="1">
      <alignment horizontal="right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8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부성여객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73DD-4F4A-B69B-D412B307FA3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E01-4D29-A651-F10D2A281054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361-4488-A2BB-B70069A92042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6668-44B3-B34B-DF5AFB783D2D}"/>
              </c:ext>
            </c:extLst>
          </c:dPt>
          <c:dPt>
            <c:idx val="10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668-44B3-B34B-DF5AFB783D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종합!$H$11:$H$21</c:f>
              <c:numCache>
                <c:formatCode>"유카후("0"월)"</c:formatCode>
                <c:ptCount val="11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종합!$J$11:$J$21</c:f>
              <c:numCache>
                <c:formatCode>_-* #,##0.00_-;\-* #,##0.00_-;_-* "-"_-;_-@_-</c:formatCode>
                <c:ptCount val="11"/>
                <c:pt idx="0">
                  <c:v>1.6245051003765973</c:v>
                </c:pt>
                <c:pt idx="1">
                  <c:v>1.9818810353028944</c:v>
                </c:pt>
                <c:pt idx="2">
                  <c:v>2.026778695833316</c:v>
                </c:pt>
                <c:pt idx="3">
                  <c:v>2.0113628976401672</c:v>
                </c:pt>
                <c:pt idx="4">
                  <c:v>2.0122212527596171</c:v>
                </c:pt>
                <c:pt idx="5">
                  <c:v>1.9615035073210563</c:v>
                </c:pt>
                <c:pt idx="6">
                  <c:v>1.8815399716146837</c:v>
                </c:pt>
                <c:pt idx="7">
                  <c:v>1.8499240475660848</c:v>
                </c:pt>
                <c:pt idx="8">
                  <c:v>1.8823198790719278</c:v>
                </c:pt>
                <c:pt idx="9">
                  <c:v>1.9288608372689697</c:v>
                </c:pt>
                <c:pt idx="10">
                  <c:v>1.9176855402364956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종합!$H$35:$H$40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종합!$N$29:$N$34</c:f>
              <c:numCache>
                <c:formatCode>0%</c:formatCode>
                <c:ptCount val="6"/>
                <c:pt idx="0">
                  <c:v>3.2786885245901641E-2</c:v>
                </c:pt>
                <c:pt idx="1">
                  <c:v>9.0163934426229511E-2</c:v>
                </c:pt>
                <c:pt idx="2">
                  <c:v>0.18032786885245902</c:v>
                </c:pt>
                <c:pt idx="3">
                  <c:v>0.26229508196721313</c:v>
                </c:pt>
                <c:pt idx="4">
                  <c:v>0.27049180327868855</c:v>
                </c:pt>
                <c:pt idx="5">
                  <c:v>0.16393442622950818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0.125</c:v>
                </c:pt>
                <c:pt idx="2">
                  <c:v>0.26315789473684209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0.10526315789473684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0.16666666666666666</c:v>
                </c:pt>
                <c:pt idx="1">
                  <c:v>0.34375</c:v>
                </c:pt>
                <c:pt idx="2">
                  <c:v>0.36842105263157893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0.33333333333333331</c:v>
                </c:pt>
                <c:pt idx="1">
                  <c:v>0.28125</c:v>
                </c:pt>
                <c:pt idx="2">
                  <c:v>0.21052631578947367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0.5</c:v>
                </c:pt>
                <c:pt idx="1">
                  <c:v>0</c:v>
                </c:pt>
                <c:pt idx="2">
                  <c:v>5.2631578947368418E-2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종합!$M$69:$R$69</c:f>
              <c:strCache>
                <c:ptCount val="3"/>
                <c:pt idx="0">
                  <c:v> 790 </c:v>
                </c:pt>
                <c:pt idx="1">
                  <c:v> 36 </c:v>
                </c:pt>
                <c:pt idx="2">
                  <c:v> 33 </c:v>
                </c:pt>
              </c:strCache>
            </c:strRef>
          </c:cat>
          <c:val>
            <c:numRef>
              <c:f>종합!$M$70:$P$70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1053353</xdr:colOff>
      <xdr:row>23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32</xdr:row>
      <xdr:rowOff>0</xdr:rowOff>
    </xdr:from>
    <xdr:to>
      <xdr:col>6</xdr:col>
      <xdr:colOff>790016</xdr:colOff>
      <xdr:row>40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57</xdr:row>
      <xdr:rowOff>303679</xdr:rowOff>
    </xdr:from>
    <xdr:to>
      <xdr:col>10</xdr:col>
      <xdr:colOff>829235</xdr:colOff>
      <xdr:row>66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59</xdr:row>
      <xdr:rowOff>145773</xdr:rowOff>
    </xdr:from>
    <xdr:to>
      <xdr:col>10</xdr:col>
      <xdr:colOff>794931</xdr:colOff>
      <xdr:row>64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32</xdr:row>
      <xdr:rowOff>33618</xdr:rowOff>
    </xdr:from>
    <xdr:to>
      <xdr:col>6</xdr:col>
      <xdr:colOff>761218</xdr:colOff>
      <xdr:row>32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43000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154641</xdr:colOff>
      <xdr:row>10</xdr:row>
      <xdr:rowOff>42584</xdr:rowOff>
    </xdr:from>
    <xdr:to>
      <xdr:col>6</xdr:col>
      <xdr:colOff>311528</xdr:colOff>
      <xdr:row>11</xdr:row>
      <xdr:rowOff>233085</xdr:rowOff>
    </xdr:to>
    <xdr:sp macro="" textlink="$K$20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807759" y="339314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5EE0719-F778-43A7-8130-D016586DB82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2.5%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717176</xdr:colOff>
      <xdr:row>10</xdr:row>
      <xdr:rowOff>212912</xdr:rowOff>
    </xdr:from>
    <xdr:to>
      <xdr:col>6</xdr:col>
      <xdr:colOff>89648</xdr:colOff>
      <xdr:row>11</xdr:row>
      <xdr:rowOff>201707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 flipV="1">
          <a:off x="4370294" y="3563471"/>
          <a:ext cx="246530" cy="28014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15689</xdr:colOff>
      <xdr:row>9</xdr:row>
      <xdr:rowOff>38099</xdr:rowOff>
    </xdr:from>
    <xdr:to>
      <xdr:col>6</xdr:col>
      <xdr:colOff>1046634</xdr:colOff>
      <xdr:row>10</xdr:row>
      <xdr:rowOff>228600</xdr:rowOff>
    </xdr:to>
    <xdr:sp macro="" textlink="$K$21">
      <xdr:nvSpPr>
        <xdr:cNvPr id="18" name="TextBox 17">
          <a:extLst>
            <a:ext uri="{FF2B5EF4-FFF2-40B4-BE49-F238E27FC236}">
              <a16:creationId xmlns:a16="http://schemas.microsoft.com/office/drawing/2014/main" id="{DAF93201-B7F5-42D9-9767-D049994D5A37}"/>
            </a:ext>
          </a:extLst>
        </xdr:cNvPr>
        <xdr:cNvSpPr txBox="1"/>
      </xdr:nvSpPr>
      <xdr:spPr>
        <a:xfrm>
          <a:off x="4542865" y="309730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7CE43A6-1599-48B2-B8D1-43608F7648E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414618</xdr:colOff>
      <xdr:row>10</xdr:row>
      <xdr:rowOff>212912</xdr:rowOff>
    </xdr:from>
    <xdr:to>
      <xdr:col>6</xdr:col>
      <xdr:colOff>571501</xdr:colOff>
      <xdr:row>11</xdr:row>
      <xdr:rowOff>11206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5CB6DF9E-0A2E-4B1F-998E-AD30C35EFA83}"/>
            </a:ext>
          </a:extLst>
        </xdr:cNvPr>
        <xdr:cNvCxnSpPr/>
      </xdr:nvCxnSpPr>
      <xdr:spPr>
        <a:xfrm>
          <a:off x="4941794" y="3563471"/>
          <a:ext cx="156883" cy="89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296" t="s">
        <v>550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113</v>
      </c>
      <c r="C4" s="297" t="s">
        <v>38</v>
      </c>
      <c r="D4" s="297"/>
      <c r="E4" s="61" t="s">
        <v>112</v>
      </c>
      <c r="F4" s="61" t="s">
        <v>64</v>
      </c>
      <c r="G4" s="92" t="s">
        <v>115</v>
      </c>
      <c r="H4" s="38"/>
      <c r="I4" s="38"/>
      <c r="J4" s="95" t="s">
        <v>35</v>
      </c>
      <c r="K4" s="95" t="s">
        <v>36</v>
      </c>
    </row>
    <row r="5" spans="1:28" ht="48.75" customHeight="1">
      <c r="B5" s="63" t="s">
        <v>551</v>
      </c>
      <c r="C5" s="298" t="s">
        <v>167</v>
      </c>
      <c r="D5" s="298"/>
      <c r="E5" s="62">
        <v>3</v>
      </c>
      <c r="F5" s="63">
        <v>62</v>
      </c>
      <c r="G5" s="265" t="s">
        <v>69</v>
      </c>
      <c r="H5" s="38"/>
      <c r="I5" s="38"/>
      <c r="J5" s="94" t="s">
        <v>50</v>
      </c>
      <c r="K5" s="93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300"/>
    </row>
    <row r="7" spans="1:28" ht="16.5" customHeight="1">
      <c r="B7" s="51" t="s">
        <v>125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1"/>
      <c r="P9" s="301"/>
    </row>
    <row r="10" spans="1:28" ht="23.25" customHeight="1" thickBot="1">
      <c r="G10" s="6"/>
      <c r="H10" s="198" t="s">
        <v>92</v>
      </c>
      <c r="I10" s="199" t="s">
        <v>93</v>
      </c>
      <c r="J10" s="200" t="str">
        <f>C5</f>
        <v>부성여객</v>
      </c>
      <c r="K10" s="201" t="s">
        <v>94</v>
      </c>
      <c r="X10" s="300"/>
      <c r="Z10" s="39"/>
      <c r="AA10" s="39"/>
      <c r="AB10" s="39"/>
    </row>
    <row r="11" spans="1:28" ht="23.25" customHeight="1" thickTop="1">
      <c r="G11" s="6"/>
      <c r="H11" s="234">
        <v>1</v>
      </c>
      <c r="I11" s="195">
        <v>2.0099999999999998</v>
      </c>
      <c r="J11" s="196">
        <v>1.6245051003765973</v>
      </c>
      <c r="K11" s="197"/>
      <c r="M11" s="2"/>
      <c r="Y11" s="302"/>
      <c r="Z11" s="303"/>
      <c r="AA11" s="304"/>
      <c r="AB11" s="39"/>
    </row>
    <row r="12" spans="1:28" ht="23.25" customHeight="1">
      <c r="G12" s="6"/>
      <c r="H12" s="235">
        <v>2</v>
      </c>
      <c r="I12" s="189">
        <v>2.3662575846193561</v>
      </c>
      <c r="J12" s="196">
        <v>1.9818810353028944</v>
      </c>
      <c r="K12" s="236">
        <v>0.21999065121029737</v>
      </c>
      <c r="M12" s="304"/>
      <c r="Y12" s="302"/>
      <c r="Z12" s="303"/>
      <c r="AA12" s="304"/>
      <c r="AB12" s="39"/>
    </row>
    <row r="13" spans="1:28" ht="23.25" customHeight="1">
      <c r="G13" s="6"/>
      <c r="H13" s="235">
        <v>3</v>
      </c>
      <c r="I13" s="189">
        <v>2.37</v>
      </c>
      <c r="J13" s="196">
        <v>2.026778695833316</v>
      </c>
      <c r="K13" s="238">
        <v>2.2654064361416149E-2</v>
      </c>
      <c r="M13" s="304"/>
      <c r="Y13" s="302"/>
      <c r="Z13" s="303"/>
      <c r="AA13" s="304"/>
      <c r="AB13" s="39"/>
    </row>
    <row r="14" spans="1:28" ht="23.25" customHeight="1">
      <c r="G14" s="6"/>
      <c r="H14" s="235">
        <v>4</v>
      </c>
      <c r="I14" s="189">
        <v>2.33</v>
      </c>
      <c r="J14" s="196">
        <v>2.0113628976401672</v>
      </c>
      <c r="K14" s="238">
        <v>-7.6060589273219126E-3</v>
      </c>
      <c r="M14" s="304"/>
      <c r="Y14" s="302"/>
      <c r="Z14" s="303"/>
      <c r="AA14" s="304"/>
      <c r="AB14" s="39"/>
    </row>
    <row r="15" spans="1:28" ht="23.25" customHeight="1">
      <c r="G15" s="6"/>
      <c r="H15" s="235">
        <v>5</v>
      </c>
      <c r="I15" s="189">
        <v>2.2850259626150282</v>
      </c>
      <c r="J15" s="196">
        <v>2.0122212527596171</v>
      </c>
      <c r="K15" s="238">
        <v>4.267529844848017E-4</v>
      </c>
      <c r="M15" s="304"/>
      <c r="Y15" s="302"/>
      <c r="Z15" s="303"/>
      <c r="AA15" s="304"/>
      <c r="AB15" s="39"/>
    </row>
    <row r="16" spans="1:28" ht="23.25" customHeight="1">
      <c r="G16" s="6"/>
      <c r="H16" s="235">
        <v>6</v>
      </c>
      <c r="I16" s="189">
        <v>2.0664933427553414</v>
      </c>
      <c r="J16" s="196">
        <v>1.9615035073210563</v>
      </c>
      <c r="K16" s="238">
        <v>-2.5204855265793968E-2</v>
      </c>
      <c r="M16" s="304"/>
      <c r="Y16" s="302"/>
      <c r="Z16" s="303"/>
      <c r="AA16" s="304"/>
      <c r="AB16" s="39"/>
    </row>
    <row r="17" spans="2:28" ht="23.25" customHeight="1">
      <c r="G17" s="6"/>
      <c r="H17" s="235">
        <v>7</v>
      </c>
      <c r="I17" s="189">
        <v>2.13</v>
      </c>
      <c r="J17" s="196">
        <v>1.8815399716146837</v>
      </c>
      <c r="K17" s="238">
        <v>-4.0766450535479115E-2</v>
      </c>
      <c r="M17" s="304"/>
      <c r="Y17" s="302"/>
      <c r="Z17" s="303"/>
      <c r="AA17" s="304"/>
      <c r="AB17" s="39"/>
    </row>
    <row r="18" spans="2:28" ht="23.25" customHeight="1">
      <c r="G18" s="6"/>
      <c r="H18" s="235">
        <v>8</v>
      </c>
      <c r="I18" s="189">
        <v>2.08</v>
      </c>
      <c r="J18" s="196">
        <v>1.8499240475660848</v>
      </c>
      <c r="K18" s="238">
        <v>-1.6803216793458309E-2</v>
      </c>
      <c r="M18" s="304"/>
      <c r="Y18" s="302"/>
      <c r="Z18" s="303"/>
      <c r="AA18" s="304"/>
      <c r="AB18" s="39"/>
    </row>
    <row r="19" spans="2:28" ht="23.25" customHeight="1">
      <c r="G19" s="6"/>
      <c r="H19" s="235">
        <v>9</v>
      </c>
      <c r="I19" s="189">
        <v>2.13</v>
      </c>
      <c r="J19" s="196">
        <v>1.8823198790719278</v>
      </c>
      <c r="K19" s="238">
        <v>1.7511979234209996E-2</v>
      </c>
      <c r="M19" s="304"/>
      <c r="Y19" s="302"/>
      <c r="Z19" s="303"/>
      <c r="AA19" s="304"/>
      <c r="AB19" s="39"/>
    </row>
    <row r="20" spans="2:28" ht="23.25" customHeight="1">
      <c r="G20" s="6"/>
      <c r="H20" s="235">
        <v>10</v>
      </c>
      <c r="I20" s="189">
        <v>2.25</v>
      </c>
      <c r="J20" s="196">
        <v>1.9288608372689697</v>
      </c>
      <c r="K20" s="238">
        <v>2.4725318323678858E-2</v>
      </c>
      <c r="M20" s="304"/>
      <c r="Y20" s="302"/>
      <c r="Z20" s="303"/>
      <c r="AA20" s="304"/>
      <c r="AB20" s="39"/>
    </row>
    <row r="21" spans="2:28" ht="23.25" customHeight="1">
      <c r="G21" s="6"/>
      <c r="H21" s="235">
        <v>11</v>
      </c>
      <c r="I21" s="189">
        <v>2.25</v>
      </c>
      <c r="J21" s="196">
        <v>1.9176855402364956</v>
      </c>
      <c r="K21" s="238">
        <v>-5.7937290324671098E-3</v>
      </c>
      <c r="M21" s="304"/>
      <c r="Y21" s="302"/>
      <c r="Z21" s="303"/>
      <c r="AA21" s="304"/>
      <c r="AB21" s="39"/>
    </row>
    <row r="22" spans="2:28" ht="23.25" customHeight="1">
      <c r="G22" s="6"/>
      <c r="H22" s="237" t="s">
        <v>307</v>
      </c>
      <c r="I22" s="190">
        <v>0.11940298507462699</v>
      </c>
      <c r="J22" s="191">
        <v>0.18047369613793918</v>
      </c>
      <c r="K22" s="192">
        <v>6.1070711063312189E-2</v>
      </c>
      <c r="M22" s="304"/>
      <c r="Y22" s="302"/>
      <c r="Z22" s="303"/>
      <c r="AA22" s="304"/>
      <c r="AB22" s="39"/>
    </row>
    <row r="23" spans="2:28" ht="23.25" customHeight="1">
      <c r="H23" s="193" t="s">
        <v>308</v>
      </c>
      <c r="I23" s="194"/>
      <c r="J23" s="294" t="s">
        <v>385</v>
      </c>
      <c r="K23" s="295"/>
      <c r="M23" s="304"/>
      <c r="X23" s="2"/>
      <c r="Y23" s="2"/>
      <c r="AB23" s="39"/>
    </row>
    <row r="24" spans="2:28" ht="9" customHeight="1">
      <c r="M24" s="304"/>
      <c r="X24" s="2"/>
      <c r="Y24" s="2"/>
      <c r="AB24" s="304"/>
    </row>
    <row r="25" spans="2:28" ht="16.5" customHeight="1">
      <c r="B25" s="51" t="s">
        <v>126</v>
      </c>
      <c r="C25" s="51"/>
      <c r="D25" s="50"/>
      <c r="E25" s="50"/>
      <c r="F25" s="50"/>
      <c r="G25" s="50"/>
      <c r="H25" s="50"/>
      <c r="I25" s="50"/>
      <c r="J25" s="50"/>
      <c r="K25" s="50"/>
      <c r="M25" s="304"/>
      <c r="X25" s="2"/>
      <c r="Y25" s="2"/>
      <c r="AB25" s="304"/>
    </row>
    <row r="26" spans="2:28" ht="27.75" customHeight="1">
      <c r="B26" s="55" t="s">
        <v>62</v>
      </c>
      <c r="C26" s="55" t="s">
        <v>101</v>
      </c>
      <c r="D26" s="55" t="s">
        <v>103</v>
      </c>
      <c r="E26" s="55" t="s">
        <v>104</v>
      </c>
      <c r="F26" s="55" t="s">
        <v>105</v>
      </c>
      <c r="G26" s="55" t="s">
        <v>106</v>
      </c>
      <c r="H26" s="55" t="s">
        <v>6</v>
      </c>
      <c r="I26" s="55" t="s">
        <v>7</v>
      </c>
      <c r="J26" s="55" t="s">
        <v>107</v>
      </c>
      <c r="K26" s="55" t="s">
        <v>72</v>
      </c>
      <c r="M26" s="304"/>
      <c r="X26" s="2"/>
      <c r="Y26" s="2"/>
      <c r="AB26" s="304"/>
    </row>
    <row r="27" spans="2:28" ht="23.25" customHeight="1">
      <c r="B27" s="74" t="s">
        <v>309</v>
      </c>
      <c r="C27" s="75">
        <v>11</v>
      </c>
      <c r="D27" s="76">
        <v>2.129985566672973E-2</v>
      </c>
      <c r="E27" s="76">
        <v>0.36079073148477359</v>
      </c>
      <c r="F27" s="76">
        <v>0.19984554721691175</v>
      </c>
      <c r="G27" s="77">
        <v>12.713409531510235</v>
      </c>
      <c r="H27" s="78">
        <v>0.55245803618933897</v>
      </c>
      <c r="I27" s="78">
        <v>19.627044114695678</v>
      </c>
      <c r="J27" s="79">
        <v>2.2536266468896193</v>
      </c>
      <c r="K27" s="80" t="s">
        <v>69</v>
      </c>
      <c r="M27" s="304"/>
      <c r="N27" s="305" t="str">
        <f>C5</f>
        <v>부성여객</v>
      </c>
      <c r="Y27" s="2"/>
    </row>
    <row r="28" spans="2:28" ht="22.5" customHeight="1">
      <c r="B28" s="230" t="s">
        <v>117</v>
      </c>
      <c r="C28" s="67">
        <v>11</v>
      </c>
      <c r="D28" s="68">
        <v>2.806368012789711E-2</v>
      </c>
      <c r="E28" s="68">
        <v>0.34426125516862893</v>
      </c>
      <c r="F28" s="68">
        <v>0.22429057037751654</v>
      </c>
      <c r="G28" s="69">
        <v>14.82671186440678</v>
      </c>
      <c r="H28" s="70">
        <v>0.34680978034435106</v>
      </c>
      <c r="I28" s="70">
        <v>13.976859308728907</v>
      </c>
      <c r="J28" s="71">
        <v>1.9176855402364956</v>
      </c>
      <c r="K28" s="72" t="s">
        <v>69</v>
      </c>
      <c r="M28" s="304"/>
      <c r="N28" s="39" t="s">
        <v>69</v>
      </c>
      <c r="O28" s="39">
        <v>122</v>
      </c>
      <c r="Y28" s="2"/>
    </row>
    <row r="29" spans="2:28" ht="22.5" customHeight="1">
      <c r="B29" s="52" t="s">
        <v>108</v>
      </c>
      <c r="C29" s="52"/>
      <c r="D29" s="65">
        <f>D28/D27-1</f>
        <v>0.31755259598929775</v>
      </c>
      <c r="E29" s="65">
        <f t="shared" ref="E29:J29" si="0">E28/E27-1</f>
        <v>-4.5814581345037242E-2</v>
      </c>
      <c r="F29" s="65">
        <f t="shared" si="0"/>
        <v>0.12231957879988298</v>
      </c>
      <c r="G29" s="65">
        <f t="shared" si="0"/>
        <v>0.16622624541895847</v>
      </c>
      <c r="H29" s="65">
        <f t="shared" si="0"/>
        <v>-0.37224231049923207</v>
      </c>
      <c r="I29" s="65">
        <f t="shared" si="0"/>
        <v>-0.28787752108511422</v>
      </c>
      <c r="J29" s="65">
        <f t="shared" si="0"/>
        <v>-0.14906688608637919</v>
      </c>
      <c r="K29" s="66" t="str">
        <f>J23</f>
        <v>3위/(32개사)</v>
      </c>
      <c r="M29" s="2" t="s">
        <v>71</v>
      </c>
      <c r="N29" s="306">
        <v>3.2786885245901641E-2</v>
      </c>
      <c r="O29" s="39">
        <v>4</v>
      </c>
      <c r="X29" s="2"/>
      <c r="Y29" s="2"/>
    </row>
    <row r="30" spans="2:28" ht="22.5" customHeight="1">
      <c r="M30" s="2" t="s">
        <v>66</v>
      </c>
      <c r="N30" s="306">
        <v>9.0163934426229511E-2</v>
      </c>
      <c r="O30" s="39">
        <v>11</v>
      </c>
      <c r="X30" s="2"/>
      <c r="Y30" s="2"/>
    </row>
    <row r="31" spans="2:28" ht="17.25" customHeight="1">
      <c r="B31" s="51" t="s">
        <v>127</v>
      </c>
      <c r="C31" s="51"/>
      <c r="D31" s="50"/>
      <c r="E31" s="50"/>
      <c r="F31" s="50"/>
      <c r="G31" s="50"/>
      <c r="H31" s="50"/>
      <c r="I31" s="50"/>
      <c r="J31" s="50"/>
      <c r="K31" s="50"/>
      <c r="M31" s="2" t="s">
        <v>68</v>
      </c>
      <c r="N31" s="306">
        <v>0.18032786885245902</v>
      </c>
      <c r="O31" s="39">
        <v>22</v>
      </c>
      <c r="X31" s="2"/>
      <c r="Y31" s="2"/>
    </row>
    <row r="32" spans="2:28" ht="22.5" customHeight="1">
      <c r="B32" s="59"/>
      <c r="C32" s="59"/>
      <c r="M32" s="2" t="s">
        <v>69</v>
      </c>
      <c r="N32" s="306">
        <v>0.26229508196721313</v>
      </c>
      <c r="O32" s="39">
        <v>32</v>
      </c>
      <c r="X32" s="2"/>
      <c r="Y32" s="2"/>
    </row>
    <row r="33" spans="2:28" ht="22.5" customHeight="1" thickBot="1">
      <c r="H33" s="202" t="s">
        <v>92</v>
      </c>
      <c r="I33" s="203" t="s">
        <v>93</v>
      </c>
      <c r="J33" s="204" t="str">
        <f>J10</f>
        <v>부성여객</v>
      </c>
      <c r="K33" s="205" t="s">
        <v>116</v>
      </c>
      <c r="M33" s="2" t="s">
        <v>67</v>
      </c>
      <c r="N33" s="306">
        <v>0.27049180327868855</v>
      </c>
      <c r="O33" s="39">
        <v>33</v>
      </c>
      <c r="X33" s="2"/>
      <c r="Y33" s="2"/>
    </row>
    <row r="34" spans="2:28" ht="22.5" customHeight="1" thickTop="1">
      <c r="H34" s="210" t="s">
        <v>110</v>
      </c>
      <c r="I34" s="211" t="s">
        <v>69</v>
      </c>
      <c r="J34" s="212" t="s">
        <v>69</v>
      </c>
      <c r="K34" s="213"/>
      <c r="M34" s="2" t="s">
        <v>70</v>
      </c>
      <c r="N34" s="306">
        <v>0.16393442622950818</v>
      </c>
      <c r="O34" s="39">
        <v>20</v>
      </c>
      <c r="X34" s="2"/>
      <c r="Z34" s="39"/>
      <c r="AA34" s="39"/>
      <c r="AB34" s="39"/>
    </row>
    <row r="35" spans="2:28" ht="21" customHeight="1">
      <c r="H35" s="206" t="s">
        <v>95</v>
      </c>
      <c r="I35" s="207">
        <v>8.5347657415696804E-2</v>
      </c>
      <c r="J35" s="208" t="s">
        <v>552</v>
      </c>
      <c r="K35" s="209">
        <v>-5.2560772169795163E-2</v>
      </c>
      <c r="M35" s="2"/>
      <c r="X35" s="2"/>
      <c r="Z35" s="39"/>
      <c r="AA35" s="39"/>
      <c r="AB35" s="39"/>
    </row>
    <row r="36" spans="2:28" ht="21" customHeight="1">
      <c r="H36" s="181" t="s">
        <v>96</v>
      </c>
      <c r="I36" s="173">
        <v>9.7881229483736204E-2</v>
      </c>
      <c r="J36" s="182" t="s">
        <v>553</v>
      </c>
      <c r="K36" s="183">
        <v>-7.7172950575066929E-3</v>
      </c>
      <c r="L36" s="4"/>
      <c r="M36" s="2"/>
      <c r="X36" s="2"/>
      <c r="Z36" s="39"/>
      <c r="AA36" s="39"/>
      <c r="AB36" s="39"/>
    </row>
    <row r="37" spans="2:28" ht="21" customHeight="1">
      <c r="H37" s="180" t="s">
        <v>97</v>
      </c>
      <c r="I37" s="173">
        <v>0.17547000895255147</v>
      </c>
      <c r="J37" s="182" t="s">
        <v>554</v>
      </c>
      <c r="K37" s="183">
        <v>4.8578598999075573E-3</v>
      </c>
      <c r="L37" s="4"/>
      <c r="M37" s="2"/>
      <c r="X37" s="2"/>
      <c r="Z37" s="39"/>
      <c r="AA37" s="39"/>
      <c r="AB37" s="39"/>
    </row>
    <row r="38" spans="2:28" ht="21" customHeight="1">
      <c r="H38" s="180" t="s">
        <v>100</v>
      </c>
      <c r="I38" s="173">
        <v>0.2348552670844524</v>
      </c>
      <c r="J38" s="182" t="s">
        <v>555</v>
      </c>
      <c r="K38" s="183">
        <v>2.7439814882760732E-2</v>
      </c>
      <c r="L38" s="4"/>
      <c r="M38" s="2"/>
      <c r="X38" s="2"/>
      <c r="Z38" s="39"/>
      <c r="AA38" s="39"/>
      <c r="AB38" s="39"/>
    </row>
    <row r="39" spans="2:28" ht="21" customHeight="1">
      <c r="H39" s="184" t="s">
        <v>98</v>
      </c>
      <c r="I39" s="173">
        <v>0.22023276633840644</v>
      </c>
      <c r="J39" s="182" t="s">
        <v>556</v>
      </c>
      <c r="K39" s="183">
        <v>5.0259036940282109E-2</v>
      </c>
      <c r="L39" s="4"/>
      <c r="M39" s="2"/>
      <c r="X39" s="2"/>
      <c r="Z39" s="39"/>
      <c r="AA39" s="39"/>
      <c r="AB39" s="39"/>
    </row>
    <row r="40" spans="2:28" ht="21" customHeight="1">
      <c r="H40" s="185" t="s">
        <v>99</v>
      </c>
      <c r="I40" s="186">
        <v>0.18621307072515667</v>
      </c>
      <c r="J40" s="187" t="s">
        <v>557</v>
      </c>
      <c r="K40" s="188">
        <v>-2.2278644495648481E-2</v>
      </c>
      <c r="L40" s="4"/>
      <c r="M40" s="2"/>
      <c r="X40" s="2"/>
      <c r="Z40" s="39"/>
      <c r="AA40" s="39"/>
      <c r="AB40" s="39"/>
    </row>
    <row r="41" spans="2:28" ht="22.5" customHeight="1">
      <c r="L41" s="4"/>
      <c r="M41" s="2"/>
      <c r="X41" s="2"/>
      <c r="Z41" s="39"/>
      <c r="AA41" s="39"/>
      <c r="AB41" s="39"/>
    </row>
    <row r="42" spans="2:28" ht="18" customHeight="1">
      <c r="B42" s="51" t="s">
        <v>128</v>
      </c>
      <c r="C42" s="51"/>
      <c r="D42" s="50"/>
      <c r="E42" s="50"/>
      <c r="F42" s="50"/>
      <c r="G42" s="50"/>
      <c r="H42" s="50"/>
      <c r="I42" s="50"/>
      <c r="J42" s="50"/>
      <c r="K42" s="50"/>
      <c r="L42" s="4"/>
      <c r="M42" s="2"/>
      <c r="X42" s="2"/>
      <c r="Z42" s="39"/>
      <c r="AA42" s="39"/>
      <c r="AB42" s="39"/>
    </row>
    <row r="43" spans="2:28" ht="30.75" customHeight="1">
      <c r="B43" s="55" t="s">
        <v>62</v>
      </c>
      <c r="C43" s="55" t="s">
        <v>102</v>
      </c>
      <c r="D43" s="55" t="s">
        <v>103</v>
      </c>
      <c r="E43" s="55" t="s">
        <v>104</v>
      </c>
      <c r="F43" s="55" t="s">
        <v>105</v>
      </c>
      <c r="G43" s="55" t="s">
        <v>106</v>
      </c>
      <c r="H43" s="55" t="s">
        <v>6</v>
      </c>
      <c r="I43" s="55" t="s">
        <v>7</v>
      </c>
      <c r="J43" s="55" t="s">
        <v>107</v>
      </c>
      <c r="K43" s="55" t="s">
        <v>72</v>
      </c>
      <c r="L43" s="4"/>
      <c r="M43" s="2"/>
      <c r="N43" s="39" t="s">
        <v>121</v>
      </c>
      <c r="X43" s="2"/>
      <c r="Z43" s="39"/>
      <c r="AA43" s="39"/>
      <c r="AB43" s="39"/>
    </row>
    <row r="44" spans="2:28" ht="22.5" customHeight="1">
      <c r="B44" s="232" t="s">
        <v>117</v>
      </c>
      <c r="C44" s="75">
        <v>1</v>
      </c>
      <c r="D44" s="76">
        <v>5.9860773283974843E-2</v>
      </c>
      <c r="E44" s="76">
        <v>0.43194458066410824</v>
      </c>
      <c r="F44" s="76">
        <v>0.20146967747153111</v>
      </c>
      <c r="G44" s="77">
        <v>15.867333333333335</v>
      </c>
      <c r="H44" s="78">
        <v>3.9322881453522411</v>
      </c>
      <c r="I44" s="78">
        <v>31.553647927548354</v>
      </c>
      <c r="J44" s="79">
        <v>1.6993056435792249</v>
      </c>
      <c r="K44" s="81" t="s">
        <v>76</v>
      </c>
      <c r="L44" s="4"/>
      <c r="M44" s="2"/>
      <c r="N44" s="39">
        <v>1</v>
      </c>
      <c r="X44" s="2"/>
      <c r="Z44" s="39"/>
      <c r="AA44" s="39"/>
      <c r="AB44" s="39"/>
    </row>
    <row r="45" spans="2:28" ht="22.5" customHeight="1">
      <c r="B45" s="230" t="s">
        <v>117</v>
      </c>
      <c r="C45" s="67">
        <v>2</v>
      </c>
      <c r="D45" s="68">
        <v>5.5942019962562858E-2</v>
      </c>
      <c r="E45" s="68">
        <v>0.35419753348415589</v>
      </c>
      <c r="F45" s="68">
        <v>0.19495948896587617</v>
      </c>
      <c r="G45" s="69">
        <v>12.894703703703703</v>
      </c>
      <c r="H45" s="70">
        <v>0.24447891222987458</v>
      </c>
      <c r="I45" s="70">
        <v>9.9671271019513661</v>
      </c>
      <c r="J45" s="71">
        <v>1.8819137969200053</v>
      </c>
      <c r="K45" s="72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30" t="s">
        <v>117</v>
      </c>
      <c r="C46" s="67">
        <v>3</v>
      </c>
      <c r="D46" s="68">
        <v>2.7612018023191038E-2</v>
      </c>
      <c r="E46" s="68">
        <v>0.33648417445752543</v>
      </c>
      <c r="F46" s="68">
        <v>0.20561354586034156</v>
      </c>
      <c r="G46" s="69">
        <v>12.516716666666662</v>
      </c>
      <c r="H46" s="70">
        <v>0.23696312714009149</v>
      </c>
      <c r="I46" s="70">
        <v>9.6677462559243708</v>
      </c>
      <c r="J46" s="71">
        <v>2.0045829110426903</v>
      </c>
      <c r="K46" s="72" t="s">
        <v>68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30" t="s">
        <v>117</v>
      </c>
      <c r="C47" s="67">
        <v>4</v>
      </c>
      <c r="D47" s="68">
        <v>2.5131006960933545E-2</v>
      </c>
      <c r="E47" s="68">
        <v>0.3351514360327803</v>
      </c>
      <c r="F47" s="68">
        <v>0.21358550215235628</v>
      </c>
      <c r="G47" s="69">
        <v>12.926881355932206</v>
      </c>
      <c r="H47" s="70">
        <v>0.2071939244819585</v>
      </c>
      <c r="I47" s="70">
        <v>10.401946208698652</v>
      </c>
      <c r="J47" s="71">
        <v>1.9848565859432556</v>
      </c>
      <c r="K47" s="72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30" t="s">
        <v>117</v>
      </c>
      <c r="C48" s="67">
        <v>5</v>
      </c>
      <c r="D48" s="68">
        <v>2.6541321118326699E-2</v>
      </c>
      <c r="E48" s="68">
        <v>0.33180829748962865</v>
      </c>
      <c r="F48" s="68">
        <v>0.21046275172505616</v>
      </c>
      <c r="G48" s="69">
        <v>13.312298245614036</v>
      </c>
      <c r="H48" s="70">
        <v>1.1963450925127392</v>
      </c>
      <c r="I48" s="70">
        <v>11.325922345549408</v>
      </c>
      <c r="J48" s="71">
        <v>1.9698750732306929</v>
      </c>
      <c r="K48" s="72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30" t="s">
        <v>117</v>
      </c>
      <c r="C49" s="67">
        <v>6</v>
      </c>
      <c r="D49" s="68">
        <v>2.6596127491437395E-2</v>
      </c>
      <c r="E49" s="68">
        <v>0.32912954688642854</v>
      </c>
      <c r="F49" s="68">
        <v>0.19921358535859254</v>
      </c>
      <c r="G49" s="69">
        <v>14.589407407407403</v>
      </c>
      <c r="H49" s="70">
        <v>0.15424366628418648</v>
      </c>
      <c r="I49" s="70">
        <v>10.648412578655488</v>
      </c>
      <c r="J49" s="71">
        <v>1.909535743488789</v>
      </c>
      <c r="K49" s="72" t="s">
        <v>67</v>
      </c>
      <c r="M49" s="2"/>
      <c r="N49" s="39">
        <v>2</v>
      </c>
      <c r="X49" s="2"/>
      <c r="Z49" s="39"/>
      <c r="AA49" s="39"/>
      <c r="AB49" s="39"/>
    </row>
    <row r="50" spans="2:28" ht="22.5" customHeight="1">
      <c r="B50" s="230" t="s">
        <v>117</v>
      </c>
      <c r="C50" s="67">
        <v>7</v>
      </c>
      <c r="D50" s="68">
        <v>2.9926059817815525E-2</v>
      </c>
      <c r="E50" s="68">
        <v>0.32724684880456534</v>
      </c>
      <c r="F50" s="68">
        <v>0.19541933315421145</v>
      </c>
      <c r="G50" s="69">
        <v>15.78749019607843</v>
      </c>
      <c r="H50" s="70">
        <v>0.14514776503144211</v>
      </c>
      <c r="I50" s="70">
        <v>9.9704161575321457</v>
      </c>
      <c r="J50" s="71">
        <v>1.875949456434103</v>
      </c>
      <c r="K50" s="72" t="s">
        <v>69</v>
      </c>
      <c r="M50" s="2"/>
      <c r="N50" s="39">
        <v>3</v>
      </c>
      <c r="X50" s="2"/>
      <c r="Z50" s="39"/>
      <c r="AA50" s="39"/>
      <c r="AB50" s="39"/>
    </row>
    <row r="51" spans="2:28" ht="22.5" customHeight="1">
      <c r="B51" s="230" t="s">
        <v>117</v>
      </c>
      <c r="C51" s="67">
        <v>8</v>
      </c>
      <c r="D51" s="68">
        <v>3.2426349696140236E-2</v>
      </c>
      <c r="E51" s="68">
        <v>0.32144285545303847</v>
      </c>
      <c r="F51" s="68">
        <v>0.19642830741633915</v>
      </c>
      <c r="G51" s="69">
        <v>17.306870370370369</v>
      </c>
      <c r="H51" s="70">
        <v>0.18630498817913552</v>
      </c>
      <c r="I51" s="70">
        <v>9.5464471653718483</v>
      </c>
      <c r="J51" s="71">
        <v>1.8499240475660848</v>
      </c>
      <c r="K51" s="72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30" t="s">
        <v>117</v>
      </c>
      <c r="C52" s="67">
        <v>9</v>
      </c>
      <c r="D52" s="68">
        <v>2.8998707923451821E-2</v>
      </c>
      <c r="E52" s="68">
        <v>0.32610773685577638</v>
      </c>
      <c r="F52" s="68">
        <v>0.20423657848489699</v>
      </c>
      <c r="G52" s="69">
        <v>16.169438596491229</v>
      </c>
      <c r="H52" s="70">
        <v>0.16136153377936277</v>
      </c>
      <c r="I52" s="70">
        <v>10.233605591414188</v>
      </c>
      <c r="J52" s="71">
        <v>1.8823198790719278</v>
      </c>
      <c r="K52" s="72" t="s">
        <v>69</v>
      </c>
      <c r="M52" s="2"/>
      <c r="N52" s="39">
        <v>3</v>
      </c>
      <c r="X52" s="2"/>
      <c r="Z52" s="39"/>
      <c r="AA52" s="39"/>
      <c r="AB52" s="39"/>
    </row>
    <row r="53" spans="2:28" ht="22.5" customHeight="1">
      <c r="B53" s="230" t="s">
        <v>117</v>
      </c>
      <c r="C53" s="67">
        <v>10</v>
      </c>
      <c r="D53" s="68">
        <v>2.7589520534570335E-2</v>
      </c>
      <c r="E53" s="68">
        <v>0.33515026874536108</v>
      </c>
      <c r="F53" s="68">
        <v>0.22278341184104103</v>
      </c>
      <c r="G53" s="69">
        <v>14.982793103448275</v>
      </c>
      <c r="H53" s="70">
        <v>0.25281586949836543</v>
      </c>
      <c r="I53" s="70">
        <v>12.084880512805697</v>
      </c>
      <c r="J53" s="71">
        <v>1.9288608372689697</v>
      </c>
      <c r="K53" s="72" t="s">
        <v>69</v>
      </c>
      <c r="M53" s="2"/>
      <c r="N53" s="39">
        <v>3</v>
      </c>
      <c r="X53" s="2"/>
      <c r="Z53" s="39"/>
      <c r="AA53" s="39"/>
      <c r="AB53" s="39"/>
    </row>
    <row r="54" spans="2:28" ht="22.5" customHeight="1">
      <c r="B54" s="230" t="s">
        <v>117</v>
      </c>
      <c r="C54" s="67">
        <v>11</v>
      </c>
      <c r="D54" s="68">
        <v>2.806368012789711E-2</v>
      </c>
      <c r="E54" s="68">
        <v>0.34426125516862893</v>
      </c>
      <c r="F54" s="68">
        <v>0.22429057037751654</v>
      </c>
      <c r="G54" s="69">
        <v>14.82671186440678</v>
      </c>
      <c r="H54" s="70">
        <v>0.34680978034435106</v>
      </c>
      <c r="I54" s="70">
        <v>13.976859308728907</v>
      </c>
      <c r="J54" s="71">
        <v>1.9176855402364956</v>
      </c>
      <c r="K54" s="72" t="s">
        <v>69</v>
      </c>
      <c r="M54" s="2"/>
      <c r="N54" s="39">
        <v>3</v>
      </c>
      <c r="X54" s="2"/>
      <c r="Z54" s="39"/>
      <c r="AA54" s="39"/>
      <c r="AB54" s="39"/>
    </row>
    <row r="55" spans="2:28" ht="25.5" customHeight="1">
      <c r="B55" s="52" t="s">
        <v>108</v>
      </c>
      <c r="C55" s="52"/>
      <c r="D55" s="65" cm="1">
        <f t="array" aca="1" ref="D55" ca="1">(INDIRECT(ADDRESS(ROW()-1,COLUMN()))/INDIRECT(ADDRESS(ROW()-2,COLUMN())))-1</f>
        <v>1.718622085993271E-2</v>
      </c>
      <c r="E55" s="65" cm="1">
        <f t="array" aca="1" ref="E55" ca="1">(INDIRECT(ADDRESS(ROW()-1,COLUMN()))/INDIRECT(ADDRESS(ROW()-2,COLUMN())))-1</f>
        <v>2.7184780299818856E-2</v>
      </c>
      <c r="F55" s="65" cm="1">
        <f t="array" aca="1" ref="F55" ca="1">(INDIRECT(ADDRESS(ROW()-1,COLUMN()))/INDIRECT(ADDRESS(ROW()-2,COLUMN())))-1</f>
        <v>6.7651290732133607E-3</v>
      </c>
      <c r="G55" s="65" cm="1">
        <f t="array" aca="1" ref="G55" ca="1">(INDIRECT(ADDRESS(ROW()-1,COLUMN()))/INDIRECT(ADDRESS(ROW()-2,COLUMN())))-1</f>
        <v>-1.0417365972007708E-2</v>
      </c>
      <c r="H55" s="65" cm="1">
        <f t="array" aca="1" ref="H55" ca="1">(INDIRECT(ADDRESS(ROW()-1,COLUMN()))/INDIRECT(ADDRESS(ROW()-2,COLUMN())))-1</f>
        <v>0.371788017233599</v>
      </c>
      <c r="I55" s="65" cm="1">
        <f t="array" aca="1" ref="I55" ca="1">(INDIRECT(ADDRESS(ROW()-1,COLUMN()))/INDIRECT(ADDRESS(ROW()-2,COLUMN())))-1</f>
        <v>0.15655750951930236</v>
      </c>
      <c r="J55" s="65" cm="1">
        <f t="array" aca="1" ref="J55" ca="1">(INDIRECT(ADDRESS(ROW()-1,COLUMN()))/INDIRECT(ADDRESS(ROW()-2,COLUMN())))-1</f>
        <v>-5.7937290324671098E-3</v>
      </c>
      <c r="K55" s="73" t="str" cm="1">
        <f t="array" aca="1" ref="K55" ca="1">_xlfn.IFS(N55=0,"등급유지",N55&gt;0,N55&amp;"등급 상승",N55&lt;0,N55&amp;"등급 하락")</f>
        <v>등급유지</v>
      </c>
      <c r="M55" s="307"/>
      <c r="N55" s="39" cm="1">
        <f t="array" aca="1" ref="N55" ca="1">(INDIRECT(ADDRESS(ROW()-1,COLUMN()))-INDIRECT(ADDRESS(ROW()-2,COLUMN())))</f>
        <v>0</v>
      </c>
      <c r="O55" s="39" t="s">
        <v>122</v>
      </c>
      <c r="X55" s="308"/>
      <c r="Z55" s="309"/>
      <c r="AA55" s="39"/>
      <c r="AB55" s="39"/>
    </row>
    <row r="56" spans="2:28" ht="25.5" customHeight="1">
      <c r="B56" s="47"/>
      <c r="C56" s="47"/>
      <c r="D56" s="48"/>
      <c r="E56" s="48"/>
      <c r="F56" s="48"/>
      <c r="G56" s="48"/>
      <c r="H56" s="48"/>
      <c r="I56" s="48"/>
      <c r="J56" s="48"/>
      <c r="K56" s="48"/>
      <c r="M56" s="307"/>
      <c r="N56" s="2"/>
      <c r="O56" s="2"/>
      <c r="X56" s="308"/>
      <c r="Z56" s="309"/>
      <c r="AA56" s="39"/>
      <c r="AB56" s="39"/>
    </row>
    <row r="57" spans="2:28" ht="18" customHeight="1">
      <c r="B57" s="51" t="s">
        <v>129</v>
      </c>
      <c r="C57" s="51"/>
      <c r="D57" s="50"/>
      <c r="E57" s="50"/>
      <c r="F57" s="50"/>
      <c r="G57" s="50"/>
      <c r="H57" s="50"/>
      <c r="I57" s="50"/>
      <c r="J57" s="50"/>
      <c r="K57" s="50"/>
      <c r="M57" s="307"/>
      <c r="X57" s="308"/>
      <c r="Z57" s="309"/>
      <c r="AA57" s="39"/>
      <c r="AB57" s="39"/>
    </row>
    <row r="58" spans="2:28" ht="21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307"/>
      <c r="X58" s="308"/>
      <c r="Z58" s="309"/>
      <c r="AA58" s="39"/>
      <c r="AB58" s="39"/>
    </row>
    <row r="59" spans="2:28" ht="25.5" customHeight="1">
      <c r="B59" s="47"/>
      <c r="C59" s="47"/>
      <c r="D59" s="48"/>
      <c r="E59" s="48"/>
      <c r="F59" s="48"/>
      <c r="G59" s="48"/>
      <c r="H59" s="48"/>
      <c r="I59" s="48"/>
      <c r="J59" s="48"/>
      <c r="K59" s="48"/>
      <c r="M59" s="307"/>
      <c r="N59" s="308"/>
      <c r="P59" s="309"/>
      <c r="AA59" s="310"/>
    </row>
    <row r="60" spans="2:28" ht="25.5" customHeight="1">
      <c r="B60" s="47"/>
      <c r="C60" s="47"/>
      <c r="D60" s="48"/>
      <c r="M60" s="307"/>
      <c r="N60" s="308"/>
      <c r="P60" s="309"/>
      <c r="AA60" s="310"/>
    </row>
    <row r="61" spans="2:28" ht="25.5" customHeight="1">
      <c r="B61" s="47"/>
      <c r="C61" s="47"/>
      <c r="D61" s="48"/>
      <c r="M61" s="307"/>
      <c r="N61" s="308"/>
      <c r="P61" s="309"/>
      <c r="AA61" s="310"/>
    </row>
    <row r="62" spans="2:28" ht="25.5" customHeight="1">
      <c r="B62" s="47"/>
      <c r="C62" s="47"/>
      <c r="D62" s="48"/>
      <c r="M62" s="307"/>
      <c r="N62" s="308"/>
      <c r="P62" s="309"/>
      <c r="AA62" s="310"/>
    </row>
    <row r="63" spans="2:28" ht="25.5" customHeight="1">
      <c r="B63" s="47"/>
      <c r="C63" s="47"/>
      <c r="D63" s="48"/>
      <c r="M63" s="307"/>
      <c r="N63" s="308"/>
      <c r="P63" s="309"/>
      <c r="AA63" s="310"/>
    </row>
    <row r="64" spans="2:28" ht="25.5" customHeight="1">
      <c r="B64" s="47"/>
      <c r="C64" s="47"/>
      <c r="D64" s="48"/>
      <c r="M64" s="307"/>
      <c r="N64" s="308"/>
      <c r="P64" s="309"/>
      <c r="AA64" s="310"/>
    </row>
    <row r="65" spans="2:27" ht="25.5" customHeight="1">
      <c r="B65" s="47"/>
      <c r="C65" s="47"/>
      <c r="D65" s="48"/>
      <c r="M65" s="307"/>
      <c r="N65" s="308"/>
      <c r="P65" s="309"/>
      <c r="AA65" s="310"/>
    </row>
    <row r="66" spans="2:27" ht="25.5" customHeight="1">
      <c r="B66" s="47"/>
      <c r="C66" s="47"/>
      <c r="D66" s="48"/>
      <c r="E66" s="48"/>
      <c r="F66" s="48"/>
      <c r="G66" s="48"/>
      <c r="H66" s="48"/>
      <c r="I66" s="48"/>
      <c r="J66" s="48"/>
      <c r="K66" s="48"/>
      <c r="M66" s="307"/>
      <c r="N66" s="308"/>
      <c r="P66" s="309"/>
      <c r="AA66" s="310"/>
    </row>
    <row r="67" spans="2:27" ht="25.5" customHeight="1">
      <c r="B67" s="47"/>
      <c r="C67" s="47"/>
      <c r="D67" s="48"/>
      <c r="E67" s="48"/>
      <c r="F67" s="48"/>
      <c r="G67" s="48"/>
      <c r="H67" s="48"/>
      <c r="I67" s="48"/>
      <c r="J67" s="48"/>
      <c r="K67" s="48"/>
      <c r="M67" s="307"/>
      <c r="N67" s="308"/>
      <c r="P67" s="309"/>
      <c r="AA67" s="310"/>
    </row>
    <row r="68" spans="2:27" ht="25.5" customHeight="1" thickBot="1">
      <c r="B68" s="214" t="s">
        <v>92</v>
      </c>
      <c r="C68" s="215" t="s">
        <v>120</v>
      </c>
      <c r="D68" s="215" t="s">
        <v>119</v>
      </c>
      <c r="E68" s="215" t="s">
        <v>118</v>
      </c>
      <c r="F68" s="215"/>
      <c r="G68" s="215"/>
      <c r="H68" s="215"/>
      <c r="I68" s="215"/>
      <c r="J68" s="215"/>
      <c r="K68" s="216"/>
      <c r="M68" s="311">
        <v>1</v>
      </c>
      <c r="N68" s="312">
        <v>2</v>
      </c>
      <c r="O68" s="312">
        <v>3</v>
      </c>
      <c r="P68" s="311"/>
      <c r="Q68" s="312"/>
      <c r="R68" s="312"/>
      <c r="S68" s="311"/>
      <c r="T68" s="312"/>
      <c r="U68" s="313"/>
      <c r="AA68" s="310"/>
    </row>
    <row r="69" spans="2:27" ht="25.5" customHeight="1" thickTop="1">
      <c r="B69" s="219" t="s">
        <v>110</v>
      </c>
      <c r="C69" s="220" t="s">
        <v>68</v>
      </c>
      <c r="D69" s="221" t="s">
        <v>69</v>
      </c>
      <c r="E69" s="221" t="s">
        <v>67</v>
      </c>
      <c r="F69" s="221"/>
      <c r="G69" s="221"/>
      <c r="H69" s="221"/>
      <c r="I69" s="221"/>
      <c r="J69" s="221"/>
      <c r="K69" s="221"/>
      <c r="M69" s="311" t="s">
        <v>120</v>
      </c>
      <c r="N69" s="311" t="s">
        <v>119</v>
      </c>
      <c r="O69" s="311" t="s">
        <v>118</v>
      </c>
      <c r="P69" s="311"/>
      <c r="Q69" s="311"/>
      <c r="R69" s="311"/>
      <c r="S69" s="311"/>
      <c r="T69" s="311"/>
      <c r="U69" s="307"/>
      <c r="AA69" s="310"/>
    </row>
    <row r="70" spans="2:27" ht="25.5" customHeight="1">
      <c r="B70" s="217" t="s">
        <v>95</v>
      </c>
      <c r="C70" s="207" t="s">
        <v>306</v>
      </c>
      <c r="D70" s="207" t="s">
        <v>306</v>
      </c>
      <c r="E70" s="207" t="s">
        <v>306</v>
      </c>
      <c r="F70" s="207"/>
      <c r="G70" s="207"/>
      <c r="H70" s="207"/>
      <c r="I70" s="207"/>
      <c r="J70" s="207"/>
      <c r="K70" s="218"/>
      <c r="M70" s="307"/>
      <c r="N70" s="308"/>
      <c r="P70" s="309"/>
      <c r="AA70" s="310"/>
    </row>
    <row r="71" spans="2:27" ht="25.5" customHeight="1">
      <c r="B71" s="172" t="s">
        <v>96</v>
      </c>
      <c r="C71" s="174" t="s">
        <v>558</v>
      </c>
      <c r="D71" s="174" t="s">
        <v>306</v>
      </c>
      <c r="E71" s="174" t="s">
        <v>559</v>
      </c>
      <c r="F71" s="174"/>
      <c r="G71" s="174"/>
      <c r="H71" s="174"/>
      <c r="I71" s="174"/>
      <c r="J71" s="174"/>
      <c r="K71" s="175"/>
      <c r="M71" s="314">
        <v>0</v>
      </c>
      <c r="N71" s="314">
        <v>0</v>
      </c>
      <c r="O71" s="314">
        <v>0</v>
      </c>
      <c r="P71" s="314"/>
      <c r="Q71" s="314"/>
      <c r="R71" s="314"/>
      <c r="S71" s="314"/>
      <c r="T71" s="314"/>
      <c r="AA71" s="310"/>
    </row>
    <row r="72" spans="2:27" ht="25.5" customHeight="1">
      <c r="B72" s="171" t="s">
        <v>97</v>
      </c>
      <c r="C72" s="174" t="s">
        <v>560</v>
      </c>
      <c r="D72" s="174" t="s">
        <v>561</v>
      </c>
      <c r="E72" s="174" t="s">
        <v>562</v>
      </c>
      <c r="F72" s="174"/>
      <c r="G72" s="174"/>
      <c r="H72" s="174"/>
      <c r="I72" s="174"/>
      <c r="J72" s="174"/>
      <c r="K72" s="175"/>
      <c r="M72" s="314">
        <v>0.5</v>
      </c>
      <c r="N72" s="314">
        <v>0</v>
      </c>
      <c r="O72" s="314">
        <v>5.2631578947368418E-2</v>
      </c>
      <c r="P72" s="314"/>
      <c r="Q72" s="314"/>
      <c r="R72" s="314"/>
      <c r="S72" s="314"/>
      <c r="T72" s="314"/>
      <c r="AA72" s="310"/>
    </row>
    <row r="73" spans="2:27" ht="25.5" customHeight="1">
      <c r="B73" s="171" t="s">
        <v>100</v>
      </c>
      <c r="C73" s="174" t="s">
        <v>563</v>
      </c>
      <c r="D73" s="174" t="s">
        <v>564</v>
      </c>
      <c r="E73" s="174" t="s">
        <v>565</v>
      </c>
      <c r="F73" s="174"/>
      <c r="G73" s="174"/>
      <c r="H73" s="174"/>
      <c r="I73" s="174"/>
      <c r="J73" s="174"/>
      <c r="K73" s="175"/>
      <c r="M73" s="314">
        <v>0.33333333333333331</v>
      </c>
      <c r="N73" s="314">
        <v>0.28125</v>
      </c>
      <c r="O73" s="314">
        <v>0.21052631578947367</v>
      </c>
      <c r="P73" s="314"/>
      <c r="Q73" s="314"/>
      <c r="R73" s="314"/>
      <c r="S73" s="314"/>
      <c r="T73" s="314"/>
      <c r="AA73" s="310"/>
    </row>
    <row r="74" spans="2:27" ht="25.5" customHeight="1">
      <c r="B74" s="176" t="s">
        <v>98</v>
      </c>
      <c r="C74" s="174" t="s">
        <v>306</v>
      </c>
      <c r="D74" s="174" t="s">
        <v>566</v>
      </c>
      <c r="E74" s="174" t="s">
        <v>567</v>
      </c>
      <c r="F74" s="174"/>
      <c r="G74" s="174"/>
      <c r="H74" s="174"/>
      <c r="I74" s="174"/>
      <c r="J74" s="174"/>
      <c r="K74" s="175"/>
      <c r="M74" s="314">
        <v>0.16666666666666666</v>
      </c>
      <c r="N74" s="314">
        <v>0.34375</v>
      </c>
      <c r="O74" s="314">
        <v>0.36842105263157893</v>
      </c>
      <c r="P74" s="314"/>
      <c r="Q74" s="314"/>
      <c r="R74" s="314"/>
      <c r="S74" s="314"/>
      <c r="T74" s="314"/>
      <c r="AA74" s="310"/>
    </row>
    <row r="75" spans="2:27" ht="25.5" customHeight="1">
      <c r="B75" s="177" t="s">
        <v>99</v>
      </c>
      <c r="C75" s="178" t="s">
        <v>306</v>
      </c>
      <c r="D75" s="178" t="s">
        <v>568</v>
      </c>
      <c r="E75" s="178" t="s">
        <v>569</v>
      </c>
      <c r="F75" s="178"/>
      <c r="G75" s="178"/>
      <c r="H75" s="178"/>
      <c r="I75" s="178"/>
      <c r="J75" s="178"/>
      <c r="K75" s="179"/>
      <c r="M75" s="314">
        <v>0</v>
      </c>
      <c r="N75" s="314">
        <v>0.25</v>
      </c>
      <c r="O75" s="314">
        <v>0.10526315789473684</v>
      </c>
      <c r="P75" s="314"/>
      <c r="Q75" s="314"/>
      <c r="R75" s="314"/>
      <c r="S75" s="314"/>
      <c r="T75" s="314"/>
      <c r="AA75" s="310"/>
    </row>
    <row r="76" spans="2:27" ht="15.75" customHeight="1">
      <c r="B76" s="47"/>
      <c r="C76" s="47"/>
      <c r="D76" s="48"/>
      <c r="E76" s="48"/>
      <c r="F76" s="48"/>
      <c r="G76" s="48"/>
      <c r="H76" s="48"/>
      <c r="I76" s="48"/>
      <c r="J76" s="48"/>
      <c r="K76" s="48"/>
      <c r="M76" s="314">
        <v>0</v>
      </c>
      <c r="N76" s="314">
        <v>0.125</v>
      </c>
      <c r="O76" s="314">
        <v>0.26315789473684209</v>
      </c>
      <c r="P76" s="314"/>
      <c r="Q76" s="314"/>
      <c r="R76" s="314"/>
      <c r="S76" s="314"/>
      <c r="T76" s="314"/>
      <c r="AA76" s="310"/>
    </row>
    <row r="77" spans="2:27" ht="17.25" customHeight="1">
      <c r="B77" s="51" t="s">
        <v>130</v>
      </c>
      <c r="C77" s="51"/>
      <c r="D77" s="50"/>
      <c r="E77" s="50"/>
      <c r="F77" s="50"/>
      <c r="G77" s="50"/>
      <c r="H77" s="50"/>
      <c r="I77" s="50"/>
      <c r="J77" s="50"/>
      <c r="K77" s="50"/>
      <c r="M77" s="307"/>
      <c r="N77" s="308"/>
      <c r="P77" s="309"/>
      <c r="AA77" s="310"/>
    </row>
    <row r="78" spans="2:27" ht="30.75" customHeight="1">
      <c r="B78" s="55" t="s">
        <v>75</v>
      </c>
      <c r="C78" s="55" t="s">
        <v>102</v>
      </c>
      <c r="D78" s="55" t="s">
        <v>103</v>
      </c>
      <c r="E78" s="55" t="s">
        <v>104</v>
      </c>
      <c r="F78" s="55" t="s">
        <v>105</v>
      </c>
      <c r="G78" s="55" t="s">
        <v>106</v>
      </c>
      <c r="H78" s="55" t="s">
        <v>6</v>
      </c>
      <c r="I78" s="55" t="s">
        <v>7</v>
      </c>
      <c r="J78" s="55" t="s">
        <v>107</v>
      </c>
      <c r="K78" s="55" t="s">
        <v>109</v>
      </c>
      <c r="M78" s="307"/>
      <c r="N78" s="308"/>
      <c r="P78" s="309"/>
      <c r="AA78" s="310"/>
    </row>
    <row r="79" spans="2:27" ht="27" customHeight="1">
      <c r="B79" s="85" t="s">
        <v>120</v>
      </c>
      <c r="C79" s="64">
        <v>1</v>
      </c>
      <c r="D79" s="86">
        <v>6.8559312286022758E-2</v>
      </c>
      <c r="E79" s="86">
        <v>0.31571332616521741</v>
      </c>
      <c r="F79" s="86">
        <v>0.24139433681697908</v>
      </c>
      <c r="G79" s="87">
        <v>11.197833333333334</v>
      </c>
      <c r="H79" s="88">
        <v>1.0632132700995975</v>
      </c>
      <c r="I79" s="88">
        <v>27.838217874861297</v>
      </c>
      <c r="J79" s="89">
        <v>2.0373969382923365</v>
      </c>
      <c r="K79" s="72"/>
      <c r="M79" s="307"/>
      <c r="N79" s="308"/>
      <c r="P79" s="309"/>
      <c r="AA79" s="310"/>
    </row>
    <row r="80" spans="2:27" ht="20.25" customHeight="1">
      <c r="B80" s="85" t="s">
        <v>120</v>
      </c>
      <c r="C80" s="64">
        <v>2</v>
      </c>
      <c r="D80" s="86">
        <v>5.1365244351738532E-2</v>
      </c>
      <c r="E80" s="86">
        <v>0.26191458327882161</v>
      </c>
      <c r="F80" s="86">
        <v>0.229481585426103</v>
      </c>
      <c r="G80" s="87">
        <v>9.1428333333333338</v>
      </c>
      <c r="H80" s="88">
        <v>0.12973857158870589</v>
      </c>
      <c r="I80" s="88">
        <v>7.0370201229714082</v>
      </c>
      <c r="J80" s="89">
        <v>2.2017547748532547</v>
      </c>
      <c r="K80" s="72"/>
      <c r="M80" s="307"/>
      <c r="N80" s="308"/>
      <c r="P80" s="309"/>
      <c r="AA80" s="310"/>
    </row>
    <row r="81" spans="2:27" ht="20.25" customHeight="1">
      <c r="B81" s="85" t="s">
        <v>120</v>
      </c>
      <c r="C81" s="64">
        <v>3</v>
      </c>
      <c r="D81" s="86">
        <v>2.0311765268613276E-2</v>
      </c>
      <c r="E81" s="86">
        <v>0.25431646456558232</v>
      </c>
      <c r="F81" s="86">
        <v>0.26274454113751722</v>
      </c>
      <c r="G81" s="87">
        <v>8.1734999999999989</v>
      </c>
      <c r="H81" s="88">
        <v>0.21913094238144837</v>
      </c>
      <c r="I81" s="88">
        <v>8.6147895855632086</v>
      </c>
      <c r="J81" s="89">
        <v>2.3724039330197009</v>
      </c>
      <c r="K81" s="72"/>
      <c r="M81" s="307"/>
      <c r="N81" s="308"/>
      <c r="P81" s="309"/>
      <c r="AA81" s="310"/>
    </row>
    <row r="82" spans="2:27" ht="20.25" customHeight="1">
      <c r="B82" s="85" t="s">
        <v>120</v>
      </c>
      <c r="C82" s="64">
        <v>4</v>
      </c>
      <c r="D82" s="86">
        <v>1.9239010470632555E-2</v>
      </c>
      <c r="E82" s="86">
        <v>0.2559753277985905</v>
      </c>
      <c r="F82" s="86">
        <v>0.28011631506772056</v>
      </c>
      <c r="G82" s="87">
        <v>8.2093333333333334</v>
      </c>
      <c r="H82" s="88">
        <v>0.24061273217355483</v>
      </c>
      <c r="I82" s="88">
        <v>8.0425703537712838</v>
      </c>
      <c r="J82" s="89">
        <v>2.3541791184273886</v>
      </c>
      <c r="K82" s="72"/>
      <c r="M82" s="307"/>
      <c r="N82" s="308"/>
      <c r="P82" s="309"/>
      <c r="AA82" s="310"/>
    </row>
    <row r="83" spans="2:27" ht="20.25" customHeight="1">
      <c r="B83" s="85" t="s">
        <v>120</v>
      </c>
      <c r="C83" s="64">
        <v>5</v>
      </c>
      <c r="D83" s="86">
        <v>1.9534542227517576E-2</v>
      </c>
      <c r="E83" s="86">
        <v>0.26509781604777449</v>
      </c>
      <c r="F83" s="86">
        <v>0.27177454040980337</v>
      </c>
      <c r="G83" s="87">
        <v>9.0399999999999991</v>
      </c>
      <c r="H83" s="88">
        <v>0.49180766304623064</v>
      </c>
      <c r="I83" s="88">
        <v>10.809607271664879</v>
      </c>
      <c r="J83" s="89">
        <v>2.228911088711075</v>
      </c>
      <c r="K83" s="72"/>
      <c r="M83" s="307"/>
      <c r="N83" s="308"/>
      <c r="P83" s="309"/>
      <c r="AA83" s="310"/>
    </row>
    <row r="84" spans="2:27" ht="20.25" customHeight="1">
      <c r="B84" s="85" t="s">
        <v>120</v>
      </c>
      <c r="C84" s="64">
        <v>6</v>
      </c>
      <c r="D84" s="86">
        <v>2.1269911355059568E-2</v>
      </c>
      <c r="E84" s="86">
        <v>0.26115377027922299</v>
      </c>
      <c r="F84" s="86">
        <v>0.26288909946930111</v>
      </c>
      <c r="G84" s="87">
        <v>9.9671666666666674</v>
      </c>
      <c r="H84" s="88">
        <v>0.13589080139430637</v>
      </c>
      <c r="I84" s="88">
        <v>9.2477266422546389</v>
      </c>
      <c r="J84" s="89">
        <v>2.1197447802753282</v>
      </c>
      <c r="K84" s="72"/>
      <c r="M84" s="307"/>
      <c r="N84" s="308"/>
      <c r="P84" s="309"/>
      <c r="AA84" s="310"/>
    </row>
    <row r="85" spans="2:27" ht="20.25" customHeight="1">
      <c r="B85" s="85" t="s">
        <v>120</v>
      </c>
      <c r="C85" s="64">
        <v>7</v>
      </c>
      <c r="D85" s="86">
        <v>2.5328925556066681E-2</v>
      </c>
      <c r="E85" s="86">
        <v>0.26041030841449264</v>
      </c>
      <c r="F85" s="86">
        <v>0.25349118020290645</v>
      </c>
      <c r="G85" s="87">
        <v>10.640333333333333</v>
      </c>
      <c r="H85" s="88">
        <v>9.0545001858436155E-2</v>
      </c>
      <c r="I85" s="88">
        <v>9.6935389489598851</v>
      </c>
      <c r="J85" s="89">
        <v>2.0743341895424021</v>
      </c>
      <c r="K85" s="72"/>
      <c r="M85" s="307"/>
      <c r="N85" s="308"/>
      <c r="P85" s="309"/>
      <c r="AA85" s="310"/>
    </row>
    <row r="86" spans="2:27" ht="20.25" customHeight="1">
      <c r="B86" s="85" t="s">
        <v>120</v>
      </c>
      <c r="C86" s="64">
        <v>8</v>
      </c>
      <c r="D86" s="86">
        <v>2.7880988138884118E-2</v>
      </c>
      <c r="E86" s="86">
        <v>0.25973537978623618</v>
      </c>
      <c r="F86" s="86">
        <v>0.2485325068073452</v>
      </c>
      <c r="G86" s="87">
        <v>11.280166666666668</v>
      </c>
      <c r="H86" s="88">
        <v>5.5489276697278253E-2</v>
      </c>
      <c r="I86" s="88">
        <v>9.4113776798348017</v>
      </c>
      <c r="J86" s="89">
        <v>1.9936587206419509</v>
      </c>
      <c r="K86" s="72"/>
      <c r="M86" s="307"/>
      <c r="N86" s="308"/>
      <c r="P86" s="309"/>
      <c r="AA86" s="310"/>
    </row>
    <row r="87" spans="2:27" ht="20.25" customHeight="1">
      <c r="B87" s="85" t="s">
        <v>120</v>
      </c>
      <c r="C87" s="64">
        <v>9</v>
      </c>
      <c r="D87" s="86">
        <v>2.3629940667971465E-2</v>
      </c>
      <c r="E87" s="86">
        <v>0.25907967888648786</v>
      </c>
      <c r="F87" s="86">
        <v>0.25642145084414997</v>
      </c>
      <c r="G87" s="87">
        <v>10.227166666666667</v>
      </c>
      <c r="H87" s="88">
        <v>0.13547618195430164</v>
      </c>
      <c r="I87" s="88">
        <v>9.3959287484435006</v>
      </c>
      <c r="J87" s="89">
        <v>2.1106509684610475</v>
      </c>
      <c r="K87" s="72"/>
      <c r="M87" s="307"/>
      <c r="N87" s="308"/>
      <c r="P87" s="309"/>
      <c r="AA87" s="310"/>
    </row>
    <row r="88" spans="2:27" ht="20.25" customHeight="1">
      <c r="B88" s="85" t="s">
        <v>120</v>
      </c>
      <c r="C88" s="64">
        <v>10</v>
      </c>
      <c r="D88" s="86">
        <v>2.1438866484304483E-2</v>
      </c>
      <c r="E88" s="86">
        <v>0.25486562162513204</v>
      </c>
      <c r="F88" s="86">
        <v>0.27649028146457094</v>
      </c>
      <c r="G88" s="87">
        <v>8.6876666666666669</v>
      </c>
      <c r="H88" s="88">
        <v>0.2189793809014943</v>
      </c>
      <c r="I88" s="88">
        <v>10.057684547370387</v>
      </c>
      <c r="J88" s="89">
        <v>2.3094506234710228</v>
      </c>
      <c r="K88" s="72"/>
      <c r="M88" s="307"/>
      <c r="N88" s="308"/>
      <c r="P88" s="309"/>
      <c r="AA88" s="310"/>
    </row>
    <row r="89" spans="2:27" ht="20.25" customHeight="1">
      <c r="B89" s="85" t="s">
        <v>120</v>
      </c>
      <c r="C89" s="64">
        <v>11</v>
      </c>
      <c r="D89" s="86">
        <v>2.6047069912737957E-2</v>
      </c>
      <c r="E89" s="86">
        <v>0.25629616014536794</v>
      </c>
      <c r="F89" s="86">
        <v>0.28207293970991165</v>
      </c>
      <c r="G89" s="87">
        <v>8.8775000000000013</v>
      </c>
      <c r="H89" s="88">
        <v>0.34708193753368038</v>
      </c>
      <c r="I89" s="88">
        <v>11.729165793796913</v>
      </c>
      <c r="J89" s="89">
        <v>2.33056359030906</v>
      </c>
      <c r="K89" s="72" t="s">
        <v>68</v>
      </c>
      <c r="M89" s="307"/>
      <c r="N89" s="308"/>
      <c r="P89" s="309"/>
      <c r="AA89" s="310"/>
    </row>
    <row r="90" spans="2:27" ht="20.25" customHeight="1">
      <c r="B90" s="85" t="s">
        <v>119</v>
      </c>
      <c r="C90" s="64">
        <v>1</v>
      </c>
      <c r="D90" s="86">
        <v>5.6968887198506131E-2</v>
      </c>
      <c r="E90" s="86">
        <v>0.43904558085902051</v>
      </c>
      <c r="F90" s="86">
        <v>0.20094873360040671</v>
      </c>
      <c r="G90" s="87">
        <v>16.676639999999992</v>
      </c>
      <c r="H90" s="88">
        <v>4.9243495778672539</v>
      </c>
      <c r="I90" s="88">
        <v>33.858633915699393</v>
      </c>
      <c r="J90" s="89">
        <v>1.6527205739044275</v>
      </c>
      <c r="K90" s="72"/>
      <c r="M90" s="307"/>
      <c r="N90" s="308"/>
      <c r="P90" s="309"/>
      <c r="AA90" s="310"/>
    </row>
    <row r="91" spans="2:27" ht="20.25" customHeight="1">
      <c r="B91" s="85" t="s">
        <v>119</v>
      </c>
      <c r="C91" s="64">
        <v>2</v>
      </c>
      <c r="D91" s="86">
        <v>5.4002260442073013E-2</v>
      </c>
      <c r="E91" s="86">
        <v>0.36676342024201164</v>
      </c>
      <c r="F91" s="86">
        <v>0.18735540618186702</v>
      </c>
      <c r="G91" s="87">
        <v>13.27210344827586</v>
      </c>
      <c r="H91" s="88">
        <v>0.32777079699203515</v>
      </c>
      <c r="I91" s="88">
        <v>12.183015073381201</v>
      </c>
      <c r="J91" s="89">
        <v>1.8311793237607321</v>
      </c>
      <c r="K91" s="72"/>
      <c r="M91" s="307"/>
      <c r="N91" s="308"/>
      <c r="P91" s="309"/>
      <c r="AA91" s="310"/>
    </row>
    <row r="92" spans="2:27" ht="20.25" customHeight="1">
      <c r="B92" s="85" t="s">
        <v>119</v>
      </c>
      <c r="C92" s="64">
        <v>3</v>
      </c>
      <c r="D92" s="86">
        <v>2.828954012375047E-2</v>
      </c>
      <c r="E92" s="86">
        <v>0.35165462992425212</v>
      </c>
      <c r="F92" s="86">
        <v>0.19342812717437888</v>
      </c>
      <c r="G92" s="87">
        <v>13.070562499999999</v>
      </c>
      <c r="H92" s="88">
        <v>0.30764501569868979</v>
      </c>
      <c r="I92" s="88">
        <v>11.662275489946889</v>
      </c>
      <c r="J92" s="89">
        <v>1.9350947465611295</v>
      </c>
      <c r="K92" s="72"/>
      <c r="M92" s="307"/>
      <c r="N92" s="308"/>
      <c r="P92" s="309"/>
      <c r="AA92" s="310"/>
    </row>
    <row r="93" spans="2:27" ht="20.25" customHeight="1">
      <c r="B93" s="85" t="s">
        <v>119</v>
      </c>
      <c r="C93" s="64">
        <v>4</v>
      </c>
      <c r="D93" s="86">
        <v>2.6052385076571843E-2</v>
      </c>
      <c r="E93" s="86">
        <v>0.35480890139350368</v>
      </c>
      <c r="F93" s="86">
        <v>0.1983979781069268</v>
      </c>
      <c r="G93" s="87">
        <v>13.667531250000003</v>
      </c>
      <c r="H93" s="88">
        <v>0.27830118523440195</v>
      </c>
      <c r="I93" s="88">
        <v>12.935411119726638</v>
      </c>
      <c r="J93" s="89">
        <v>1.8944369992812002</v>
      </c>
      <c r="K93" s="72"/>
      <c r="M93" s="307"/>
      <c r="N93" s="308"/>
      <c r="P93" s="309"/>
      <c r="AA93" s="310"/>
    </row>
    <row r="94" spans="2:27" ht="20.25" customHeight="1">
      <c r="B94" s="85" t="s">
        <v>119</v>
      </c>
      <c r="C94" s="64">
        <v>5</v>
      </c>
      <c r="D94" s="86">
        <v>2.8822666006437746E-2</v>
      </c>
      <c r="E94" s="86">
        <v>0.34805138246121869</v>
      </c>
      <c r="F94" s="86">
        <v>0.19901164903532986</v>
      </c>
      <c r="G94" s="87">
        <v>13.987032258064515</v>
      </c>
      <c r="H94" s="88">
        <v>2.1141464132648355</v>
      </c>
      <c r="I94" s="88">
        <v>13.545839437981435</v>
      </c>
      <c r="J94" s="89">
        <v>1.8900458607539499</v>
      </c>
      <c r="K94" s="72"/>
      <c r="M94" s="307"/>
      <c r="N94" s="308"/>
      <c r="P94" s="309"/>
      <c r="AA94" s="310"/>
    </row>
    <row r="95" spans="2:27" ht="20.25" customHeight="1">
      <c r="B95" s="85" t="s">
        <v>119</v>
      </c>
      <c r="C95" s="64">
        <v>6</v>
      </c>
      <c r="D95" s="86">
        <v>2.796695792437847E-2</v>
      </c>
      <c r="E95" s="86">
        <v>0.34175101332701885</v>
      </c>
      <c r="F95" s="86">
        <v>0.18498237532799885</v>
      </c>
      <c r="G95" s="87">
        <v>15.016258064516126</v>
      </c>
      <c r="H95" s="88">
        <v>0.20955564132856772</v>
      </c>
      <c r="I95" s="88">
        <v>12.253270908132619</v>
      </c>
      <c r="J95" s="89">
        <v>1.8468211208234815</v>
      </c>
      <c r="K95" s="72"/>
      <c r="M95" s="307"/>
      <c r="N95" s="308"/>
      <c r="P95" s="309"/>
      <c r="AA95" s="310"/>
    </row>
    <row r="96" spans="2:27" ht="20.25" customHeight="1">
      <c r="B96" s="85" t="s">
        <v>119</v>
      </c>
      <c r="C96" s="64">
        <v>7</v>
      </c>
      <c r="D96" s="86">
        <v>3.3886648046358561E-2</v>
      </c>
      <c r="E96" s="86">
        <v>0.34047917548830647</v>
      </c>
      <c r="F96" s="86">
        <v>0.17249417308914777</v>
      </c>
      <c r="G96" s="87">
        <v>16.590821428571427</v>
      </c>
      <c r="H96" s="88">
        <v>0.26417796559228757</v>
      </c>
      <c r="I96" s="88">
        <v>11.103131887212086</v>
      </c>
      <c r="J96" s="89">
        <v>1.8053365209776457</v>
      </c>
      <c r="K96" s="72"/>
      <c r="M96" s="307"/>
      <c r="N96" s="308"/>
      <c r="P96" s="309"/>
      <c r="AA96" s="310"/>
    </row>
    <row r="97" spans="2:11" ht="20.25" customHeight="1">
      <c r="B97" s="85" t="s">
        <v>119</v>
      </c>
      <c r="C97" s="64">
        <v>8</v>
      </c>
      <c r="D97" s="86">
        <v>3.6462750038529834E-2</v>
      </c>
      <c r="E97" s="86">
        <v>0.33635804445889717</v>
      </c>
      <c r="F97" s="86">
        <v>0.16668979241878959</v>
      </c>
      <c r="G97" s="87">
        <v>18.37329032258064</v>
      </c>
      <c r="H97" s="88">
        <v>0.46094283434134742</v>
      </c>
      <c r="I97" s="88">
        <v>10.668146714802534</v>
      </c>
      <c r="J97" s="89">
        <v>1.7872181876618005</v>
      </c>
      <c r="K97" s="72"/>
    </row>
    <row r="98" spans="2:11" ht="20.25" customHeight="1">
      <c r="B98" s="85" t="s">
        <v>119</v>
      </c>
      <c r="C98" s="64">
        <v>9</v>
      </c>
      <c r="D98" s="86">
        <v>3.0570221155033141E-2</v>
      </c>
      <c r="E98" s="86">
        <v>0.33968036193895479</v>
      </c>
      <c r="F98" s="86">
        <v>0.18253489721177382</v>
      </c>
      <c r="G98" s="87">
        <v>17.142290322580646</v>
      </c>
      <c r="H98" s="88">
        <v>0.25926117553751321</v>
      </c>
      <c r="I98" s="88">
        <v>11.694933461746521</v>
      </c>
      <c r="J98" s="89">
        <v>1.8006773728601473</v>
      </c>
      <c r="K98" s="72"/>
    </row>
    <row r="99" spans="2:11" ht="20.25" customHeight="1">
      <c r="B99" s="85" t="s">
        <v>119</v>
      </c>
      <c r="C99" s="64">
        <v>10</v>
      </c>
      <c r="D99" s="86">
        <v>2.7811056590654724E-2</v>
      </c>
      <c r="E99" s="86">
        <v>0.34788354525302606</v>
      </c>
      <c r="F99" s="86">
        <v>0.21300435993299238</v>
      </c>
      <c r="G99" s="87">
        <v>15.90309375</v>
      </c>
      <c r="H99" s="88">
        <v>0.39205899583135734</v>
      </c>
      <c r="I99" s="88">
        <v>13.948252736307905</v>
      </c>
      <c r="J99" s="89">
        <v>1.8282466234664609</v>
      </c>
      <c r="K99" s="72"/>
    </row>
    <row r="100" spans="2:11" ht="20.25" customHeight="1">
      <c r="B100" s="85" t="s">
        <v>119</v>
      </c>
      <c r="C100" s="64">
        <v>11</v>
      </c>
      <c r="D100" s="86">
        <v>2.9401099534261545E-2</v>
      </c>
      <c r="E100" s="86">
        <v>0.3570202769253899</v>
      </c>
      <c r="F100" s="86">
        <v>0.21368375011179705</v>
      </c>
      <c r="G100" s="87">
        <v>15.58546875</v>
      </c>
      <c r="H100" s="88">
        <v>0.50131462995892317</v>
      </c>
      <c r="I100" s="88">
        <v>16.203158978081081</v>
      </c>
      <c r="J100" s="89">
        <v>1.8176952571133138</v>
      </c>
      <c r="K100" s="72" t="s">
        <v>69</v>
      </c>
    </row>
    <row r="101" spans="2:11" ht="20.25" customHeight="1">
      <c r="B101" s="85" t="s">
        <v>118</v>
      </c>
      <c r="C101" s="64">
        <v>1</v>
      </c>
      <c r="D101" s="86">
        <v>5.7401091645707399E-2</v>
      </c>
      <c r="E101" s="86">
        <v>0.42838201521595348</v>
      </c>
      <c r="F101" s="86">
        <v>0.19707722686963011</v>
      </c>
      <c r="G101" s="87">
        <v>16.382166666666667</v>
      </c>
      <c r="H101" s="88">
        <v>2.6969477420461798</v>
      </c>
      <c r="I101" s="88">
        <v>28.470995242887863</v>
      </c>
      <c r="J101" s="89">
        <v>1.7411097604555927</v>
      </c>
      <c r="K101" s="72"/>
    </row>
    <row r="102" spans="2:11" ht="20.25" customHeight="1">
      <c r="B102" s="85" t="s">
        <v>118</v>
      </c>
      <c r="C102" s="64">
        <v>2</v>
      </c>
      <c r="D102" s="86">
        <v>5.8632063827886174E-2</v>
      </c>
      <c r="E102" s="86">
        <v>0.36033546880606743</v>
      </c>
      <c r="F102" s="86">
        <v>0.18877767121479599</v>
      </c>
      <c r="G102" s="87">
        <v>13.503176470588233</v>
      </c>
      <c r="H102" s="88">
        <v>0.16636511276479696</v>
      </c>
      <c r="I102" s="88">
        <v>7.8126178516906615</v>
      </c>
      <c r="J102" s="89">
        <v>1.8238401620212632</v>
      </c>
      <c r="K102" s="72"/>
    </row>
    <row r="103" spans="2:11" ht="20.25" customHeight="1">
      <c r="B103" s="85" t="s">
        <v>118</v>
      </c>
      <c r="C103" s="64">
        <v>3</v>
      </c>
      <c r="D103" s="86">
        <v>2.8943423083135234E-2</v>
      </c>
      <c r="E103" s="86">
        <v>0.33647482369146309</v>
      </c>
      <c r="F103" s="86">
        <v>0.19324912999019028</v>
      </c>
      <c r="G103" s="87">
        <v>12.9268</v>
      </c>
      <c r="H103" s="88">
        <v>0.11132710306995346</v>
      </c>
      <c r="I103" s="88">
        <v>6.9584039712236203</v>
      </c>
      <c r="J103" s="89">
        <v>1.9475030025478921</v>
      </c>
      <c r="K103" s="72"/>
    </row>
    <row r="104" spans="2:11" ht="20.25" customHeight="1">
      <c r="B104" s="85" t="s">
        <v>118</v>
      </c>
      <c r="C104" s="64">
        <v>4</v>
      </c>
      <c r="D104" s="86">
        <v>2.5610550760768611E-2</v>
      </c>
      <c r="E104" s="86">
        <v>0.32995228632585827</v>
      </c>
      <c r="F104" s="86">
        <v>0.19748461333193693</v>
      </c>
      <c r="G104" s="87">
        <v>13.167749999999998</v>
      </c>
      <c r="H104" s="88">
        <v>8.364811208194993E-2</v>
      </c>
      <c r="I104" s="88">
        <v>7.86506735909001</v>
      </c>
      <c r="J104" s="89">
        <v>1.9477859932562169</v>
      </c>
      <c r="K104" s="72"/>
    </row>
    <row r="105" spans="2:11" ht="20.25" customHeight="1">
      <c r="B105" s="85" t="s">
        <v>118</v>
      </c>
      <c r="C105" s="64">
        <v>5</v>
      </c>
      <c r="D105" s="86">
        <v>2.469632071392807E-2</v>
      </c>
      <c r="E105" s="86">
        <v>0.32804551890274319</v>
      </c>
      <c r="F105" s="86">
        <v>0.19132461361731865</v>
      </c>
      <c r="G105" s="87">
        <v>13.543333333333333</v>
      </c>
      <c r="H105" s="88">
        <v>0.23060738964680969</v>
      </c>
      <c r="I105" s="88">
        <v>7.7810114058414923</v>
      </c>
      <c r="J105" s="89">
        <v>1.9546185423725493</v>
      </c>
      <c r="K105" s="72"/>
    </row>
    <row r="106" spans="2:11" ht="20.25" customHeight="1">
      <c r="B106" s="85" t="s">
        <v>118</v>
      </c>
      <c r="C106" s="64">
        <v>6</v>
      </c>
      <c r="D106" s="86">
        <v>2.6547623942038381E-2</v>
      </c>
      <c r="E106" s="86">
        <v>0.33884779036508522</v>
      </c>
      <c r="F106" s="86">
        <v>0.17773032760307481</v>
      </c>
      <c r="G106" s="87">
        <v>15.429666666666664</v>
      </c>
      <c r="H106" s="88">
        <v>8.124167202011498E-2</v>
      </c>
      <c r="I106" s="88">
        <v>8.6361786698592002</v>
      </c>
      <c r="J106" s="89">
        <v>1.8586446841503372</v>
      </c>
      <c r="K106" s="72"/>
    </row>
    <row r="107" spans="2:11" ht="20.25" customHeight="1">
      <c r="B107" s="85" t="s">
        <v>118</v>
      </c>
      <c r="C107" s="64">
        <v>7</v>
      </c>
      <c r="D107" s="86">
        <v>2.6892060063145942E-2</v>
      </c>
      <c r="E107" s="86">
        <v>0.34821456782613802</v>
      </c>
      <c r="F107" s="86">
        <v>0.16773555626624559</v>
      </c>
      <c r="G107" s="87">
        <v>16.387933333333333</v>
      </c>
      <c r="H107" s="88">
        <v>3.3840394673754999E-2</v>
      </c>
      <c r="I107" s="88">
        <v>8.3529374186385255</v>
      </c>
      <c r="J107" s="89">
        <v>1.7919406302272507</v>
      </c>
      <c r="K107" s="72"/>
    </row>
    <row r="108" spans="2:11" ht="20.25" customHeight="1">
      <c r="B108" s="85" t="s">
        <v>118</v>
      </c>
      <c r="C108" s="64">
        <v>8</v>
      </c>
      <c r="D108" s="86">
        <v>3.092250683288399E-2</v>
      </c>
      <c r="E108" s="86">
        <v>0.35462236133115865</v>
      </c>
      <c r="F108" s="86">
        <v>0.16182047982274647</v>
      </c>
      <c r="G108" s="87">
        <v>17.41825</v>
      </c>
      <c r="H108" s="88">
        <v>1.4381485942298832E-2</v>
      </c>
      <c r="I108" s="88">
        <v>8.1054054770796213</v>
      </c>
      <c r="J108" s="89">
        <v>1.7473973561954892</v>
      </c>
      <c r="K108" s="72"/>
    </row>
    <row r="109" spans="2:11" ht="20.25" customHeight="1">
      <c r="B109" s="85" t="s">
        <v>118</v>
      </c>
      <c r="C109" s="64">
        <v>9</v>
      </c>
      <c r="D109" s="86">
        <v>3.0339485090121566E-2</v>
      </c>
      <c r="E109" s="86">
        <v>0.3522191300666998</v>
      </c>
      <c r="F109" s="86">
        <v>0.17512030711474891</v>
      </c>
      <c r="G109" s="87">
        <v>16.694611111111115</v>
      </c>
      <c r="H109" s="88">
        <v>5.6177409689770717E-2</v>
      </c>
      <c r="I109" s="88">
        <v>8.9398686965403318</v>
      </c>
      <c r="J109" s="89">
        <v>1.769098342637875</v>
      </c>
      <c r="K109" s="72"/>
    </row>
    <row r="110" spans="2:11" ht="20.25" customHeight="1">
      <c r="B110" s="85" t="s">
        <v>118</v>
      </c>
      <c r="C110" s="64">
        <v>10</v>
      </c>
      <c r="D110" s="86">
        <v>2.9761879586212379E-2</v>
      </c>
      <c r="E110" s="86">
        <v>0.35288401902721966</v>
      </c>
      <c r="F110" s="86">
        <v>0.19387766439025772</v>
      </c>
      <c r="G110" s="87">
        <v>15.464999999999996</v>
      </c>
      <c r="H110" s="88">
        <v>7.7694022757977765E-2</v>
      </c>
      <c r="I110" s="88">
        <v>10.521324561885349</v>
      </c>
      <c r="J110" s="89">
        <v>1.8298062762895089</v>
      </c>
      <c r="K110" s="72"/>
    </row>
    <row r="111" spans="2:11" ht="20.25" customHeight="1">
      <c r="B111" s="85" t="s">
        <v>118</v>
      </c>
      <c r="C111" s="64">
        <v>11</v>
      </c>
      <c r="D111" s="86">
        <v>2.6618871653582715E-2</v>
      </c>
      <c r="E111" s="86">
        <v>0.35904697386677337</v>
      </c>
      <c r="F111" s="86">
        <v>0.19964846576044312</v>
      </c>
      <c r="G111" s="87">
        <v>15.584999999999997</v>
      </c>
      <c r="H111" s="88">
        <v>0.10540446950085507</v>
      </c>
      <c r="I111" s="88">
        <v>11.90243803638087</v>
      </c>
      <c r="J111" s="89">
        <v>1.8370245780257668</v>
      </c>
      <c r="K111" s="72" t="s">
        <v>67</v>
      </c>
    </row>
    <row r="112" spans="2:11" ht="20.25" customHeight="1">
      <c r="B112" s="83" t="s">
        <v>124</v>
      </c>
      <c r="C112" s="82"/>
      <c r="D112" s="83"/>
      <c r="E112" s="83"/>
      <c r="F112" s="83"/>
      <c r="G112" s="83"/>
      <c r="H112" s="83"/>
      <c r="I112" s="83"/>
      <c r="J112" s="83"/>
      <c r="K112" s="82"/>
    </row>
    <row r="113" spans="2:11" ht="20.25" customHeight="1">
      <c r="B113" s="231" t="str">
        <f>C68</f>
        <v>790</v>
      </c>
      <c r="C113" s="53"/>
      <c r="D113" s="65">
        <f t="shared" ref="D113:J115" si="1">(SUMIFS(D$79:D$111,$B$79:$B$111,$B113,$C$79:$C$111,MAX($C$79:$C$111))/SUMIFS(D$79:D$111,$B$79:$B$111,$B113,$C$79:$C$111,MAX($C$79:$C$111)-1))-1</f>
        <v>0.21494622543627329</v>
      </c>
      <c r="E113" s="65">
        <f t="shared" si="1"/>
        <v>5.6129128405555395E-3</v>
      </c>
      <c r="F113" s="65">
        <f>(SUMIFS(F$79:F$111,$B$79:$B$111,$B113,$C$79:$C$111,MAX($C$79:$C$111))/SUMIFS(F$79:F$111,$B$79:$B$111,$B113,$C$79:$C$111,MAX($C$79:$C$111)-1))-1</f>
        <v>2.0191155420614892E-2</v>
      </c>
      <c r="G113" s="65">
        <f t="shared" si="1"/>
        <v>2.1850899742930752E-2</v>
      </c>
      <c r="H113" s="65">
        <f t="shared" si="1"/>
        <v>0.58499825921880633</v>
      </c>
      <c r="I113" s="65">
        <f t="shared" si="1"/>
        <v>0.16618946821746761</v>
      </c>
      <c r="J113" s="84">
        <f t="shared" si="1"/>
        <v>9.1419866800639404E-3</v>
      </c>
      <c r="K113" s="54"/>
    </row>
    <row r="114" spans="2:11" ht="20.25" customHeight="1">
      <c r="B114" s="41" t="str">
        <f>D68</f>
        <v>36</v>
      </c>
      <c r="C114" s="53"/>
      <c r="D114" s="65">
        <f t="shared" si="1"/>
        <v>5.7173050524844893E-2</v>
      </c>
      <c r="E114" s="65">
        <f t="shared" si="1"/>
        <v>2.6263764978359028E-2</v>
      </c>
      <c r="F114" s="65">
        <f t="shared" si="1"/>
        <v>3.1895599649622852E-3</v>
      </c>
      <c r="G114" s="65">
        <f t="shared" si="1"/>
        <v>-1.997252893010204E-2</v>
      </c>
      <c r="H114" s="65">
        <f t="shared" si="1"/>
        <v>0.27867141243855476</v>
      </c>
      <c r="I114" s="65">
        <f>(SUMIFS(I$79:I$111,$B$79:$B$111,$B114,$C$79:$C$111,MAX($C$79:$C$111))/SUMIFS(I$79:I$111,$B$79:$B$111,$B114,$C$79:$C$111,MAX($C$79:$C$111)-1))-1</f>
        <v>0.16166227300309499</v>
      </c>
      <c r="J114" s="84">
        <f t="shared" si="1"/>
        <v>-5.7713036182946986E-3</v>
      </c>
      <c r="K114" s="54"/>
    </row>
    <row r="115" spans="2:11" ht="20.25" customHeight="1">
      <c r="B115" s="41" t="str">
        <f>E68</f>
        <v>33</v>
      </c>
      <c r="C115" s="53"/>
      <c r="D115" s="65">
        <f t="shared" si="1"/>
        <v>-0.10560515586810282</v>
      </c>
      <c r="E115" s="65">
        <f t="shared" si="1"/>
        <v>1.7464533691672557E-2</v>
      </c>
      <c r="F115" s="65">
        <f t="shared" si="1"/>
        <v>2.9765168609465542E-2</v>
      </c>
      <c r="G115" s="65">
        <f t="shared" si="1"/>
        <v>7.7594568380214834E-3</v>
      </c>
      <c r="H115" s="65">
        <f t="shared" si="1"/>
        <v>0.35666124315891401</v>
      </c>
      <c r="I115" s="65">
        <f t="shared" si="1"/>
        <v>0.13126802299196783</v>
      </c>
      <c r="J115" s="84">
        <f t="shared" si="1"/>
        <v>3.944844779358414E-3</v>
      </c>
      <c r="K115" s="54"/>
    </row>
    <row r="116" spans="2:11" ht="20.25" customHeight="1" thickBot="1"/>
    <row r="117" spans="2:11" ht="17.25" thickTop="1">
      <c r="B117" s="25" t="s">
        <v>51</v>
      </c>
      <c r="C117" s="25"/>
      <c r="D117" s="25"/>
      <c r="E117" s="25"/>
      <c r="F117" s="170" t="s">
        <v>77</v>
      </c>
      <c r="G117" s="42"/>
      <c r="H117" s="25"/>
      <c r="I117" s="25"/>
    </row>
    <row r="118" spans="2:11">
      <c r="B118" s="26" t="s">
        <v>33</v>
      </c>
      <c r="C118" s="26" t="s">
        <v>52</v>
      </c>
      <c r="D118" s="26"/>
      <c r="E118" s="26"/>
      <c r="F118" s="90" t="s">
        <v>78</v>
      </c>
      <c r="G118" s="43"/>
      <c r="H118" s="45" t="s">
        <v>81</v>
      </c>
      <c r="I118" s="45"/>
    </row>
    <row r="119" spans="2:11">
      <c r="B119" s="26" t="s">
        <v>34</v>
      </c>
      <c r="C119" s="26" t="s">
        <v>53</v>
      </c>
      <c r="D119" s="26"/>
      <c r="E119" s="26"/>
      <c r="F119" s="90" t="s">
        <v>79</v>
      </c>
      <c r="G119" s="43"/>
      <c r="H119" s="45" t="s">
        <v>82</v>
      </c>
      <c r="I119" s="45"/>
    </row>
    <row r="120" spans="2:11">
      <c r="B120" s="26" t="s">
        <v>4</v>
      </c>
      <c r="C120" s="26" t="s">
        <v>54</v>
      </c>
      <c r="D120" s="26"/>
      <c r="E120" s="26"/>
      <c r="F120" s="90" t="s">
        <v>80</v>
      </c>
      <c r="G120" s="43"/>
      <c r="H120" s="45" t="s">
        <v>83</v>
      </c>
      <c r="I120" s="45"/>
    </row>
    <row r="121" spans="2:11">
      <c r="B121" s="26" t="s">
        <v>5</v>
      </c>
      <c r="C121" s="26" t="s">
        <v>55</v>
      </c>
      <c r="D121" s="26"/>
      <c r="E121" s="26"/>
      <c r="F121" s="90" t="s">
        <v>87</v>
      </c>
      <c r="G121" s="43"/>
      <c r="H121" s="45" t="s">
        <v>84</v>
      </c>
      <c r="I121" s="45"/>
    </row>
    <row r="122" spans="2:11">
      <c r="B122" s="26" t="s">
        <v>56</v>
      </c>
      <c r="C122" s="26" t="s">
        <v>57</v>
      </c>
      <c r="D122" s="26"/>
      <c r="E122" s="26"/>
      <c r="F122" s="90" t="s">
        <v>88</v>
      </c>
      <c r="G122" s="43"/>
      <c r="H122" s="45" t="s">
        <v>85</v>
      </c>
      <c r="I122" s="45"/>
    </row>
    <row r="123" spans="2:11" ht="17.25" thickBot="1">
      <c r="B123" s="27" t="s">
        <v>58</v>
      </c>
      <c r="C123" s="27" t="s">
        <v>59</v>
      </c>
      <c r="D123" s="27"/>
      <c r="E123" s="27"/>
      <c r="F123" s="91" t="s">
        <v>89</v>
      </c>
      <c r="G123" s="44"/>
      <c r="H123" s="46" t="s">
        <v>86</v>
      </c>
      <c r="I123" s="46"/>
    </row>
    <row r="124" spans="2:11" ht="17.25" thickTop="1"/>
    <row r="125" spans="2:11" ht="6.75" customHeight="1"/>
  </sheetData>
  <mergeCells count="3">
    <mergeCell ref="O9:P9"/>
    <mergeCell ref="C4:D4"/>
    <mergeCell ref="C5:D5"/>
  </mergeCells>
  <phoneticPr fontId="2" type="noConversion"/>
  <conditionalFormatting sqref="B79:K111">
    <cfRule type="expression" dxfId="81" priority="5">
      <formula>$B79&lt;&gt;$B80</formula>
    </cfRule>
  </conditionalFormatting>
  <conditionalFormatting sqref="C69:K69">
    <cfRule type="containsText" dxfId="79" priority="6" operator="containsText" text="F">
      <formula>NOT(ISERROR(SEARCH("F",C69)))</formula>
    </cfRule>
    <cfRule type="containsText" dxfId="78" priority="7" operator="containsText" text="D">
      <formula>NOT(ISERROR(SEARCH("D",C69)))</formula>
    </cfRule>
    <cfRule type="containsText" dxfId="77" priority="8" operator="containsText" text="S">
      <formula>NOT(ISERROR(SEARCH("S",C69)))</formula>
    </cfRule>
    <cfRule type="containsText" dxfId="76" priority="9" operator="containsText" text="A">
      <formula>NOT(ISERROR(SEARCH("A",C69)))</formula>
    </cfRule>
  </conditionalFormatting>
  <conditionalFormatting sqref="D56:K56 D58:K59 D60:D65 D66:K67 D76:K76 D112:K112 K113:K115">
    <cfRule type="containsText" dxfId="75" priority="64" operator="containsText" text="악화">
      <formula>NOT(ISERROR(SEARCH("악화",D56)))</formula>
    </cfRule>
  </conditionalFormatting>
  <conditionalFormatting sqref="D56:K56 D58:K59 D66:K67 D76:K76 D112:K112 K113:K115 D60:D65">
    <cfRule type="containsText" dxfId="74" priority="63" operator="containsText" text="개선">
      <formula>NOT(ISERROR(SEARCH("개선",D56)))</formula>
    </cfRule>
  </conditionalFormatting>
  <conditionalFormatting sqref="G4:G5">
    <cfRule type="containsText" dxfId="73" priority="14" operator="containsText" text="S">
      <formula>NOT(ISERROR(SEARCH("S",G4)))</formula>
    </cfRule>
    <cfRule type="containsText" dxfId="72" priority="15" operator="containsText" text="A">
      <formula>NOT(ISERROR(SEARCH("A",G4)))</formula>
    </cfRule>
  </conditionalFormatting>
  <conditionalFormatting sqref="G5">
    <cfRule type="containsText" dxfId="71" priority="10" operator="containsText" text="F">
      <formula>NOT(ISERROR(SEARCH("F",G5)))</formula>
    </cfRule>
    <cfRule type="containsText" dxfId="70" priority="11" operator="containsText" text="D">
      <formula>NOT(ISERROR(SEARCH("D",G5)))</formula>
    </cfRule>
  </conditionalFormatting>
  <conditionalFormatting sqref="J23 K25:K29 K31:K68 K70:K1048576">
    <cfRule type="containsText" dxfId="69" priority="16" operator="containsText" text="D">
      <formula>NOT(ISERROR(SEARCH("D",J23)))</formula>
    </cfRule>
    <cfRule type="containsText" dxfId="68" priority="17" operator="containsText" text="F">
      <formula>NOT(ISERROR(SEARCH("F",J23)))</formula>
    </cfRule>
    <cfRule type="containsText" dxfId="67" priority="18" operator="containsText" text="S">
      <formula>NOT(ISERROR(SEARCH("S",J23)))</formula>
    </cfRule>
    <cfRule type="containsText" dxfId="66" priority="19" operator="containsText" text="A">
      <formula>NOT(ISERROR(SEARCH("A",J23)))</formula>
    </cfRule>
  </conditionalFormatting>
  <conditionalFormatting sqref="K1:K22">
    <cfRule type="containsText" dxfId="65" priority="1" operator="containsText" text="D">
      <formula>NOT(ISERROR(SEARCH("D",K1)))</formula>
    </cfRule>
    <cfRule type="containsText" dxfId="64" priority="2" operator="containsText" text="F">
      <formula>NOT(ISERROR(SEARCH("F",K1)))</formula>
    </cfRule>
    <cfRule type="containsText" dxfId="63" priority="3" operator="containsText" text="S">
      <formula>NOT(ISERROR(SEARCH("S",K1)))</formula>
    </cfRule>
    <cfRule type="containsText" dxfId="62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56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D29:J29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D55:J55</xm:sqref>
        </x14:conditionalFormatting>
        <x14:conditionalFormatting xmlns:xm="http://schemas.microsoft.com/office/excel/2006/main">
          <x14:cfRule type="iconSet" priority="7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D113:J115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K22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K35:K40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3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1"/>
      <c r="F1" s="106"/>
      <c r="G1" s="21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9"/>
    </row>
    <row r="2" spans="1:66" ht="50.25" customHeight="1">
      <c r="A2" s="10" t="s">
        <v>47</v>
      </c>
      <c r="B2" s="10"/>
      <c r="C2" s="10"/>
      <c r="D2" s="10"/>
      <c r="E2" s="102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151</v>
      </c>
      <c r="B3" s="40"/>
      <c r="C3" s="19"/>
      <c r="D3" s="19"/>
      <c r="E3" s="102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6" t="s">
        <v>38</v>
      </c>
      <c r="B4" s="136" t="s">
        <v>139</v>
      </c>
      <c r="C4" s="136" t="s">
        <v>1</v>
      </c>
      <c r="D4" s="136" t="s">
        <v>10</v>
      </c>
      <c r="E4" s="137" t="s">
        <v>138</v>
      </c>
      <c r="F4" s="123" t="s">
        <v>45</v>
      </c>
      <c r="G4" s="147" t="s">
        <v>141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233" t="s">
        <v>6</v>
      </c>
      <c r="O4" s="233" t="s">
        <v>7</v>
      </c>
      <c r="P4" s="233" t="s">
        <v>26</v>
      </c>
      <c r="Q4" s="233" t="s">
        <v>14</v>
      </c>
      <c r="R4" s="233" t="s">
        <v>46</v>
      </c>
      <c r="S4" s="148" t="s">
        <v>43</v>
      </c>
      <c r="T4" s="148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6" t="s">
        <v>39</v>
      </c>
      <c r="AQ4" s="96" t="s">
        <v>27</v>
      </c>
      <c r="AR4" s="96" t="s">
        <v>40</v>
      </c>
      <c r="AS4" s="96" t="s">
        <v>41</v>
      </c>
      <c r="AT4" s="96" t="s">
        <v>6</v>
      </c>
      <c r="AU4" s="96" t="s">
        <v>7</v>
      </c>
      <c r="AV4" s="96" t="s">
        <v>28</v>
      </c>
      <c r="AW4" s="96" t="s">
        <v>18</v>
      </c>
      <c r="AX4" s="97" t="s">
        <v>60</v>
      </c>
      <c r="AY4" s="96" t="s">
        <v>90</v>
      </c>
      <c r="AZ4" s="96" t="s">
        <v>65</v>
      </c>
      <c r="BA4" s="96" t="s">
        <v>123</v>
      </c>
      <c r="BB4" t="s">
        <v>131</v>
      </c>
      <c r="BC4" t="s">
        <v>132</v>
      </c>
      <c r="BD4" t="s">
        <v>114</v>
      </c>
      <c r="BE4" t="s">
        <v>133</v>
      </c>
      <c r="BF4" t="s">
        <v>134</v>
      </c>
      <c r="BG4" t="s">
        <v>90</v>
      </c>
      <c r="BH4" t="s">
        <v>133</v>
      </c>
      <c r="BI4" t="s">
        <v>134</v>
      </c>
      <c r="BJ4" t="s">
        <v>90</v>
      </c>
      <c r="BL4" t="s">
        <v>135</v>
      </c>
      <c r="BM4" t="s">
        <v>136</v>
      </c>
      <c r="BN4" t="s">
        <v>137</v>
      </c>
    </row>
    <row r="5" spans="1:66">
      <c r="A5" s="141" t="str">
        <f>W5</f>
        <v>부성여객</v>
      </c>
      <c r="B5" s="141" t="str">
        <f>V5</f>
        <v>33</v>
      </c>
      <c r="C5" s="142" t="str">
        <f>Y5</f>
        <v>70바2010</v>
      </c>
      <c r="D5" s="130" t="str">
        <f>Z5</f>
        <v>하이</v>
      </c>
      <c r="E5" s="126" t="str">
        <f>AZ5</f>
        <v>C</v>
      </c>
      <c r="F5" s="149">
        <f>G5/H5</f>
        <v>0.86875000000000002</v>
      </c>
      <c r="G5" s="150">
        <f>AE5</f>
        <v>2.085</v>
      </c>
      <c r="H5" s="151">
        <f>AF5</f>
        <v>2.4</v>
      </c>
      <c r="I5" s="152">
        <f>AC5</f>
        <v>3391.7359999999999</v>
      </c>
      <c r="J5" s="153">
        <f>AI5/AH5</f>
        <v>4.0775609094393615E-2</v>
      </c>
      <c r="K5" s="153">
        <f>AJ5/AH5</f>
        <v>0.28608539289350193</v>
      </c>
      <c r="L5" s="153">
        <f>AK5/AC5</f>
        <v>0.12589423233412034</v>
      </c>
      <c r="M5" s="154">
        <f>AG5</f>
        <v>12.06</v>
      </c>
      <c r="N5" s="155">
        <f>IF(AW5=0,AT5,"속도계이상")</f>
        <v>0</v>
      </c>
      <c r="O5" s="155">
        <f>IF(AW5=0,AU5,"속도계이상")</f>
        <v>3.214</v>
      </c>
      <c r="P5" s="156">
        <f>AQ5/60</f>
        <v>0.30333333333333334</v>
      </c>
      <c r="Q5" s="157">
        <f>AN5</f>
        <v>86</v>
      </c>
      <c r="R5" s="158">
        <f>AC5/(AH5-AI5-AJ5)</f>
        <v>24.530534050391388</v>
      </c>
      <c r="S5" s="143">
        <f>IF(AW5=0,AL5,"속도계이상")</f>
        <v>0</v>
      </c>
      <c r="T5" s="143">
        <f>IF(AW5=0,AM5,"속도계이상")</f>
        <v>109</v>
      </c>
      <c r="U5" t="s">
        <v>117</v>
      </c>
      <c r="V5" s="5" t="s">
        <v>118</v>
      </c>
      <c r="W5" t="s">
        <v>117</v>
      </c>
      <c r="X5" s="5" t="s">
        <v>118</v>
      </c>
      <c r="Y5" t="s">
        <v>168</v>
      </c>
      <c r="Z5" t="s">
        <v>165</v>
      </c>
      <c r="AA5" t="s">
        <v>166</v>
      </c>
      <c r="AB5">
        <v>512</v>
      </c>
      <c r="AC5" s="1">
        <v>3391.7359999999999</v>
      </c>
      <c r="AD5" s="1">
        <v>1626.539</v>
      </c>
      <c r="AE5" s="28">
        <v>2.085</v>
      </c>
      <c r="AF5">
        <v>2.4</v>
      </c>
      <c r="AG5">
        <v>12.06</v>
      </c>
      <c r="AH5">
        <v>205.40465699999999</v>
      </c>
      <c r="AI5">
        <v>8.3755000000000006</v>
      </c>
      <c r="AJ5">
        <v>58.763272000000001</v>
      </c>
      <c r="AK5">
        <v>427</v>
      </c>
      <c r="AL5">
        <v>0</v>
      </c>
      <c r="AM5">
        <v>109</v>
      </c>
      <c r="AN5">
        <v>86</v>
      </c>
      <c r="AO5">
        <v>16.512459</v>
      </c>
      <c r="AP5">
        <v>725.7</v>
      </c>
      <c r="AQ5">
        <v>18.2</v>
      </c>
      <c r="AR5">
        <v>40</v>
      </c>
      <c r="AS5">
        <v>20876</v>
      </c>
      <c r="AT5">
        <v>0</v>
      </c>
      <c r="AU5">
        <v>3.214</v>
      </c>
      <c r="AV5">
        <v>28585</v>
      </c>
      <c r="AW5">
        <v>0</v>
      </c>
      <c r="AX5" s="29">
        <v>0.54</v>
      </c>
      <c r="AY5">
        <v>0.86875000000000002</v>
      </c>
      <c r="AZ5" t="s">
        <v>69</v>
      </c>
      <c r="BA5" t="s">
        <v>317</v>
      </c>
      <c r="BB5">
        <v>5</v>
      </c>
      <c r="BC5" t="s">
        <v>407</v>
      </c>
      <c r="BD5">
        <v>7</v>
      </c>
      <c r="BE5">
        <v>48385.044999999998</v>
      </c>
      <c r="BF5">
        <v>7.0098849758225917E-2</v>
      </c>
      <c r="BG5">
        <v>6.0898375727458764E-2</v>
      </c>
      <c r="BH5">
        <v>164643.56899999999</v>
      </c>
      <c r="BI5">
        <v>2.0600476657548647E-2</v>
      </c>
      <c r="BJ5">
        <v>1.7896664096245386E-2</v>
      </c>
      <c r="BK5">
        <v>1</v>
      </c>
      <c r="BL5" t="s">
        <v>67</v>
      </c>
      <c r="BM5">
        <v>1</v>
      </c>
      <c r="BN5" t="s">
        <v>319</v>
      </c>
    </row>
    <row r="6" spans="1:66">
      <c r="A6" s="138" t="str">
        <f t="shared" ref="A6:A7" si="0">W6</f>
        <v>부성여객</v>
      </c>
      <c r="B6" s="138" t="str">
        <f t="shared" ref="B6:B7" si="1">V6</f>
        <v>33</v>
      </c>
      <c r="C6" s="139" t="str">
        <f t="shared" ref="C6:C7" si="2">Y6</f>
        <v>70바2018</v>
      </c>
      <c r="D6" s="113" t="str">
        <f t="shared" ref="D6:D7" si="3">Z6</f>
        <v>저상</v>
      </c>
      <c r="E6" s="109" t="str">
        <f>AZ6</f>
        <v>C</v>
      </c>
      <c r="F6" s="159">
        <f>G6/H6</f>
        <v>0.85350000000000004</v>
      </c>
      <c r="G6" s="160">
        <f>AE6</f>
        <v>1.7070000000000001</v>
      </c>
      <c r="H6" s="161">
        <f>AF6</f>
        <v>2</v>
      </c>
      <c r="I6" s="162">
        <f t="shared" ref="I6:I7" si="4">AC6</f>
        <v>2692.078</v>
      </c>
      <c r="J6" s="163">
        <f t="shared" ref="J6:J7" si="5">AI6/AH6</f>
        <v>2.3764758793523195E-2</v>
      </c>
      <c r="K6" s="163">
        <f t="shared" ref="K6:K7" si="6">AJ6/AH6</f>
        <v>0.33216582875522799</v>
      </c>
      <c r="L6" s="163">
        <f t="shared" ref="L6:L7" si="7">AK6/AC6</f>
        <v>0.25147859757406732</v>
      </c>
      <c r="M6" s="164">
        <f t="shared" ref="M6:M7" si="8">AG6</f>
        <v>17.518000000000001</v>
      </c>
      <c r="N6" s="165">
        <f t="shared" ref="N6:N7" si="9">IF(AW6=0,AT6,"속도계이상")</f>
        <v>0.111</v>
      </c>
      <c r="O6" s="165">
        <f t="shared" ref="O6:O7" si="10">IF(AW6=0,AU6,"속도계이상")</f>
        <v>22.436</v>
      </c>
      <c r="P6" s="166">
        <f t="shared" ref="P6:P7" si="11">AQ6/60</f>
        <v>16.328333333333333</v>
      </c>
      <c r="Q6" s="167">
        <f t="shared" ref="Q6:Q7" si="12">AN6</f>
        <v>94</v>
      </c>
      <c r="R6" s="168">
        <f t="shared" ref="R6:R7" si="13">AC6/(AH6-AI6-AJ6)</f>
        <v>27.34553713448852</v>
      </c>
      <c r="S6" s="140">
        <f t="shared" ref="S6:S7" si="14">IF(AW6=0,AL6,"속도계이상")</f>
        <v>3</v>
      </c>
      <c r="T6" s="140">
        <f t="shared" ref="T6:T7" si="15">IF(AW6=0,AM6,"속도계이상")</f>
        <v>604</v>
      </c>
      <c r="U6" t="s">
        <v>117</v>
      </c>
      <c r="V6" s="5" t="s">
        <v>118</v>
      </c>
      <c r="W6" t="s">
        <v>117</v>
      </c>
      <c r="X6" s="5" t="s">
        <v>118</v>
      </c>
      <c r="Y6" t="s">
        <v>169</v>
      </c>
      <c r="Z6" t="s">
        <v>164</v>
      </c>
      <c r="AA6" t="s">
        <v>48</v>
      </c>
      <c r="AB6">
        <v>512</v>
      </c>
      <c r="AC6" s="1">
        <v>2692.078</v>
      </c>
      <c r="AD6" s="1">
        <v>1577.498</v>
      </c>
      <c r="AE6" s="28">
        <v>1.7070000000000001</v>
      </c>
      <c r="AF6">
        <v>2</v>
      </c>
      <c r="AG6">
        <v>17.518000000000001</v>
      </c>
      <c r="AH6">
        <v>152.851078</v>
      </c>
      <c r="AI6">
        <v>3.6324689999999999</v>
      </c>
      <c r="AJ6">
        <v>50.771904999999997</v>
      </c>
      <c r="AK6">
        <v>677</v>
      </c>
      <c r="AL6">
        <v>3</v>
      </c>
      <c r="AM6">
        <v>604</v>
      </c>
      <c r="AN6">
        <v>94</v>
      </c>
      <c r="AO6">
        <v>17.612424000000001</v>
      </c>
      <c r="AP6">
        <v>4572.5</v>
      </c>
      <c r="AQ6">
        <v>979.7</v>
      </c>
      <c r="AR6">
        <v>12</v>
      </c>
      <c r="AS6">
        <v>4164</v>
      </c>
      <c r="AT6">
        <v>0.111</v>
      </c>
      <c r="AU6">
        <v>22.436</v>
      </c>
      <c r="AV6">
        <v>21754</v>
      </c>
      <c r="AW6">
        <v>0</v>
      </c>
      <c r="AX6" s="29">
        <v>0.51</v>
      </c>
      <c r="AY6">
        <v>0.85350000000000004</v>
      </c>
      <c r="AZ6" t="s">
        <v>69</v>
      </c>
      <c r="BA6" t="s">
        <v>317</v>
      </c>
      <c r="BB6">
        <v>7</v>
      </c>
      <c r="BC6" t="s">
        <v>408</v>
      </c>
      <c r="BD6">
        <v>5</v>
      </c>
      <c r="BE6">
        <v>48385.044999999998</v>
      </c>
      <c r="BF6">
        <v>5.5638637930377044E-2</v>
      </c>
      <c r="BG6">
        <v>4.7487577473576806E-2</v>
      </c>
      <c r="BH6">
        <v>164643.56899999999</v>
      </c>
      <c r="BI6">
        <v>1.635094535638984E-2</v>
      </c>
      <c r="BJ6">
        <v>1.3955531861678729E-2</v>
      </c>
      <c r="BK6">
        <v>1</v>
      </c>
      <c r="BL6" t="s">
        <v>67</v>
      </c>
      <c r="BM6">
        <v>1</v>
      </c>
      <c r="BN6" t="s">
        <v>319</v>
      </c>
    </row>
    <row r="7" spans="1:66">
      <c r="A7" s="141" t="str">
        <f t="shared" si="0"/>
        <v>부성여객</v>
      </c>
      <c r="B7" s="141" t="str">
        <f t="shared" si="1"/>
        <v>33</v>
      </c>
      <c r="C7" s="142" t="str">
        <f t="shared" si="2"/>
        <v>70바2020</v>
      </c>
      <c r="D7" s="130" t="str">
        <f t="shared" si="3"/>
        <v>대형</v>
      </c>
      <c r="E7" s="126" t="str">
        <f t="shared" ref="E7:E15" si="16">AZ7</f>
        <v>B</v>
      </c>
      <c r="F7" s="149">
        <f t="shared" ref="F7:F15" si="17">G7/H7</f>
        <v>0.91095238095238096</v>
      </c>
      <c r="G7" s="150">
        <f t="shared" ref="G7:G15" si="18">AE7</f>
        <v>1.913</v>
      </c>
      <c r="H7" s="151">
        <f t="shared" ref="H7:H15" si="19">AF7</f>
        <v>2.1</v>
      </c>
      <c r="I7" s="152">
        <f t="shared" si="4"/>
        <v>3939.317</v>
      </c>
      <c r="J7" s="153">
        <f t="shared" si="5"/>
        <v>2.404251166547286E-2</v>
      </c>
      <c r="K7" s="153">
        <f t="shared" si="6"/>
        <v>0.35516440179207348</v>
      </c>
      <c r="L7" s="153">
        <f t="shared" si="7"/>
        <v>0.25740502731818737</v>
      </c>
      <c r="M7" s="154">
        <f t="shared" si="8"/>
        <v>12.318</v>
      </c>
      <c r="N7" s="155">
        <f t="shared" si="9"/>
        <v>5.0999999999999997E-2</v>
      </c>
      <c r="O7" s="155">
        <f t="shared" si="10"/>
        <v>13.124000000000001</v>
      </c>
      <c r="P7" s="156">
        <f t="shared" si="11"/>
        <v>14.116666666666667</v>
      </c>
      <c r="Q7" s="157">
        <f t="shared" si="12"/>
        <v>102</v>
      </c>
      <c r="R7" s="158">
        <f t="shared" si="13"/>
        <v>26.781617070772302</v>
      </c>
      <c r="S7" s="143">
        <f t="shared" si="14"/>
        <v>2</v>
      </c>
      <c r="T7" s="143">
        <f t="shared" si="15"/>
        <v>517</v>
      </c>
      <c r="U7" t="s">
        <v>117</v>
      </c>
      <c r="V7" t="s">
        <v>118</v>
      </c>
      <c r="W7" s="4" t="s">
        <v>117</v>
      </c>
      <c r="X7" s="4" t="s">
        <v>118</v>
      </c>
      <c r="Y7" s="4" t="s">
        <v>170</v>
      </c>
      <c r="Z7" s="4" t="s">
        <v>163</v>
      </c>
      <c r="AA7" s="4" t="s">
        <v>48</v>
      </c>
      <c r="AB7" s="4">
        <v>512</v>
      </c>
      <c r="AC7" s="4">
        <v>3939.317</v>
      </c>
      <c r="AD7" s="4">
        <v>2059.0830000000001</v>
      </c>
      <c r="AE7" s="4">
        <v>1.913</v>
      </c>
      <c r="AF7" s="4">
        <v>2.1</v>
      </c>
      <c r="AG7" s="4">
        <v>12.318</v>
      </c>
      <c r="AH7" s="4">
        <v>236.93938800000001</v>
      </c>
      <c r="AI7" s="4">
        <v>5.696618</v>
      </c>
      <c r="AJ7" s="4">
        <v>84.152435999999994</v>
      </c>
      <c r="AK7" s="4">
        <v>1014</v>
      </c>
      <c r="AL7" s="4">
        <v>2</v>
      </c>
      <c r="AM7" s="4">
        <v>517</v>
      </c>
      <c r="AN7" s="4">
        <v>102</v>
      </c>
      <c r="AO7" s="4">
        <v>16.625841999999999</v>
      </c>
      <c r="AP7" s="4">
        <v>2315.1</v>
      </c>
      <c r="AQ7" s="4">
        <v>847</v>
      </c>
      <c r="AR7" s="4">
        <v>15</v>
      </c>
      <c r="AS7" s="4">
        <v>2701</v>
      </c>
      <c r="AT7" s="4">
        <v>5.0999999999999997E-2</v>
      </c>
      <c r="AU7" s="4">
        <v>13.124000000000001</v>
      </c>
      <c r="AV7" s="4">
        <v>33628</v>
      </c>
      <c r="AW7" s="4">
        <v>0</v>
      </c>
      <c r="AX7" s="30">
        <v>0.46</v>
      </c>
      <c r="AY7">
        <v>0.91095238095238096</v>
      </c>
      <c r="AZ7" t="s">
        <v>68</v>
      </c>
      <c r="BA7" t="s">
        <v>317</v>
      </c>
      <c r="BB7">
        <v>3</v>
      </c>
      <c r="BC7" t="s">
        <v>321</v>
      </c>
      <c r="BD7">
        <v>7</v>
      </c>
      <c r="BE7">
        <v>48385.044999999998</v>
      </c>
      <c r="BF7">
        <v>8.141600364327449E-2</v>
      </c>
      <c r="BG7">
        <v>7.4166102366468617E-2</v>
      </c>
      <c r="BH7">
        <v>164643.56899999999</v>
      </c>
      <c r="BI7">
        <v>2.3926333861239369E-2</v>
      </c>
      <c r="BJ7">
        <v>2.1795750798357577E-2</v>
      </c>
      <c r="BK7">
        <v>1</v>
      </c>
      <c r="BL7" t="s">
        <v>69</v>
      </c>
      <c r="BM7">
        <v>1</v>
      </c>
      <c r="BN7" t="s">
        <v>319</v>
      </c>
    </row>
    <row r="8" spans="1:66">
      <c r="A8" s="138" t="str">
        <f t="shared" ref="A8:A15" si="20">W8</f>
        <v>부성여객</v>
      </c>
      <c r="B8" s="138" t="str">
        <f t="shared" ref="B8:B15" si="21">V8</f>
        <v>33</v>
      </c>
      <c r="C8" s="139" t="str">
        <f t="shared" ref="C8:C15" si="22">Y8</f>
        <v>70바2034</v>
      </c>
      <c r="D8" s="113" t="str">
        <f t="shared" ref="D8:D15" si="23">Z8</f>
        <v>대형</v>
      </c>
      <c r="E8" s="109" t="str">
        <f t="shared" si="16"/>
        <v>D</v>
      </c>
      <c r="F8" s="159">
        <f t="shared" si="17"/>
        <v>0.82739130434782615</v>
      </c>
      <c r="G8" s="160">
        <f t="shared" si="18"/>
        <v>1.903</v>
      </c>
      <c r="H8" s="161">
        <f t="shared" si="19"/>
        <v>2.2999999999999998</v>
      </c>
      <c r="I8" s="162">
        <f t="shared" ref="I8:I15" si="24">AC8</f>
        <v>4624.674</v>
      </c>
      <c r="J8" s="163">
        <f t="shared" ref="J8:J15" si="25">AI8/AH8</f>
        <v>2.1667138414849192E-2</v>
      </c>
      <c r="K8" s="163">
        <f t="shared" ref="K8:K15" si="26">AJ8/AH8</f>
        <v>0.40006061020471334</v>
      </c>
      <c r="L8" s="163">
        <f t="shared" ref="L8:L15" si="27">AK8/AC8</f>
        <v>0.19633816351163347</v>
      </c>
      <c r="M8" s="164">
        <f t="shared" ref="M8:M15" si="28">AG8</f>
        <v>16.942</v>
      </c>
      <c r="N8" s="165">
        <f t="shared" ref="N8:N15" si="29">IF(AW8=0,AT8,"속도계이상")</f>
        <v>0.25900000000000001</v>
      </c>
      <c r="O8" s="165">
        <f t="shared" ref="O8:O15" si="30">IF(AW8=0,AU8,"속도계이상")</f>
        <v>20.693000000000001</v>
      </c>
      <c r="P8" s="166">
        <f t="shared" ref="P8:P15" si="31">AQ8/60</f>
        <v>8.1466666666666665</v>
      </c>
      <c r="Q8" s="167">
        <f t="shared" ref="Q8:Q15" si="32">AN8</f>
        <v>103</v>
      </c>
      <c r="R8" s="168">
        <f t="shared" ref="R8:R15" si="33">AC8/(AH8-AI8-AJ8)</f>
        <v>26.651930942301611</v>
      </c>
      <c r="S8" s="140">
        <f t="shared" ref="S8:S15" si="34">IF(AW8=0,AL8,"속도계이상")</f>
        <v>12</v>
      </c>
      <c r="T8" s="140">
        <f t="shared" ref="T8:T15" si="35">IF(AW8=0,AM8,"속도계이상")</f>
        <v>957</v>
      </c>
      <c r="U8" t="s">
        <v>117</v>
      </c>
      <c r="V8" s="5" t="s">
        <v>118</v>
      </c>
      <c r="W8" t="s">
        <v>117</v>
      </c>
      <c r="X8" s="5" t="s">
        <v>118</v>
      </c>
      <c r="Y8" t="s">
        <v>171</v>
      </c>
      <c r="Z8" t="s">
        <v>163</v>
      </c>
      <c r="AA8" t="s">
        <v>48</v>
      </c>
      <c r="AB8">
        <v>512</v>
      </c>
      <c r="AC8" s="1">
        <v>4624.674</v>
      </c>
      <c r="AD8" s="1">
        <v>2429.71</v>
      </c>
      <c r="AE8" s="28">
        <v>1.903</v>
      </c>
      <c r="AF8">
        <v>2.2999999999999998</v>
      </c>
      <c r="AG8">
        <v>16.942</v>
      </c>
      <c r="AH8">
        <v>300.06828200000001</v>
      </c>
      <c r="AI8">
        <v>6.5016210000000001</v>
      </c>
      <c r="AJ8">
        <v>120.0455</v>
      </c>
      <c r="AK8">
        <v>908</v>
      </c>
      <c r="AL8">
        <v>12</v>
      </c>
      <c r="AM8">
        <v>957</v>
      </c>
      <c r="AN8">
        <v>103</v>
      </c>
      <c r="AO8">
        <v>15.412072</v>
      </c>
      <c r="AP8">
        <v>3918.3</v>
      </c>
      <c r="AQ8">
        <v>488.8</v>
      </c>
      <c r="AR8">
        <v>105</v>
      </c>
      <c r="AS8">
        <v>32835</v>
      </c>
      <c r="AT8">
        <v>0.25900000000000001</v>
      </c>
      <c r="AU8">
        <v>20.693000000000001</v>
      </c>
      <c r="AV8">
        <v>43040</v>
      </c>
      <c r="AW8">
        <v>0</v>
      </c>
      <c r="AX8" s="29">
        <v>0.56999999999999995</v>
      </c>
      <c r="AY8">
        <v>0.82739130434782615</v>
      </c>
      <c r="AZ8" t="s">
        <v>67</v>
      </c>
      <c r="BA8" t="s">
        <v>317</v>
      </c>
      <c r="BB8">
        <v>1</v>
      </c>
      <c r="BC8" t="s">
        <v>331</v>
      </c>
      <c r="BD8">
        <v>8</v>
      </c>
      <c r="BE8">
        <v>48385.044999999998</v>
      </c>
      <c r="BF8">
        <v>9.5580648938117144E-2</v>
      </c>
      <c r="BG8">
        <v>7.9082597795320411E-2</v>
      </c>
      <c r="BH8">
        <v>164643.56899999999</v>
      </c>
      <c r="BI8">
        <v>2.8089004800424366E-2</v>
      </c>
      <c r="BJ8">
        <v>2.3240598319655466E-2</v>
      </c>
      <c r="BK8">
        <v>1</v>
      </c>
      <c r="BL8" t="s">
        <v>67</v>
      </c>
      <c r="BM8">
        <v>0</v>
      </c>
      <c r="BN8" t="s">
        <v>327</v>
      </c>
    </row>
    <row r="9" spans="1:66">
      <c r="A9" s="141" t="str">
        <f t="shared" si="20"/>
        <v>부성여객</v>
      </c>
      <c r="B9" s="141" t="str">
        <f t="shared" si="21"/>
        <v>33</v>
      </c>
      <c r="C9" s="142" t="str">
        <f t="shared" si="22"/>
        <v>70바2037</v>
      </c>
      <c r="D9" s="130" t="str">
        <f t="shared" si="23"/>
        <v>저상</v>
      </c>
      <c r="E9" s="126" t="str">
        <f t="shared" si="16"/>
        <v>C</v>
      </c>
      <c r="F9" s="149">
        <f t="shared" si="17"/>
        <v>0.89000000000000012</v>
      </c>
      <c r="G9" s="150">
        <f t="shared" si="18"/>
        <v>1.6910000000000001</v>
      </c>
      <c r="H9" s="151">
        <f t="shared" si="19"/>
        <v>1.9</v>
      </c>
      <c r="I9" s="152">
        <f t="shared" si="24"/>
        <v>1679.51</v>
      </c>
      <c r="J9" s="153">
        <f t="shared" si="25"/>
        <v>8.2017913845321977E-3</v>
      </c>
      <c r="K9" s="153">
        <f t="shared" si="26"/>
        <v>0.34325627648197604</v>
      </c>
      <c r="L9" s="153">
        <f t="shared" si="27"/>
        <v>0.31735446648129512</v>
      </c>
      <c r="M9" s="154">
        <f t="shared" si="28"/>
        <v>14.682</v>
      </c>
      <c r="N9" s="155">
        <f t="shared" si="29"/>
        <v>0.11899999999999999</v>
      </c>
      <c r="O9" s="155">
        <f t="shared" si="30"/>
        <v>4.7039999999999997</v>
      </c>
      <c r="P9" s="156">
        <f t="shared" si="31"/>
        <v>2.2766666666666664</v>
      </c>
      <c r="Q9" s="157">
        <f t="shared" si="32"/>
        <v>91</v>
      </c>
      <c r="R9" s="158">
        <f t="shared" si="33"/>
        <v>27.164068557722057</v>
      </c>
      <c r="S9" s="143">
        <f t="shared" si="34"/>
        <v>2</v>
      </c>
      <c r="T9" s="143">
        <f t="shared" si="35"/>
        <v>79</v>
      </c>
      <c r="U9" t="s">
        <v>117</v>
      </c>
      <c r="V9" s="5" t="s">
        <v>118</v>
      </c>
      <c r="W9" t="s">
        <v>117</v>
      </c>
      <c r="X9" s="5" t="s">
        <v>118</v>
      </c>
      <c r="Y9" t="s">
        <v>172</v>
      </c>
      <c r="Z9" t="s">
        <v>164</v>
      </c>
      <c r="AA9" t="s">
        <v>48</v>
      </c>
      <c r="AB9">
        <v>512</v>
      </c>
      <c r="AC9" s="1">
        <v>1679.51</v>
      </c>
      <c r="AD9" s="1">
        <v>992.92700000000002</v>
      </c>
      <c r="AE9" s="28">
        <v>1.6910000000000001</v>
      </c>
      <c r="AF9">
        <v>1.9</v>
      </c>
      <c r="AG9">
        <v>14.682</v>
      </c>
      <c r="AH9">
        <v>95.334417000000002</v>
      </c>
      <c r="AI9">
        <v>0.78191299999999997</v>
      </c>
      <c r="AJ9">
        <v>32.724136999999999</v>
      </c>
      <c r="AK9">
        <v>533</v>
      </c>
      <c r="AL9">
        <v>2</v>
      </c>
      <c r="AM9">
        <v>79</v>
      </c>
      <c r="AN9">
        <v>91</v>
      </c>
      <c r="AO9">
        <v>17.617037</v>
      </c>
      <c r="AP9">
        <v>1125.2</v>
      </c>
      <c r="AQ9">
        <v>136.6</v>
      </c>
      <c r="AR9">
        <v>8</v>
      </c>
      <c r="AS9">
        <v>3208</v>
      </c>
      <c r="AT9">
        <v>0.11899999999999999</v>
      </c>
      <c r="AU9">
        <v>4.7039999999999997</v>
      </c>
      <c r="AV9">
        <v>13966</v>
      </c>
      <c r="AW9">
        <v>0</v>
      </c>
      <c r="AX9" s="29">
        <v>0.45</v>
      </c>
      <c r="AY9">
        <v>0.89000000000000012</v>
      </c>
      <c r="AZ9" t="s">
        <v>69</v>
      </c>
      <c r="BA9" t="s">
        <v>317</v>
      </c>
      <c r="BB9">
        <v>1</v>
      </c>
      <c r="BC9" t="s">
        <v>323</v>
      </c>
      <c r="BD9">
        <v>4</v>
      </c>
      <c r="BE9">
        <v>48385.044999999998</v>
      </c>
      <c r="BF9">
        <v>3.4711345210074726E-2</v>
      </c>
      <c r="BG9">
        <v>3.089309723696651E-2</v>
      </c>
      <c r="BH9">
        <v>164643.56899999999</v>
      </c>
      <c r="BI9">
        <v>1.0200884311491087E-2</v>
      </c>
      <c r="BJ9">
        <v>9.0787870372270683E-3</v>
      </c>
      <c r="BK9">
        <v>1</v>
      </c>
      <c r="BL9" t="s">
        <v>68</v>
      </c>
      <c r="BM9">
        <v>-1</v>
      </c>
      <c r="BN9" t="s">
        <v>324</v>
      </c>
    </row>
    <row r="10" spans="1:66">
      <c r="A10" s="138" t="str">
        <f t="shared" si="20"/>
        <v>부성여객</v>
      </c>
      <c r="B10" s="138" t="str">
        <f t="shared" si="21"/>
        <v>33</v>
      </c>
      <c r="C10" s="139" t="str">
        <f t="shared" si="22"/>
        <v>70바2040</v>
      </c>
      <c r="D10" s="113" t="str">
        <f t="shared" si="23"/>
        <v>저상</v>
      </c>
      <c r="E10" s="109" t="str">
        <f t="shared" si="16"/>
        <v>C</v>
      </c>
      <c r="F10" s="159">
        <f t="shared" si="17"/>
        <v>0.87210526315789483</v>
      </c>
      <c r="G10" s="160">
        <f t="shared" si="18"/>
        <v>1.657</v>
      </c>
      <c r="H10" s="161">
        <f t="shared" si="19"/>
        <v>1.9</v>
      </c>
      <c r="I10" s="162">
        <f t="shared" si="24"/>
        <v>1594.59</v>
      </c>
      <c r="J10" s="163">
        <f t="shared" si="25"/>
        <v>2.5037926531826848E-2</v>
      </c>
      <c r="K10" s="163">
        <f t="shared" si="26"/>
        <v>0.36426915665162862</v>
      </c>
      <c r="L10" s="163">
        <f t="shared" si="27"/>
        <v>0.24771257815488623</v>
      </c>
      <c r="M10" s="164">
        <f t="shared" si="28"/>
        <v>16.190000000000001</v>
      </c>
      <c r="N10" s="165">
        <f t="shared" si="29"/>
        <v>0.125</v>
      </c>
      <c r="O10" s="165">
        <f t="shared" si="30"/>
        <v>11.414</v>
      </c>
      <c r="P10" s="166">
        <f t="shared" si="31"/>
        <v>7.166666666666667</v>
      </c>
      <c r="Q10" s="167">
        <f t="shared" si="32"/>
        <v>92</v>
      </c>
      <c r="R10" s="168">
        <f t="shared" si="33"/>
        <v>27.849846017993702</v>
      </c>
      <c r="S10" s="140">
        <f t="shared" si="34"/>
        <v>2</v>
      </c>
      <c r="T10" s="140">
        <f t="shared" si="35"/>
        <v>182</v>
      </c>
      <c r="U10" t="s">
        <v>117</v>
      </c>
      <c r="V10" t="s">
        <v>118</v>
      </c>
      <c r="W10" s="4" t="s">
        <v>117</v>
      </c>
      <c r="X10" s="4" t="s">
        <v>118</v>
      </c>
      <c r="Y10" s="4" t="s">
        <v>303</v>
      </c>
      <c r="Z10" s="4" t="s">
        <v>164</v>
      </c>
      <c r="AA10" s="4" t="s">
        <v>48</v>
      </c>
      <c r="AB10" s="4">
        <v>512</v>
      </c>
      <c r="AC10" s="4">
        <v>1594.59</v>
      </c>
      <c r="AD10" s="4">
        <v>962.32799999999997</v>
      </c>
      <c r="AE10" s="4">
        <v>1.657</v>
      </c>
      <c r="AF10" s="4">
        <v>1.9</v>
      </c>
      <c r="AG10" s="4">
        <v>16.190000000000001</v>
      </c>
      <c r="AH10" s="4">
        <v>93.756924999999995</v>
      </c>
      <c r="AI10" s="4">
        <v>2.3474789999999999</v>
      </c>
      <c r="AJ10" s="4">
        <v>34.152755999999997</v>
      </c>
      <c r="AK10" s="4">
        <v>395</v>
      </c>
      <c r="AL10" s="4">
        <v>2</v>
      </c>
      <c r="AM10" s="4">
        <v>182</v>
      </c>
      <c r="AN10" s="4">
        <v>92</v>
      </c>
      <c r="AO10" s="4">
        <v>17.007702999999999</v>
      </c>
      <c r="AP10" s="4">
        <v>1540.5</v>
      </c>
      <c r="AQ10" s="4">
        <v>430</v>
      </c>
      <c r="AR10" s="4">
        <v>37</v>
      </c>
      <c r="AS10" s="4">
        <v>15489</v>
      </c>
      <c r="AT10" s="4">
        <v>0.125</v>
      </c>
      <c r="AU10" s="4">
        <v>11.414</v>
      </c>
      <c r="AV10" s="4">
        <v>14175</v>
      </c>
      <c r="AW10" s="4">
        <v>0</v>
      </c>
      <c r="AX10" s="30">
        <v>0.46</v>
      </c>
      <c r="AY10">
        <v>0.87210526315789483</v>
      </c>
      <c r="AZ10" t="s">
        <v>69</v>
      </c>
      <c r="BA10" t="s">
        <v>317</v>
      </c>
      <c r="BB10">
        <v>3</v>
      </c>
      <c r="BC10" t="s">
        <v>387</v>
      </c>
      <c r="BD10">
        <v>6</v>
      </c>
      <c r="BE10">
        <v>48385.044999999998</v>
      </c>
      <c r="BF10">
        <v>3.2956257455170293E-2</v>
      </c>
      <c r="BG10">
        <v>2.8741325580640621E-2</v>
      </c>
      <c r="BH10">
        <v>164643.56899999999</v>
      </c>
      <c r="BI10">
        <v>9.6851034612836905E-3</v>
      </c>
      <c r="BJ10">
        <v>8.4464297028142513E-3</v>
      </c>
      <c r="BK10">
        <v>1</v>
      </c>
      <c r="BL10" t="s">
        <v>69</v>
      </c>
      <c r="BM10">
        <v>0</v>
      </c>
      <c r="BN10" t="s">
        <v>327</v>
      </c>
    </row>
    <row r="11" spans="1:66">
      <c r="A11" s="141" t="str">
        <f t="shared" si="20"/>
        <v>부성여객</v>
      </c>
      <c r="B11" s="141" t="str">
        <f t="shared" si="21"/>
        <v>33</v>
      </c>
      <c r="C11" s="142" t="str">
        <f t="shared" si="22"/>
        <v>70바2041</v>
      </c>
      <c r="D11" s="130" t="str">
        <f t="shared" si="23"/>
        <v>저상</v>
      </c>
      <c r="E11" s="126" t="str">
        <f t="shared" si="16"/>
        <v>C</v>
      </c>
      <c r="F11" s="149">
        <f t="shared" si="17"/>
        <v>0.88315789473684214</v>
      </c>
      <c r="G11" s="150">
        <f t="shared" si="18"/>
        <v>1.6779999999999999</v>
      </c>
      <c r="H11" s="151">
        <f t="shared" si="19"/>
        <v>1.9</v>
      </c>
      <c r="I11" s="152">
        <f t="shared" si="24"/>
        <v>638.20699999999999</v>
      </c>
      <c r="J11" s="153">
        <f t="shared" si="25"/>
        <v>2.8350260571053172E-2</v>
      </c>
      <c r="K11" s="153">
        <f t="shared" si="26"/>
        <v>0.33836037788920953</v>
      </c>
      <c r="L11" s="153">
        <f t="shared" si="27"/>
        <v>0.25383613780481884</v>
      </c>
      <c r="M11" s="154">
        <f t="shared" si="28"/>
        <v>16.323</v>
      </c>
      <c r="N11" s="155">
        <f t="shared" si="29"/>
        <v>0.157</v>
      </c>
      <c r="O11" s="155">
        <f t="shared" si="30"/>
        <v>14.728999999999999</v>
      </c>
      <c r="P11" s="156">
        <f t="shared" si="31"/>
        <v>2.3666666666666667</v>
      </c>
      <c r="Q11" s="157">
        <f t="shared" si="32"/>
        <v>92</v>
      </c>
      <c r="R11" s="158">
        <f t="shared" si="33"/>
        <v>28.981215637405825</v>
      </c>
      <c r="S11" s="143">
        <f t="shared" si="34"/>
        <v>1</v>
      </c>
      <c r="T11" s="143">
        <f t="shared" si="35"/>
        <v>94</v>
      </c>
      <c r="U11" t="s">
        <v>117</v>
      </c>
      <c r="V11" s="5" t="s">
        <v>118</v>
      </c>
      <c r="W11" t="s">
        <v>117</v>
      </c>
      <c r="X11" s="5" t="s">
        <v>118</v>
      </c>
      <c r="Y11" t="s">
        <v>305</v>
      </c>
      <c r="Z11" t="s">
        <v>164</v>
      </c>
      <c r="AA11" t="s">
        <v>48</v>
      </c>
      <c r="AB11">
        <v>512</v>
      </c>
      <c r="AC11" s="1">
        <v>638.20699999999999</v>
      </c>
      <c r="AD11" s="1">
        <v>380.375</v>
      </c>
      <c r="AE11" s="28">
        <v>1.6779999999999999</v>
      </c>
      <c r="AF11">
        <v>1.9</v>
      </c>
      <c r="AG11">
        <v>16.323</v>
      </c>
      <c r="AH11">
        <v>34.773049</v>
      </c>
      <c r="AI11">
        <v>0.98582499999999995</v>
      </c>
      <c r="AJ11">
        <v>11.765822</v>
      </c>
      <c r="AK11">
        <v>162</v>
      </c>
      <c r="AL11">
        <v>1</v>
      </c>
      <c r="AM11">
        <v>94</v>
      </c>
      <c r="AN11">
        <v>92</v>
      </c>
      <c r="AO11">
        <v>18.353494999999999</v>
      </c>
      <c r="AP11">
        <v>697.1</v>
      </c>
      <c r="AQ11">
        <v>142</v>
      </c>
      <c r="AR11">
        <v>14</v>
      </c>
      <c r="AS11">
        <v>4962</v>
      </c>
      <c r="AT11">
        <v>0.157</v>
      </c>
      <c r="AU11">
        <v>14.728999999999999</v>
      </c>
      <c r="AV11">
        <v>5809</v>
      </c>
      <c r="AW11">
        <v>0</v>
      </c>
      <c r="AX11" s="29">
        <v>0.45</v>
      </c>
      <c r="AY11">
        <v>0.88315789473684214</v>
      </c>
      <c r="AZ11" t="s">
        <v>69</v>
      </c>
      <c r="BA11" t="s">
        <v>317</v>
      </c>
      <c r="BB11">
        <v>2</v>
      </c>
      <c r="BC11" t="s">
        <v>325</v>
      </c>
      <c r="BD11">
        <v>3</v>
      </c>
      <c r="BE11">
        <v>48385.044999999998</v>
      </c>
      <c r="BF11">
        <v>1.3190170640535728E-2</v>
      </c>
      <c r="BG11">
        <v>1.1649003334115239E-2</v>
      </c>
      <c r="BH11">
        <v>164643.56899999999</v>
      </c>
      <c r="BI11">
        <v>3.8762947370267467E-3</v>
      </c>
      <c r="BJ11">
        <v>3.4233802993320428E-3</v>
      </c>
      <c r="BK11">
        <v>1</v>
      </c>
      <c r="BL11" t="s">
        <v>69</v>
      </c>
      <c r="BM11">
        <v>0</v>
      </c>
      <c r="BN11" t="s">
        <v>327</v>
      </c>
    </row>
    <row r="12" spans="1:66" s="2" customFormat="1">
      <c r="A12" s="138" t="str">
        <f t="shared" si="20"/>
        <v>부성여객</v>
      </c>
      <c r="B12" s="138" t="str">
        <f t="shared" si="21"/>
        <v>33</v>
      </c>
      <c r="C12" s="139" t="str">
        <f t="shared" si="22"/>
        <v>70바2047</v>
      </c>
      <c r="D12" s="113" t="str">
        <f t="shared" si="23"/>
        <v>저상</v>
      </c>
      <c r="E12" s="109" t="str">
        <f t="shared" si="16"/>
        <v>C</v>
      </c>
      <c r="F12" s="159">
        <f t="shared" si="17"/>
        <v>0.87150000000000005</v>
      </c>
      <c r="G12" s="160">
        <f t="shared" si="18"/>
        <v>1.7430000000000001</v>
      </c>
      <c r="H12" s="161">
        <f t="shared" si="19"/>
        <v>2</v>
      </c>
      <c r="I12" s="162">
        <f t="shared" si="24"/>
        <v>520.58699999999999</v>
      </c>
      <c r="J12" s="163">
        <f t="shared" si="25"/>
        <v>2.2526177064265369E-2</v>
      </c>
      <c r="K12" s="163">
        <f t="shared" si="26"/>
        <v>0.33845411320397817</v>
      </c>
      <c r="L12" s="163">
        <f t="shared" si="27"/>
        <v>0.27084810031752621</v>
      </c>
      <c r="M12" s="164">
        <f t="shared" si="28"/>
        <v>17.808</v>
      </c>
      <c r="N12" s="165">
        <f t="shared" si="29"/>
        <v>0.192</v>
      </c>
      <c r="O12" s="165">
        <f t="shared" si="30"/>
        <v>15.175000000000001</v>
      </c>
      <c r="P12" s="166">
        <f t="shared" si="31"/>
        <v>3.5383333333333336</v>
      </c>
      <c r="Q12" s="167">
        <f t="shared" si="32"/>
        <v>91</v>
      </c>
      <c r="R12" s="168">
        <f t="shared" si="33"/>
        <v>32.024054442498098</v>
      </c>
      <c r="S12" s="140">
        <f t="shared" si="34"/>
        <v>1</v>
      </c>
      <c r="T12" s="140">
        <f t="shared" si="35"/>
        <v>79</v>
      </c>
      <c r="U12" t="s">
        <v>117</v>
      </c>
      <c r="V12" s="5" t="s">
        <v>118</v>
      </c>
      <c r="W12" t="s">
        <v>117</v>
      </c>
      <c r="X12" s="5" t="s">
        <v>118</v>
      </c>
      <c r="Y12" t="s">
        <v>409</v>
      </c>
      <c r="Z12" t="s">
        <v>164</v>
      </c>
      <c r="AA12" t="s">
        <v>48</v>
      </c>
      <c r="AB12">
        <v>512</v>
      </c>
      <c r="AC12" s="1">
        <v>520.58699999999999</v>
      </c>
      <c r="AD12" s="1">
        <v>298.66699999999997</v>
      </c>
      <c r="AE12" s="28">
        <v>1.7430000000000001</v>
      </c>
      <c r="AF12">
        <v>2</v>
      </c>
      <c r="AG12">
        <v>17.808</v>
      </c>
      <c r="AH12">
        <v>25.439159</v>
      </c>
      <c r="AI12">
        <v>0.57304699999999997</v>
      </c>
      <c r="AJ12">
        <v>8.6099879999999995</v>
      </c>
      <c r="AK12">
        <v>141</v>
      </c>
      <c r="AL12">
        <v>1</v>
      </c>
      <c r="AM12">
        <v>79</v>
      </c>
      <c r="AN12">
        <v>91</v>
      </c>
      <c r="AO12">
        <v>20.464001</v>
      </c>
      <c r="AP12">
        <v>1423</v>
      </c>
      <c r="AQ12">
        <v>212.3</v>
      </c>
      <c r="AR12">
        <v>8</v>
      </c>
      <c r="AS12">
        <v>2977</v>
      </c>
      <c r="AT12">
        <v>0.192</v>
      </c>
      <c r="AU12">
        <v>15.175000000000001</v>
      </c>
      <c r="AV12">
        <v>4652</v>
      </c>
      <c r="AW12">
        <v>0</v>
      </c>
      <c r="AX12" s="29">
        <v>0.45</v>
      </c>
      <c r="AY12" s="2">
        <v>0.87150000000000005</v>
      </c>
      <c r="AZ12" s="2" t="s">
        <v>69</v>
      </c>
      <c r="BA12" s="2" t="s">
        <v>317</v>
      </c>
      <c r="BB12" s="2">
        <v>4</v>
      </c>
      <c r="BC12" s="2" t="s">
        <v>386</v>
      </c>
      <c r="BD12" s="2">
        <v>2</v>
      </c>
      <c r="BE12" s="2">
        <v>48385.044999999998</v>
      </c>
      <c r="BF12" s="2">
        <v>1.0759254228243458E-2</v>
      </c>
      <c r="BG12" s="2">
        <v>9.3766900599141743E-3</v>
      </c>
      <c r="BH12" s="2">
        <v>164643.56899999999</v>
      </c>
      <c r="BI12" s="2">
        <v>3.1619030318760888E-3</v>
      </c>
      <c r="BJ12" s="2">
        <v>2.7555984922800116E-3</v>
      </c>
      <c r="BK12" s="2">
        <v>1</v>
      </c>
      <c r="BL12" s="2" t="s">
        <v>310</v>
      </c>
      <c r="BM12" s="2" t="s">
        <v>311</v>
      </c>
      <c r="BN12" s="2" t="s">
        <v>310</v>
      </c>
    </row>
    <row r="13" spans="1:66">
      <c r="A13" s="141" t="str">
        <f t="shared" si="20"/>
        <v>부성여객</v>
      </c>
      <c r="B13" s="141" t="str">
        <f t="shared" si="21"/>
        <v>33</v>
      </c>
      <c r="C13" s="142" t="str">
        <f t="shared" si="22"/>
        <v>70바2048</v>
      </c>
      <c r="D13" s="130" t="str">
        <f t="shared" si="23"/>
        <v>저상</v>
      </c>
      <c r="E13" s="126" t="str">
        <f t="shared" si="16"/>
        <v>B</v>
      </c>
      <c r="F13" s="149">
        <f t="shared" si="17"/>
        <v>0.91526315789473689</v>
      </c>
      <c r="G13" s="150">
        <f t="shared" si="18"/>
        <v>1.7390000000000001</v>
      </c>
      <c r="H13" s="151">
        <f t="shared" si="19"/>
        <v>1.9</v>
      </c>
      <c r="I13" s="152">
        <f t="shared" si="24"/>
        <v>1204.2660000000001</v>
      </c>
      <c r="J13" s="153">
        <f t="shared" si="25"/>
        <v>3.0544401114261543E-2</v>
      </c>
      <c r="K13" s="153">
        <f t="shared" si="26"/>
        <v>0.31145174293602246</v>
      </c>
      <c r="L13" s="153">
        <f t="shared" si="27"/>
        <v>0.33630443772389157</v>
      </c>
      <c r="M13" s="154">
        <f t="shared" si="28"/>
        <v>15.097</v>
      </c>
      <c r="N13" s="155">
        <f t="shared" si="29"/>
        <v>0.249</v>
      </c>
      <c r="O13" s="155">
        <f t="shared" si="30"/>
        <v>8.0549999999999997</v>
      </c>
      <c r="P13" s="156">
        <f t="shared" si="31"/>
        <v>3.3766666666666665</v>
      </c>
      <c r="Q13" s="157">
        <f t="shared" si="32"/>
        <v>92</v>
      </c>
      <c r="R13" s="158">
        <f t="shared" si="33"/>
        <v>28.444976937730885</v>
      </c>
      <c r="S13" s="143">
        <f t="shared" si="34"/>
        <v>3</v>
      </c>
      <c r="T13" s="143">
        <f t="shared" si="35"/>
        <v>97</v>
      </c>
      <c r="U13" t="s">
        <v>117</v>
      </c>
      <c r="V13" t="s">
        <v>118</v>
      </c>
      <c r="W13" s="4" t="s">
        <v>117</v>
      </c>
      <c r="X13" s="4" t="s">
        <v>118</v>
      </c>
      <c r="Y13" s="4" t="s">
        <v>312</v>
      </c>
      <c r="Z13" s="4" t="s">
        <v>164</v>
      </c>
      <c r="AA13" s="4" t="s">
        <v>48</v>
      </c>
      <c r="AB13" s="4">
        <v>512</v>
      </c>
      <c r="AC13" s="4">
        <v>1204.2660000000001</v>
      </c>
      <c r="AD13" s="4">
        <v>692.69799999999998</v>
      </c>
      <c r="AE13" s="4">
        <v>1.7390000000000001</v>
      </c>
      <c r="AF13" s="4">
        <v>1.9</v>
      </c>
      <c r="AG13" s="4">
        <v>15.097</v>
      </c>
      <c r="AH13" s="4">
        <v>64.341087999999999</v>
      </c>
      <c r="AI13" s="4">
        <v>1.96526</v>
      </c>
      <c r="AJ13" s="4">
        <v>20.039144</v>
      </c>
      <c r="AK13" s="4">
        <v>405</v>
      </c>
      <c r="AL13" s="4">
        <v>3</v>
      </c>
      <c r="AM13" s="4">
        <v>97</v>
      </c>
      <c r="AN13" s="4">
        <v>92</v>
      </c>
      <c r="AO13" s="4">
        <v>18.716904</v>
      </c>
      <c r="AP13" s="4">
        <v>2285.9</v>
      </c>
      <c r="AQ13" s="4">
        <v>202.6</v>
      </c>
      <c r="AR13" s="4">
        <v>9</v>
      </c>
      <c r="AS13" s="4">
        <v>4842</v>
      </c>
      <c r="AT13" s="4">
        <v>0.249</v>
      </c>
      <c r="AU13" s="4">
        <v>8.0549999999999997</v>
      </c>
      <c r="AV13" s="4">
        <v>10786</v>
      </c>
      <c r="AW13" s="4">
        <v>0</v>
      </c>
      <c r="AX13" s="30">
        <v>0.45</v>
      </c>
      <c r="AY13">
        <v>0.91526315789473689</v>
      </c>
      <c r="AZ13" t="s">
        <v>68</v>
      </c>
      <c r="BA13" t="s">
        <v>317</v>
      </c>
      <c r="BB13">
        <v>1</v>
      </c>
      <c r="BC13" t="s">
        <v>322</v>
      </c>
      <c r="BD13">
        <v>3</v>
      </c>
      <c r="BE13">
        <v>48385.044999999998</v>
      </c>
      <c r="BF13">
        <v>2.4889219385866027E-2</v>
      </c>
      <c r="BG13">
        <v>2.2780185532642643E-2</v>
      </c>
      <c r="BH13">
        <v>164643.56899999999</v>
      </c>
      <c r="BI13">
        <v>7.3143822580765371E-3</v>
      </c>
      <c r="BJ13">
        <v>6.6945846035763677E-3</v>
      </c>
      <c r="BK13">
        <v>1</v>
      </c>
      <c r="BL13" t="s">
        <v>68</v>
      </c>
      <c r="BM13">
        <v>0</v>
      </c>
      <c r="BN13" t="s">
        <v>327</v>
      </c>
    </row>
    <row r="14" spans="1:66">
      <c r="A14" s="138" t="str">
        <f t="shared" si="20"/>
        <v>부성여객</v>
      </c>
      <c r="B14" s="138" t="str">
        <f t="shared" si="21"/>
        <v>33</v>
      </c>
      <c r="C14" s="139" t="str">
        <f t="shared" si="22"/>
        <v>70바2049</v>
      </c>
      <c r="D14" s="113" t="str">
        <f t="shared" si="23"/>
        <v>대형</v>
      </c>
      <c r="E14" s="109" t="str">
        <f t="shared" si="16"/>
        <v>A</v>
      </c>
      <c r="F14" s="159">
        <f t="shared" si="17"/>
        <v>0.9621052631578948</v>
      </c>
      <c r="G14" s="160">
        <f t="shared" si="18"/>
        <v>1.8280000000000001</v>
      </c>
      <c r="H14" s="161">
        <f t="shared" si="19"/>
        <v>1.9</v>
      </c>
      <c r="I14" s="162">
        <f t="shared" si="24"/>
        <v>4008.4340000000002</v>
      </c>
      <c r="J14" s="163">
        <f t="shared" si="25"/>
        <v>2.4976693624402219E-2</v>
      </c>
      <c r="K14" s="163">
        <f t="shared" si="26"/>
        <v>0.37598466728794777</v>
      </c>
      <c r="L14" s="163">
        <f t="shared" si="27"/>
        <v>0.13197173759128877</v>
      </c>
      <c r="M14" s="164">
        <f t="shared" si="28"/>
        <v>12.958</v>
      </c>
      <c r="N14" s="165">
        <f t="shared" si="29"/>
        <v>2.5000000000000001E-2</v>
      </c>
      <c r="O14" s="165">
        <f t="shared" si="30"/>
        <v>20.556999999999999</v>
      </c>
      <c r="P14" s="166">
        <f t="shared" si="31"/>
        <v>0.19333333333333333</v>
      </c>
      <c r="Q14" s="167">
        <f t="shared" si="32"/>
        <v>83</v>
      </c>
      <c r="R14" s="168">
        <f t="shared" si="33"/>
        <v>25.34425298615508</v>
      </c>
      <c r="S14" s="140">
        <f t="shared" si="34"/>
        <v>1</v>
      </c>
      <c r="T14" s="140">
        <f t="shared" si="35"/>
        <v>824</v>
      </c>
      <c r="U14" t="s">
        <v>117</v>
      </c>
      <c r="V14" s="5" t="s">
        <v>118</v>
      </c>
      <c r="W14" t="s">
        <v>117</v>
      </c>
      <c r="X14" s="5" t="s">
        <v>118</v>
      </c>
      <c r="Y14" t="s">
        <v>173</v>
      </c>
      <c r="Z14" t="s">
        <v>163</v>
      </c>
      <c r="AA14" t="s">
        <v>48</v>
      </c>
      <c r="AB14">
        <v>512</v>
      </c>
      <c r="AC14" s="1">
        <v>4008.4340000000002</v>
      </c>
      <c r="AD14" s="1">
        <v>2192.33</v>
      </c>
      <c r="AE14" s="28">
        <v>1.8280000000000001</v>
      </c>
      <c r="AF14">
        <v>1.9</v>
      </c>
      <c r="AG14">
        <v>12.958</v>
      </c>
      <c r="AH14">
        <v>264.022176</v>
      </c>
      <c r="AI14">
        <v>6.5944010000000004</v>
      </c>
      <c r="AJ14">
        <v>99.268289999999993</v>
      </c>
      <c r="AK14">
        <v>529</v>
      </c>
      <c r="AL14">
        <v>1</v>
      </c>
      <c r="AM14">
        <v>824</v>
      </c>
      <c r="AN14">
        <v>83</v>
      </c>
      <c r="AO14">
        <v>15.182186</v>
      </c>
      <c r="AP14">
        <v>3807.5</v>
      </c>
      <c r="AQ14">
        <v>11.6</v>
      </c>
      <c r="AR14">
        <v>74</v>
      </c>
      <c r="AS14">
        <v>21611</v>
      </c>
      <c r="AT14">
        <v>2.5000000000000001E-2</v>
      </c>
      <c r="AU14">
        <v>20.556999999999999</v>
      </c>
      <c r="AV14">
        <v>36640</v>
      </c>
      <c r="AW14">
        <v>0</v>
      </c>
      <c r="AX14" s="29">
        <v>0.48</v>
      </c>
      <c r="AY14">
        <v>0.9621052631578948</v>
      </c>
      <c r="AZ14" t="s">
        <v>66</v>
      </c>
      <c r="BA14" t="s">
        <v>317</v>
      </c>
      <c r="BB14">
        <v>1</v>
      </c>
      <c r="BC14" t="s">
        <v>388</v>
      </c>
      <c r="BD14">
        <v>8</v>
      </c>
      <c r="BE14">
        <v>48385.044999999998</v>
      </c>
      <c r="BF14">
        <v>8.2844482215527551E-2</v>
      </c>
      <c r="BG14">
        <v>7.9705112363149672E-2</v>
      </c>
      <c r="BH14">
        <v>164643.56899999999</v>
      </c>
      <c r="BI14">
        <v>2.4346131612343756E-2</v>
      </c>
      <c r="BJ14">
        <v>2.3423541361770731E-2</v>
      </c>
      <c r="BK14">
        <v>1</v>
      </c>
      <c r="BL14" t="s">
        <v>66</v>
      </c>
      <c r="BM14">
        <v>0</v>
      </c>
      <c r="BN14" t="s">
        <v>327</v>
      </c>
    </row>
    <row r="15" spans="1:66">
      <c r="A15" s="141" t="str">
        <f t="shared" si="20"/>
        <v>부성여객</v>
      </c>
      <c r="B15" s="141" t="str">
        <f t="shared" si="21"/>
        <v>33</v>
      </c>
      <c r="C15" s="142" t="str">
        <f t="shared" si="22"/>
        <v>70바2054</v>
      </c>
      <c r="D15" s="130" t="str">
        <f t="shared" si="23"/>
        <v>하이</v>
      </c>
      <c r="E15" s="126" t="str">
        <f t="shared" si="16"/>
        <v>F</v>
      </c>
      <c r="F15" s="149">
        <f t="shared" si="17"/>
        <v>0.74519999999999997</v>
      </c>
      <c r="G15" s="150">
        <f t="shared" si="18"/>
        <v>1.863</v>
      </c>
      <c r="H15" s="151">
        <f t="shared" si="19"/>
        <v>2.5</v>
      </c>
      <c r="I15" s="152">
        <f t="shared" si="24"/>
        <v>3303.5619999999999</v>
      </c>
      <c r="J15" s="153">
        <f t="shared" si="25"/>
        <v>3.37942005350063E-2</v>
      </c>
      <c r="K15" s="153">
        <f t="shared" si="26"/>
        <v>0.36426096044507367</v>
      </c>
      <c r="L15" s="153">
        <f t="shared" si="27"/>
        <v>0.19040054341344284</v>
      </c>
      <c r="M15" s="154">
        <f t="shared" si="28"/>
        <v>15.259</v>
      </c>
      <c r="N15" s="155">
        <f t="shared" si="29"/>
        <v>6.0999999999999999E-2</v>
      </c>
      <c r="O15" s="155">
        <f t="shared" si="30"/>
        <v>11.987</v>
      </c>
      <c r="P15" s="156">
        <f t="shared" si="31"/>
        <v>1.2333333333333334</v>
      </c>
      <c r="Q15" s="157">
        <f t="shared" si="32"/>
        <v>94</v>
      </c>
      <c r="R15" s="158">
        <f t="shared" si="33"/>
        <v>25.588723432019883</v>
      </c>
      <c r="S15" s="143">
        <f t="shared" si="34"/>
        <v>2</v>
      </c>
      <c r="T15" s="143">
        <f t="shared" si="35"/>
        <v>396</v>
      </c>
      <c r="U15" t="s">
        <v>117</v>
      </c>
      <c r="V15" s="5" t="s">
        <v>118</v>
      </c>
      <c r="W15" t="s">
        <v>117</v>
      </c>
      <c r="X15" s="5" t="s">
        <v>118</v>
      </c>
      <c r="Y15" t="s">
        <v>174</v>
      </c>
      <c r="Z15" t="s">
        <v>165</v>
      </c>
      <c r="AA15" t="s">
        <v>166</v>
      </c>
      <c r="AB15">
        <v>512</v>
      </c>
      <c r="AC15" s="1">
        <v>3303.5619999999999</v>
      </c>
      <c r="AD15" s="1">
        <v>1773.6849999999999</v>
      </c>
      <c r="AE15" s="28">
        <v>1.863</v>
      </c>
      <c r="AF15">
        <v>2.5</v>
      </c>
      <c r="AG15">
        <v>15.259</v>
      </c>
      <c r="AH15">
        <v>214.47523200000001</v>
      </c>
      <c r="AI15">
        <v>7.2480190000000002</v>
      </c>
      <c r="AJ15">
        <v>78.124954000000002</v>
      </c>
      <c r="AK15">
        <v>629</v>
      </c>
      <c r="AL15">
        <v>2</v>
      </c>
      <c r="AM15">
        <v>396</v>
      </c>
      <c r="AN15">
        <v>94</v>
      </c>
      <c r="AO15">
        <v>15.403</v>
      </c>
      <c r="AP15">
        <v>1752.9</v>
      </c>
      <c r="AQ15">
        <v>74</v>
      </c>
      <c r="AR15">
        <v>80</v>
      </c>
      <c r="AS15">
        <v>25433</v>
      </c>
      <c r="AT15">
        <v>6.0999999999999999E-2</v>
      </c>
      <c r="AU15">
        <v>11.987</v>
      </c>
      <c r="AV15">
        <v>27080</v>
      </c>
      <c r="AW15">
        <v>0</v>
      </c>
      <c r="AX15" s="29">
        <v>0.54</v>
      </c>
      <c r="AY15">
        <v>0.74519999999999997</v>
      </c>
      <c r="AZ15" t="s">
        <v>70</v>
      </c>
      <c r="BA15" t="s">
        <v>317</v>
      </c>
      <c r="BB15">
        <v>2</v>
      </c>
      <c r="BC15" t="s">
        <v>326</v>
      </c>
      <c r="BD15">
        <v>9</v>
      </c>
      <c r="BE15">
        <v>48385.044999999998</v>
      </c>
      <c r="BF15">
        <v>6.8276509818271325E-2</v>
      </c>
      <c r="BG15">
        <v>5.0879655116575787E-2</v>
      </c>
      <c r="BH15">
        <v>164643.56899999999</v>
      </c>
      <c r="BI15">
        <v>2.0064931901470139E-2</v>
      </c>
      <c r="BJ15">
        <v>1.4952387252975548E-2</v>
      </c>
      <c r="BK15">
        <v>1</v>
      </c>
      <c r="BL15" t="s">
        <v>70</v>
      </c>
      <c r="BM15">
        <v>0</v>
      </c>
      <c r="BN15" t="s">
        <v>327</v>
      </c>
    </row>
    <row r="16" spans="1:66">
      <c r="A16" s="138" t="str">
        <f t="shared" ref="A16:A57" si="36">W16</f>
        <v>부성여객</v>
      </c>
      <c r="B16" s="138" t="str">
        <f t="shared" ref="B16:B57" si="37">V16</f>
        <v>33</v>
      </c>
      <c r="C16" s="139" t="str">
        <f t="shared" ref="C16:C57" si="38">Y16</f>
        <v>70바2068</v>
      </c>
      <c r="D16" s="113" t="str">
        <f t="shared" ref="D16:D57" si="39">Z16</f>
        <v>저상</v>
      </c>
      <c r="E16" s="109" t="str">
        <f t="shared" ref="E16:E57" si="40">AZ16</f>
        <v>C</v>
      </c>
      <c r="F16" s="159">
        <f t="shared" ref="F16:F57" si="41">G16/H16</f>
        <v>0.85950000000000004</v>
      </c>
      <c r="G16" s="160">
        <f t="shared" ref="G16:G57" si="42">AE16</f>
        <v>1.7190000000000001</v>
      </c>
      <c r="H16" s="161">
        <f t="shared" ref="H16:H57" si="43">AF16</f>
        <v>2</v>
      </c>
      <c r="I16" s="162">
        <f t="shared" ref="I16:I57" si="44">AC16</f>
        <v>805.92100000000005</v>
      </c>
      <c r="J16" s="163">
        <f t="shared" ref="J16:J57" si="45">AI16/AH16</f>
        <v>6.1849545755923392E-2</v>
      </c>
      <c r="K16" s="163">
        <f t="shared" ref="K16:K57" si="46">AJ16/AH16</f>
        <v>0.32326959054884552</v>
      </c>
      <c r="L16" s="163">
        <f t="shared" ref="L16:L57" si="47">AK16/AC16</f>
        <v>0.25560817995808521</v>
      </c>
      <c r="M16" s="164">
        <f t="shared" ref="M16:M57" si="48">AG16</f>
        <v>16.366</v>
      </c>
      <c r="N16" s="165">
        <f t="shared" ref="N16:N57" si="49">IF(AW16=0,AT16,"속도계이상")</f>
        <v>0</v>
      </c>
      <c r="O16" s="165">
        <f t="shared" ref="O16:O57" si="50">IF(AW16=0,AU16,"속도계이상")</f>
        <v>10.051</v>
      </c>
      <c r="P16" s="166">
        <f t="shared" ref="P16:P57" si="51">AQ16/60</f>
        <v>8.2133333333333329</v>
      </c>
      <c r="Q16" s="167">
        <f t="shared" ref="Q16:Q57" si="52">AN16</f>
        <v>91</v>
      </c>
      <c r="R16" s="168">
        <f t="shared" ref="R16:R57" si="53">AC16/(AH16-AI16-AJ16)</f>
        <v>29.746080505139439</v>
      </c>
      <c r="S16" s="140">
        <f t="shared" ref="S16:S57" si="54">IF(AW16=0,AL16,"속도계이상")</f>
        <v>0</v>
      </c>
      <c r="T16" s="140">
        <f t="shared" ref="T16:T57" si="55">IF(AW16=0,AM16,"속도계이상")</f>
        <v>81</v>
      </c>
      <c r="U16" t="s">
        <v>117</v>
      </c>
      <c r="V16" t="s">
        <v>118</v>
      </c>
      <c r="W16" t="s">
        <v>117</v>
      </c>
      <c r="X16" s="4" t="s">
        <v>118</v>
      </c>
      <c r="Y16" s="4" t="s">
        <v>314</v>
      </c>
      <c r="Z16" s="4" t="s">
        <v>164</v>
      </c>
      <c r="AA16" s="4" t="s">
        <v>48</v>
      </c>
      <c r="AB16" s="4">
        <v>512</v>
      </c>
      <c r="AC16" s="4">
        <v>805.92100000000005</v>
      </c>
      <c r="AD16" s="4">
        <v>468.904</v>
      </c>
      <c r="AE16" s="4">
        <v>1.7190000000000001</v>
      </c>
      <c r="AF16" s="4">
        <v>2</v>
      </c>
      <c r="AG16" s="4">
        <v>16.366</v>
      </c>
      <c r="AH16" s="4">
        <v>44.062764999999999</v>
      </c>
      <c r="AI16" s="4">
        <v>2.7252619999999999</v>
      </c>
      <c r="AJ16" s="4">
        <v>14.244152</v>
      </c>
      <c r="AK16" s="4">
        <v>206</v>
      </c>
      <c r="AL16" s="4">
        <v>0</v>
      </c>
      <c r="AM16" s="4">
        <v>81</v>
      </c>
      <c r="AN16" s="4">
        <v>91</v>
      </c>
      <c r="AO16" s="4">
        <v>18.290295</v>
      </c>
      <c r="AP16" s="4">
        <v>2064.9</v>
      </c>
      <c r="AQ16" s="4">
        <v>492.8</v>
      </c>
      <c r="AR16" s="4">
        <v>7</v>
      </c>
      <c r="AS16" s="4">
        <v>5999</v>
      </c>
      <c r="AT16" s="4">
        <v>0</v>
      </c>
      <c r="AU16" s="4">
        <v>10.051</v>
      </c>
      <c r="AV16" s="4">
        <v>6736</v>
      </c>
      <c r="AW16" s="4">
        <v>0</v>
      </c>
      <c r="AX16" s="4">
        <v>0.45</v>
      </c>
      <c r="AY16">
        <v>0.85950000000000004</v>
      </c>
      <c r="AZ16" t="s">
        <v>69</v>
      </c>
      <c r="BA16" t="s">
        <v>317</v>
      </c>
      <c r="BB16">
        <v>6</v>
      </c>
      <c r="BC16" t="s">
        <v>410</v>
      </c>
      <c r="BD16">
        <v>3</v>
      </c>
      <c r="BE16">
        <v>48385.044999999998</v>
      </c>
      <c r="BF16">
        <v>1.6656406953842868E-2</v>
      </c>
      <c r="BG16">
        <v>1.4316181776827946E-2</v>
      </c>
      <c r="BH16">
        <v>164643.56899999999</v>
      </c>
      <c r="BI16">
        <v>4.8949436950070013E-3</v>
      </c>
      <c r="BJ16">
        <v>4.2072041058585181E-3</v>
      </c>
      <c r="BK16">
        <v>1</v>
      </c>
      <c r="BL16" t="s">
        <v>69</v>
      </c>
      <c r="BM16">
        <v>0</v>
      </c>
      <c r="BN16" t="s">
        <v>327</v>
      </c>
    </row>
    <row r="17" spans="1:66">
      <c r="A17" s="141" t="str">
        <f t="shared" si="36"/>
        <v>부성여객</v>
      </c>
      <c r="B17" s="141" t="str">
        <f t="shared" si="37"/>
        <v>33</v>
      </c>
      <c r="C17" s="142" t="str">
        <f t="shared" si="38"/>
        <v>70바2084</v>
      </c>
      <c r="D17" s="130" t="str">
        <f t="shared" si="39"/>
        <v>대형</v>
      </c>
      <c r="E17" s="126" t="str">
        <f t="shared" si="40"/>
        <v>B</v>
      </c>
      <c r="F17" s="149">
        <f t="shared" si="41"/>
        <v>0.91142857142857137</v>
      </c>
      <c r="G17" s="150">
        <f t="shared" si="42"/>
        <v>1.9139999999999999</v>
      </c>
      <c r="H17" s="151">
        <f t="shared" si="43"/>
        <v>2.1</v>
      </c>
      <c r="I17" s="152">
        <f t="shared" si="44"/>
        <v>4396.1989999999996</v>
      </c>
      <c r="J17" s="153">
        <f t="shared" si="45"/>
        <v>1.7178048681334619E-2</v>
      </c>
      <c r="K17" s="153">
        <f t="shared" si="46"/>
        <v>0.37945811581749178</v>
      </c>
      <c r="L17" s="153">
        <f t="shared" si="47"/>
        <v>0.19562353751502151</v>
      </c>
      <c r="M17" s="154">
        <f t="shared" si="48"/>
        <v>13.574</v>
      </c>
      <c r="N17" s="155">
        <f t="shared" si="49"/>
        <v>0.13600000000000001</v>
      </c>
      <c r="O17" s="155">
        <f t="shared" si="50"/>
        <v>11.827999999999999</v>
      </c>
      <c r="P17" s="156">
        <f t="shared" si="51"/>
        <v>2.1683333333333334</v>
      </c>
      <c r="Q17" s="157">
        <f t="shared" si="52"/>
        <v>103</v>
      </c>
      <c r="R17" s="158">
        <f t="shared" si="53"/>
        <v>25.238788548896892</v>
      </c>
      <c r="S17" s="143">
        <f t="shared" si="54"/>
        <v>6</v>
      </c>
      <c r="T17" s="143">
        <f t="shared" si="55"/>
        <v>520</v>
      </c>
      <c r="U17" t="s">
        <v>117</v>
      </c>
      <c r="V17" t="s">
        <v>118</v>
      </c>
      <c r="W17" t="s">
        <v>117</v>
      </c>
      <c r="X17" s="4" t="s">
        <v>118</v>
      </c>
      <c r="Y17" s="4" t="s">
        <v>175</v>
      </c>
      <c r="Z17" s="4" t="s">
        <v>163</v>
      </c>
      <c r="AA17" s="4" t="s">
        <v>48</v>
      </c>
      <c r="AB17" s="4">
        <v>512</v>
      </c>
      <c r="AC17" s="4">
        <v>4396.1989999999996</v>
      </c>
      <c r="AD17" s="4">
        <v>2297.0360000000001</v>
      </c>
      <c r="AE17" s="4">
        <v>1.9139999999999999</v>
      </c>
      <c r="AF17" s="4">
        <v>2.1</v>
      </c>
      <c r="AG17" s="4">
        <v>13.574</v>
      </c>
      <c r="AH17" s="4">
        <v>288.68855200000002</v>
      </c>
      <c r="AI17" s="4">
        <v>4.9591060000000002</v>
      </c>
      <c r="AJ17" s="4">
        <v>109.545214</v>
      </c>
      <c r="AK17" s="4">
        <v>860</v>
      </c>
      <c r="AL17" s="4">
        <v>6</v>
      </c>
      <c r="AM17" s="4">
        <v>520</v>
      </c>
      <c r="AN17" s="4">
        <v>103</v>
      </c>
      <c r="AO17" s="4">
        <v>15.228172000000001</v>
      </c>
      <c r="AP17" s="4">
        <v>1869.9</v>
      </c>
      <c r="AQ17" s="4">
        <v>130.1</v>
      </c>
      <c r="AR17" s="4">
        <v>79</v>
      </c>
      <c r="AS17" s="4">
        <v>24454</v>
      </c>
      <c r="AT17" s="4">
        <v>0.13600000000000001</v>
      </c>
      <c r="AU17" s="4">
        <v>11.827999999999999</v>
      </c>
      <c r="AV17" s="4">
        <v>30443</v>
      </c>
      <c r="AW17" s="4">
        <v>0</v>
      </c>
      <c r="AX17" s="4">
        <v>0.52</v>
      </c>
      <c r="AY17">
        <v>0.91142857142857137</v>
      </c>
      <c r="AZ17" t="s">
        <v>68</v>
      </c>
      <c r="BA17" t="s">
        <v>317</v>
      </c>
      <c r="BB17">
        <v>2</v>
      </c>
      <c r="BC17" t="s">
        <v>329</v>
      </c>
      <c r="BD17">
        <v>11</v>
      </c>
      <c r="BE17">
        <v>48385.044999999998</v>
      </c>
      <c r="BF17">
        <v>9.0858632042194021E-2</v>
      </c>
      <c r="BG17">
        <v>8.2811153204171123E-2</v>
      </c>
      <c r="BH17">
        <v>164643.56899999999</v>
      </c>
      <c r="BI17">
        <v>2.6701310149563146E-2</v>
      </c>
      <c r="BJ17">
        <v>2.4336336964887552E-2</v>
      </c>
      <c r="BK17">
        <v>1</v>
      </c>
      <c r="BL17" t="s">
        <v>68</v>
      </c>
      <c r="BM17">
        <v>0</v>
      </c>
      <c r="BN17" t="s">
        <v>327</v>
      </c>
    </row>
    <row r="18" spans="1:66">
      <c r="A18" s="138" t="str">
        <f t="shared" si="36"/>
        <v>부성여객</v>
      </c>
      <c r="B18" s="138" t="str">
        <f t="shared" si="37"/>
        <v>33</v>
      </c>
      <c r="C18" s="139" t="str">
        <f t="shared" si="38"/>
        <v>70바2092</v>
      </c>
      <c r="D18" s="113" t="str">
        <f t="shared" si="39"/>
        <v>대형</v>
      </c>
      <c r="E18" s="109" t="str">
        <f t="shared" si="40"/>
        <v>F</v>
      </c>
      <c r="F18" s="159">
        <f t="shared" si="41"/>
        <v>0.79869565217391314</v>
      </c>
      <c r="G18" s="160">
        <f t="shared" si="42"/>
        <v>1.837</v>
      </c>
      <c r="H18" s="161">
        <f t="shared" si="43"/>
        <v>2.2999999999999998</v>
      </c>
      <c r="I18" s="162">
        <f t="shared" si="44"/>
        <v>3888.0010000000002</v>
      </c>
      <c r="J18" s="163">
        <f t="shared" si="45"/>
        <v>1.2413340816865192E-2</v>
      </c>
      <c r="K18" s="163">
        <f t="shared" si="46"/>
        <v>0.36114980428197441</v>
      </c>
      <c r="L18" s="163">
        <f t="shared" si="47"/>
        <v>0.23276742984376803</v>
      </c>
      <c r="M18" s="164">
        <f t="shared" si="48"/>
        <v>14.523999999999999</v>
      </c>
      <c r="N18" s="165">
        <f t="shared" si="49"/>
        <v>0.129</v>
      </c>
      <c r="O18" s="165">
        <f t="shared" si="50"/>
        <v>12.731</v>
      </c>
      <c r="P18" s="166">
        <f t="shared" si="51"/>
        <v>3.375</v>
      </c>
      <c r="Q18" s="167">
        <f t="shared" si="52"/>
        <v>96</v>
      </c>
      <c r="R18" s="168">
        <f t="shared" si="53"/>
        <v>25.84934214770853</v>
      </c>
      <c r="S18" s="140">
        <f t="shared" si="54"/>
        <v>5</v>
      </c>
      <c r="T18" s="140">
        <f t="shared" si="55"/>
        <v>495</v>
      </c>
      <c r="U18" t="s">
        <v>117</v>
      </c>
      <c r="V18" t="s">
        <v>118</v>
      </c>
      <c r="W18" t="s">
        <v>117</v>
      </c>
      <c r="X18" s="4" t="s">
        <v>118</v>
      </c>
      <c r="Y18" s="4" t="s">
        <v>176</v>
      </c>
      <c r="Z18" s="4" t="s">
        <v>163</v>
      </c>
      <c r="AA18" s="4" t="s">
        <v>48</v>
      </c>
      <c r="AB18" s="4">
        <v>512</v>
      </c>
      <c r="AC18" s="4">
        <v>3888.0010000000002</v>
      </c>
      <c r="AD18" s="4">
        <v>2116.1610000000001</v>
      </c>
      <c r="AE18" s="4">
        <v>1.837</v>
      </c>
      <c r="AF18" s="4">
        <v>2.2999999999999998</v>
      </c>
      <c r="AG18" s="4">
        <v>14.523999999999999</v>
      </c>
      <c r="AH18" s="4">
        <v>240.10409799999999</v>
      </c>
      <c r="AI18" s="4">
        <v>2.9804940000000002</v>
      </c>
      <c r="AJ18" s="4">
        <v>86.713548000000003</v>
      </c>
      <c r="AK18" s="4">
        <v>905</v>
      </c>
      <c r="AL18" s="4">
        <v>5</v>
      </c>
      <c r="AM18" s="4">
        <v>495</v>
      </c>
      <c r="AN18" s="4">
        <v>96</v>
      </c>
      <c r="AO18" s="4">
        <v>16.192979999999999</v>
      </c>
      <c r="AP18" s="4">
        <v>2536.1</v>
      </c>
      <c r="AQ18" s="4">
        <v>202.5</v>
      </c>
      <c r="AR18" s="4">
        <v>27</v>
      </c>
      <c r="AS18" s="4">
        <v>9351</v>
      </c>
      <c r="AT18" s="4">
        <v>0.129</v>
      </c>
      <c r="AU18" s="4">
        <v>12.731</v>
      </c>
      <c r="AV18" s="4">
        <v>29906</v>
      </c>
      <c r="AW18" s="4">
        <v>0</v>
      </c>
      <c r="AX18" s="4">
        <v>0.51</v>
      </c>
      <c r="AY18">
        <v>0.79869565217391314</v>
      </c>
      <c r="AZ18" t="s">
        <v>70</v>
      </c>
      <c r="BA18" t="s">
        <v>317</v>
      </c>
      <c r="BB18">
        <v>1</v>
      </c>
      <c r="BC18" t="s">
        <v>328</v>
      </c>
      <c r="BD18">
        <v>11</v>
      </c>
      <c r="BE18">
        <v>48385.044999999998</v>
      </c>
      <c r="BF18">
        <v>8.0355428004665497E-2</v>
      </c>
      <c r="BG18">
        <v>6.4179530975900234E-2</v>
      </c>
      <c r="BH18">
        <v>164643.56899999999</v>
      </c>
      <c r="BI18">
        <v>2.3614654514686816E-2</v>
      </c>
      <c r="BJ18">
        <v>1.8860921888469429E-2</v>
      </c>
      <c r="BK18">
        <v>1</v>
      </c>
      <c r="BL18" t="s">
        <v>67</v>
      </c>
      <c r="BM18">
        <v>-1</v>
      </c>
      <c r="BN18" t="s">
        <v>324</v>
      </c>
    </row>
    <row r="19" spans="1:66">
      <c r="A19" s="141" t="str">
        <f t="shared" si="36"/>
        <v>부성여객</v>
      </c>
      <c r="B19" s="141" t="str">
        <f t="shared" si="37"/>
        <v>33</v>
      </c>
      <c r="C19" s="142" t="str">
        <f t="shared" si="38"/>
        <v>70바2132</v>
      </c>
      <c r="D19" s="130" t="str">
        <f t="shared" si="39"/>
        <v>하이</v>
      </c>
      <c r="E19" s="126" t="str">
        <f t="shared" si="40"/>
        <v>F</v>
      </c>
      <c r="F19" s="149">
        <f t="shared" si="41"/>
        <v>0.73440000000000005</v>
      </c>
      <c r="G19" s="150">
        <f t="shared" si="42"/>
        <v>1.8360000000000001</v>
      </c>
      <c r="H19" s="151">
        <f t="shared" si="43"/>
        <v>2.5</v>
      </c>
      <c r="I19" s="152">
        <f t="shared" si="44"/>
        <v>3426.5439999999999</v>
      </c>
      <c r="J19" s="153">
        <f t="shared" si="45"/>
        <v>2.6096008215377955E-2</v>
      </c>
      <c r="K19" s="153">
        <f t="shared" si="46"/>
        <v>0.35830385643994883</v>
      </c>
      <c r="L19" s="153">
        <f t="shared" si="47"/>
        <v>0.14154203185483683</v>
      </c>
      <c r="M19" s="154">
        <f t="shared" si="48"/>
        <v>16.181999999999999</v>
      </c>
      <c r="N19" s="155">
        <f t="shared" si="49"/>
        <v>2.9000000000000001E-2</v>
      </c>
      <c r="O19" s="155">
        <f t="shared" si="50"/>
        <v>4.1440000000000001</v>
      </c>
      <c r="P19" s="156">
        <f t="shared" si="51"/>
        <v>1.585</v>
      </c>
      <c r="Q19" s="157">
        <f t="shared" si="52"/>
        <v>93</v>
      </c>
      <c r="R19" s="158">
        <f t="shared" si="53"/>
        <v>25.341544573673605</v>
      </c>
      <c r="S19" s="143">
        <f t="shared" si="54"/>
        <v>1</v>
      </c>
      <c r="T19" s="143">
        <f t="shared" si="55"/>
        <v>142</v>
      </c>
      <c r="U19" t="s">
        <v>117</v>
      </c>
      <c r="V19" t="s">
        <v>118</v>
      </c>
      <c r="W19" t="s">
        <v>117</v>
      </c>
      <c r="X19" s="4" t="s">
        <v>118</v>
      </c>
      <c r="Y19" s="4" t="s">
        <v>177</v>
      </c>
      <c r="Z19" s="4" t="s">
        <v>165</v>
      </c>
      <c r="AA19" s="4" t="s">
        <v>166</v>
      </c>
      <c r="AB19" s="4">
        <v>512</v>
      </c>
      <c r="AC19" s="4">
        <v>3426.5439999999999</v>
      </c>
      <c r="AD19" s="4">
        <v>1866.0640000000001</v>
      </c>
      <c r="AE19" s="4">
        <v>1.8360000000000001</v>
      </c>
      <c r="AF19" s="4">
        <v>2.5</v>
      </c>
      <c r="AG19" s="4">
        <v>16.181999999999999</v>
      </c>
      <c r="AH19" s="4">
        <v>219.64662000000001</v>
      </c>
      <c r="AI19" s="4">
        <v>5.7319000000000004</v>
      </c>
      <c r="AJ19" s="4">
        <v>78.700231000000002</v>
      </c>
      <c r="AK19" s="4">
        <v>485</v>
      </c>
      <c r="AL19" s="4">
        <v>1</v>
      </c>
      <c r="AM19" s="4">
        <v>142</v>
      </c>
      <c r="AN19" s="4">
        <v>93</v>
      </c>
      <c r="AO19" s="4">
        <v>15.600258</v>
      </c>
      <c r="AP19" s="4">
        <v>2622.9</v>
      </c>
      <c r="AQ19" s="4">
        <v>95.1</v>
      </c>
      <c r="AR19" s="4">
        <v>43</v>
      </c>
      <c r="AS19" s="4">
        <v>16014</v>
      </c>
      <c r="AT19" s="4">
        <v>2.9000000000000001E-2</v>
      </c>
      <c r="AU19" s="4">
        <v>4.1440000000000001</v>
      </c>
      <c r="AV19" s="4">
        <v>27389</v>
      </c>
      <c r="AW19" s="4">
        <v>0</v>
      </c>
      <c r="AX19" s="4">
        <v>0.56000000000000005</v>
      </c>
      <c r="AY19">
        <v>0.73440000000000005</v>
      </c>
      <c r="AZ19" t="s">
        <v>70</v>
      </c>
      <c r="BA19" t="s">
        <v>317</v>
      </c>
      <c r="BB19">
        <v>4</v>
      </c>
      <c r="BC19" t="s">
        <v>330</v>
      </c>
      <c r="BD19">
        <v>9</v>
      </c>
      <c r="BE19">
        <v>48385.044999999998</v>
      </c>
      <c r="BF19">
        <v>7.081824559634077E-2</v>
      </c>
      <c r="BG19">
        <v>5.2008919565952667E-2</v>
      </c>
      <c r="BH19">
        <v>164643.56899999999</v>
      </c>
      <c r="BI19">
        <v>2.0811890927850331E-2</v>
      </c>
      <c r="BJ19">
        <v>1.5284252697413283E-2</v>
      </c>
      <c r="BK19">
        <v>1</v>
      </c>
      <c r="BL19" t="s">
        <v>70</v>
      </c>
      <c r="BM19">
        <v>0</v>
      </c>
      <c r="BN19" t="s">
        <v>327</v>
      </c>
    </row>
    <row r="20" spans="1:66">
      <c r="A20" s="138" t="str">
        <f t="shared" si="36"/>
        <v>부성여객</v>
      </c>
      <c r="B20" s="138" t="str">
        <f t="shared" si="37"/>
        <v>33</v>
      </c>
      <c r="C20" s="139" t="str">
        <f t="shared" si="38"/>
        <v>70바2133</v>
      </c>
      <c r="D20" s="113" t="str">
        <f t="shared" si="39"/>
        <v>하이</v>
      </c>
      <c r="E20" s="109" t="str">
        <f t="shared" si="40"/>
        <v>D</v>
      </c>
      <c r="F20" s="159">
        <f t="shared" si="41"/>
        <v>0.80879999999999996</v>
      </c>
      <c r="G20" s="160">
        <f t="shared" si="42"/>
        <v>2.0219999999999998</v>
      </c>
      <c r="H20" s="161">
        <f t="shared" si="43"/>
        <v>2.5</v>
      </c>
      <c r="I20" s="162">
        <f t="shared" si="44"/>
        <v>2791.424</v>
      </c>
      <c r="J20" s="163">
        <f t="shared" si="45"/>
        <v>3.0669258086546736E-2</v>
      </c>
      <c r="K20" s="163">
        <f t="shared" si="46"/>
        <v>0.36437263556769384</v>
      </c>
      <c r="L20" s="163">
        <f t="shared" si="47"/>
        <v>0.17302996606749818</v>
      </c>
      <c r="M20" s="164">
        <f t="shared" si="48"/>
        <v>15.327999999999999</v>
      </c>
      <c r="N20" s="165">
        <f t="shared" si="49"/>
        <v>0</v>
      </c>
      <c r="O20" s="165">
        <f t="shared" si="50"/>
        <v>6.0540000000000003</v>
      </c>
      <c r="P20" s="166">
        <f t="shared" si="51"/>
        <v>4.8566666666666665</v>
      </c>
      <c r="Q20" s="167">
        <f t="shared" si="52"/>
        <v>93</v>
      </c>
      <c r="R20" s="168">
        <f t="shared" si="53"/>
        <v>25.501049892602623</v>
      </c>
      <c r="S20" s="140">
        <f t="shared" si="54"/>
        <v>0</v>
      </c>
      <c r="T20" s="140">
        <f t="shared" si="55"/>
        <v>169</v>
      </c>
      <c r="U20" t="s">
        <v>117</v>
      </c>
      <c r="V20" t="s">
        <v>118</v>
      </c>
      <c r="W20" t="s">
        <v>117</v>
      </c>
      <c r="X20" s="4" t="s">
        <v>118</v>
      </c>
      <c r="Y20" s="4" t="s">
        <v>178</v>
      </c>
      <c r="Z20" s="4" t="s">
        <v>165</v>
      </c>
      <c r="AA20" s="4" t="s">
        <v>166</v>
      </c>
      <c r="AB20" s="4">
        <v>512</v>
      </c>
      <c r="AC20" s="4">
        <v>2791.424</v>
      </c>
      <c r="AD20" s="4">
        <v>1380.857</v>
      </c>
      <c r="AE20" s="4">
        <v>2.0219999999999998</v>
      </c>
      <c r="AF20" s="4">
        <v>2.5</v>
      </c>
      <c r="AG20" s="4">
        <v>15.327999999999999</v>
      </c>
      <c r="AH20" s="4">
        <v>180.943275</v>
      </c>
      <c r="AI20" s="4">
        <v>5.5493959999999998</v>
      </c>
      <c r="AJ20" s="4">
        <v>65.930778000000004</v>
      </c>
      <c r="AK20" s="4">
        <v>483</v>
      </c>
      <c r="AL20" s="4">
        <v>0</v>
      </c>
      <c r="AM20" s="4">
        <v>169</v>
      </c>
      <c r="AN20" s="4">
        <v>93</v>
      </c>
      <c r="AO20" s="4">
        <v>15.427066</v>
      </c>
      <c r="AP20" s="4">
        <v>1684</v>
      </c>
      <c r="AQ20" s="4">
        <v>291.39999999999998</v>
      </c>
      <c r="AR20" s="4">
        <v>26</v>
      </c>
      <c r="AS20" s="4">
        <v>11533</v>
      </c>
      <c r="AT20" s="4">
        <v>0</v>
      </c>
      <c r="AU20" s="4">
        <v>6.0540000000000003</v>
      </c>
      <c r="AV20" s="4">
        <v>24146</v>
      </c>
      <c r="AW20" s="4">
        <v>0</v>
      </c>
      <c r="AX20" s="4">
        <v>0.59</v>
      </c>
      <c r="AY20">
        <v>0.80879999999999996</v>
      </c>
      <c r="AZ20" t="s">
        <v>67</v>
      </c>
      <c r="BA20" t="s">
        <v>317</v>
      </c>
      <c r="BB20">
        <v>2</v>
      </c>
      <c r="BC20" t="s">
        <v>318</v>
      </c>
      <c r="BD20">
        <v>7</v>
      </c>
      <c r="BE20">
        <v>48385.044999999998</v>
      </c>
      <c r="BF20">
        <v>5.7691875661167617E-2</v>
      </c>
      <c r="BG20">
        <v>4.6661189034752366E-2</v>
      </c>
      <c r="BH20">
        <v>164643.56899999999</v>
      </c>
      <c r="BI20">
        <v>1.6954345784377402E-2</v>
      </c>
      <c r="BJ20">
        <v>1.3712674870404442E-2</v>
      </c>
      <c r="BK20">
        <v>1</v>
      </c>
      <c r="BL20" t="s">
        <v>70</v>
      </c>
      <c r="BM20">
        <v>1</v>
      </c>
      <c r="BN20" t="s">
        <v>319</v>
      </c>
    </row>
    <row r="21" spans="1:66">
      <c r="A21" s="141" t="str">
        <f t="shared" si="36"/>
        <v>부성여객</v>
      </c>
      <c r="B21" s="141" t="str">
        <f t="shared" si="37"/>
        <v>33</v>
      </c>
      <c r="C21" s="142" t="str">
        <f t="shared" si="38"/>
        <v>70바2134</v>
      </c>
      <c r="D21" s="130" t="str">
        <f t="shared" si="39"/>
        <v>하이</v>
      </c>
      <c r="E21" s="126" t="str">
        <f t="shared" si="40"/>
        <v>F</v>
      </c>
      <c r="F21" s="149">
        <f t="shared" si="41"/>
        <v>0.74124999999999996</v>
      </c>
      <c r="G21" s="150">
        <f t="shared" si="42"/>
        <v>1.7789999999999999</v>
      </c>
      <c r="H21" s="151">
        <f t="shared" si="43"/>
        <v>2.4</v>
      </c>
      <c r="I21" s="152">
        <f t="shared" si="44"/>
        <v>2757.6080000000002</v>
      </c>
      <c r="J21" s="153">
        <f t="shared" si="45"/>
        <v>4.4863675193893053E-2</v>
      </c>
      <c r="K21" s="153">
        <f t="shared" si="46"/>
        <v>0.36858027174288499</v>
      </c>
      <c r="L21" s="153">
        <f t="shared" si="47"/>
        <v>0.17696496383822499</v>
      </c>
      <c r="M21" s="154">
        <f t="shared" si="48"/>
        <v>16.673999999999999</v>
      </c>
      <c r="N21" s="155">
        <f t="shared" si="49"/>
        <v>0</v>
      </c>
      <c r="O21" s="155">
        <f t="shared" si="50"/>
        <v>7.7240000000000002</v>
      </c>
      <c r="P21" s="156">
        <f t="shared" si="51"/>
        <v>2.8966666666666669</v>
      </c>
      <c r="Q21" s="157">
        <f t="shared" si="52"/>
        <v>93</v>
      </c>
      <c r="R21" s="158">
        <f t="shared" si="53"/>
        <v>25.997719700387147</v>
      </c>
      <c r="S21" s="143">
        <f t="shared" si="54"/>
        <v>0</v>
      </c>
      <c r="T21" s="143">
        <f t="shared" si="55"/>
        <v>213</v>
      </c>
      <c r="U21" t="s">
        <v>117</v>
      </c>
      <c r="V21" t="s">
        <v>118</v>
      </c>
      <c r="W21" t="s">
        <v>117</v>
      </c>
      <c r="X21" s="4" t="s">
        <v>118</v>
      </c>
      <c r="Y21" s="4" t="s">
        <v>179</v>
      </c>
      <c r="Z21" s="4" t="s">
        <v>165</v>
      </c>
      <c r="AA21" s="4" t="s">
        <v>166</v>
      </c>
      <c r="AB21" s="4">
        <v>512</v>
      </c>
      <c r="AC21" s="4">
        <v>2757.6080000000002</v>
      </c>
      <c r="AD21" s="4">
        <v>1550.027</v>
      </c>
      <c r="AE21" s="4">
        <v>1.7789999999999999</v>
      </c>
      <c r="AF21" s="4">
        <v>2.4</v>
      </c>
      <c r="AG21" s="4">
        <v>16.673999999999999</v>
      </c>
      <c r="AH21" s="4">
        <v>180.83719099999999</v>
      </c>
      <c r="AI21" s="4">
        <v>8.1130209999999998</v>
      </c>
      <c r="AJ21" s="4">
        <v>66.653020999999995</v>
      </c>
      <c r="AK21" s="4">
        <v>488</v>
      </c>
      <c r="AL21" s="4">
        <v>0</v>
      </c>
      <c r="AM21" s="4">
        <v>213</v>
      </c>
      <c r="AN21" s="4">
        <v>93</v>
      </c>
      <c r="AO21" s="4">
        <v>15.249119</v>
      </c>
      <c r="AP21" s="4">
        <v>1554.3</v>
      </c>
      <c r="AQ21" s="4">
        <v>173.8</v>
      </c>
      <c r="AR21" s="4">
        <v>85</v>
      </c>
      <c r="AS21" s="4">
        <v>37015</v>
      </c>
      <c r="AT21" s="4">
        <v>0</v>
      </c>
      <c r="AU21" s="4">
        <v>7.7240000000000002</v>
      </c>
      <c r="AV21" s="4">
        <v>22923</v>
      </c>
      <c r="AW21" s="4">
        <v>0</v>
      </c>
      <c r="AX21" s="4">
        <v>0.54</v>
      </c>
      <c r="AY21">
        <v>0.74124999999999996</v>
      </c>
      <c r="AZ21" t="s">
        <v>70</v>
      </c>
      <c r="BA21" t="s">
        <v>317</v>
      </c>
      <c r="BB21">
        <v>3</v>
      </c>
      <c r="BC21" t="s">
        <v>332</v>
      </c>
      <c r="BD21">
        <v>7</v>
      </c>
      <c r="BE21">
        <v>48385.044999999998</v>
      </c>
      <c r="BF21">
        <v>5.6992982025747839E-2</v>
      </c>
      <c r="BG21">
        <v>4.2246047926585581E-2</v>
      </c>
      <c r="BH21">
        <v>164643.56899999999</v>
      </c>
      <c r="BI21">
        <v>1.6748956650714977E-2</v>
      </c>
      <c r="BJ21">
        <v>1.2415164117342477E-2</v>
      </c>
      <c r="BK21">
        <v>1</v>
      </c>
      <c r="BL21" t="s">
        <v>70</v>
      </c>
      <c r="BM21">
        <v>0</v>
      </c>
      <c r="BN21" t="s">
        <v>327</v>
      </c>
    </row>
    <row r="22" spans="1:66">
      <c r="A22" s="138" t="str">
        <f t="shared" si="36"/>
        <v>부성여객</v>
      </c>
      <c r="B22" s="138" t="str">
        <f t="shared" si="37"/>
        <v>33</v>
      </c>
      <c r="C22" s="139" t="str">
        <f t="shared" si="38"/>
        <v>70바2135</v>
      </c>
      <c r="D22" s="113" t="str">
        <f t="shared" si="39"/>
        <v>하이</v>
      </c>
      <c r="E22" s="109" t="str">
        <f t="shared" si="40"/>
        <v>F</v>
      </c>
      <c r="F22" s="159">
        <f t="shared" si="41"/>
        <v>0.66833333333333345</v>
      </c>
      <c r="G22" s="160">
        <f t="shared" si="42"/>
        <v>1.6040000000000001</v>
      </c>
      <c r="H22" s="161">
        <f t="shared" si="43"/>
        <v>2.4</v>
      </c>
      <c r="I22" s="162">
        <f t="shared" si="44"/>
        <v>2159.1030000000001</v>
      </c>
      <c r="J22" s="163">
        <f t="shared" si="45"/>
        <v>3.335176963756252E-2</v>
      </c>
      <c r="K22" s="163">
        <f t="shared" si="46"/>
        <v>0.3677988121085039</v>
      </c>
      <c r="L22" s="163">
        <f t="shared" si="47"/>
        <v>0.11300989346038609</v>
      </c>
      <c r="M22" s="164">
        <f t="shared" si="48"/>
        <v>18.98</v>
      </c>
      <c r="N22" s="165">
        <f t="shared" si="49"/>
        <v>4.5999999999999999E-2</v>
      </c>
      <c r="O22" s="165">
        <f t="shared" si="50"/>
        <v>6.9009999999999998</v>
      </c>
      <c r="P22" s="166">
        <f t="shared" si="51"/>
        <v>1.68</v>
      </c>
      <c r="Q22" s="167">
        <f t="shared" si="52"/>
        <v>92</v>
      </c>
      <c r="R22" s="168">
        <f t="shared" si="53"/>
        <v>25.257665912049468</v>
      </c>
      <c r="S22" s="140">
        <f t="shared" si="54"/>
        <v>1</v>
      </c>
      <c r="T22" s="140">
        <f t="shared" si="55"/>
        <v>149</v>
      </c>
      <c r="U22" t="s">
        <v>117</v>
      </c>
      <c r="V22" t="s">
        <v>118</v>
      </c>
      <c r="W22" t="s">
        <v>117</v>
      </c>
      <c r="X22" s="4" t="s">
        <v>118</v>
      </c>
      <c r="Y22" s="4" t="s">
        <v>180</v>
      </c>
      <c r="Z22" s="4" t="s">
        <v>165</v>
      </c>
      <c r="AA22" s="4" t="s">
        <v>166</v>
      </c>
      <c r="AB22" s="4">
        <v>512</v>
      </c>
      <c r="AC22" s="4">
        <v>2159.1030000000001</v>
      </c>
      <c r="AD22" s="4">
        <v>1345.739</v>
      </c>
      <c r="AE22" s="4">
        <v>1.6040000000000001</v>
      </c>
      <c r="AF22" s="4">
        <v>2.4</v>
      </c>
      <c r="AG22" s="4">
        <v>18.98</v>
      </c>
      <c r="AH22" s="4">
        <v>142.745529</v>
      </c>
      <c r="AI22" s="4">
        <v>4.7608160000000002</v>
      </c>
      <c r="AJ22" s="4">
        <v>52.501635999999998</v>
      </c>
      <c r="AK22" s="4">
        <v>244</v>
      </c>
      <c r="AL22" s="4">
        <v>1</v>
      </c>
      <c r="AM22" s="4">
        <v>149</v>
      </c>
      <c r="AN22" s="4">
        <v>92</v>
      </c>
      <c r="AO22" s="4">
        <v>15.125538000000001</v>
      </c>
      <c r="AP22" s="4">
        <v>914.5</v>
      </c>
      <c r="AQ22" s="4">
        <v>100.8</v>
      </c>
      <c r="AR22" s="4">
        <v>52</v>
      </c>
      <c r="AS22" s="4">
        <v>27277</v>
      </c>
      <c r="AT22" s="4">
        <v>4.5999999999999999E-2</v>
      </c>
      <c r="AU22" s="4">
        <v>6.9009999999999998</v>
      </c>
      <c r="AV22" s="4">
        <v>16414</v>
      </c>
      <c r="AW22" s="4">
        <v>0</v>
      </c>
      <c r="AX22" s="4">
        <v>0.55000000000000004</v>
      </c>
      <c r="AY22">
        <v>0.66833333333333345</v>
      </c>
      <c r="AZ22" t="s">
        <v>70</v>
      </c>
      <c r="BA22" t="s">
        <v>317</v>
      </c>
      <c r="BB22">
        <v>5</v>
      </c>
      <c r="BC22" t="s">
        <v>389</v>
      </c>
      <c r="BD22">
        <v>4</v>
      </c>
      <c r="BE22">
        <v>48385.044999999998</v>
      </c>
      <c r="BF22">
        <v>4.4623354178961704E-2</v>
      </c>
      <c r="BG22">
        <v>2.9823275042939409E-2</v>
      </c>
      <c r="BH22">
        <v>164643.56899999999</v>
      </c>
      <c r="BI22">
        <v>1.3113801001240445E-2</v>
      </c>
      <c r="BJ22">
        <v>8.7643903358290316E-3</v>
      </c>
      <c r="BK22">
        <v>1</v>
      </c>
      <c r="BL22" t="s">
        <v>70</v>
      </c>
      <c r="BM22">
        <v>0</v>
      </c>
      <c r="BN22" t="s">
        <v>327</v>
      </c>
    </row>
    <row r="23" spans="1:66">
      <c r="A23" s="141" t="str">
        <f t="shared" si="36"/>
        <v>부성여객</v>
      </c>
      <c r="B23" s="141" t="str">
        <f t="shared" si="37"/>
        <v>33</v>
      </c>
      <c r="C23" s="142" t="str">
        <f t="shared" si="38"/>
        <v>70바2138</v>
      </c>
      <c r="D23" s="130" t="str">
        <f t="shared" si="39"/>
        <v>저상</v>
      </c>
      <c r="E23" s="126" t="str">
        <f t="shared" si="40"/>
        <v>B</v>
      </c>
      <c r="F23" s="149">
        <f t="shared" si="41"/>
        <v>0.90315789473684216</v>
      </c>
      <c r="G23" s="150">
        <f t="shared" si="42"/>
        <v>1.716</v>
      </c>
      <c r="H23" s="151">
        <f t="shared" si="43"/>
        <v>1.9</v>
      </c>
      <c r="I23" s="152">
        <f t="shared" si="44"/>
        <v>563.28399999999999</v>
      </c>
      <c r="J23" s="153">
        <f t="shared" si="45"/>
        <v>2.3727114386750368E-2</v>
      </c>
      <c r="K23" s="153">
        <f t="shared" si="46"/>
        <v>0.317243413184641</v>
      </c>
      <c r="L23" s="153">
        <f t="shared" si="47"/>
        <v>0.30002627449031039</v>
      </c>
      <c r="M23" s="154">
        <f t="shared" si="48"/>
        <v>17.332000000000001</v>
      </c>
      <c r="N23" s="155">
        <f t="shared" si="49"/>
        <v>1.5980000000000001</v>
      </c>
      <c r="O23" s="155">
        <f t="shared" si="50"/>
        <v>9.2319999999999993</v>
      </c>
      <c r="P23" s="156">
        <f t="shared" si="51"/>
        <v>7.3</v>
      </c>
      <c r="Q23" s="157">
        <f t="shared" si="52"/>
        <v>92</v>
      </c>
      <c r="R23" s="158">
        <f t="shared" si="53"/>
        <v>30.935965017256361</v>
      </c>
      <c r="S23" s="143">
        <f t="shared" si="54"/>
        <v>9</v>
      </c>
      <c r="T23" s="143">
        <f t="shared" si="55"/>
        <v>52</v>
      </c>
      <c r="U23" t="s">
        <v>117</v>
      </c>
      <c r="V23" t="s">
        <v>118</v>
      </c>
      <c r="W23" t="s">
        <v>117</v>
      </c>
      <c r="X23" s="4" t="s">
        <v>118</v>
      </c>
      <c r="Y23" s="4" t="s">
        <v>315</v>
      </c>
      <c r="Z23" s="4" t="s">
        <v>164</v>
      </c>
      <c r="AA23" s="4" t="s">
        <v>48</v>
      </c>
      <c r="AB23" s="4">
        <v>512</v>
      </c>
      <c r="AC23" s="4">
        <v>563.28399999999999</v>
      </c>
      <c r="AD23" s="4">
        <v>328.18400000000003</v>
      </c>
      <c r="AE23" s="4">
        <v>1.716</v>
      </c>
      <c r="AF23" s="4">
        <v>1.9</v>
      </c>
      <c r="AG23" s="4">
        <v>17.332000000000001</v>
      </c>
      <c r="AH23" s="4">
        <v>27.628602000000001</v>
      </c>
      <c r="AI23" s="4">
        <v>0.65554699999999999</v>
      </c>
      <c r="AJ23" s="4">
        <v>8.7649919999999995</v>
      </c>
      <c r="AK23" s="4">
        <v>169</v>
      </c>
      <c r="AL23" s="4">
        <v>9</v>
      </c>
      <c r="AM23" s="4">
        <v>52</v>
      </c>
      <c r="AN23" s="4">
        <v>92</v>
      </c>
      <c r="AO23" s="4">
        <v>20.387712000000001</v>
      </c>
      <c r="AP23" s="4">
        <v>1052.4000000000001</v>
      </c>
      <c r="AQ23" s="4">
        <v>438</v>
      </c>
      <c r="AR23" s="4">
        <v>6</v>
      </c>
      <c r="AS23" s="4">
        <v>2337</v>
      </c>
      <c r="AT23" s="4">
        <v>1.5980000000000001</v>
      </c>
      <c r="AU23" s="4">
        <v>9.2319999999999993</v>
      </c>
      <c r="AV23" s="4">
        <v>4898</v>
      </c>
      <c r="AW23" s="4">
        <v>0</v>
      </c>
      <c r="AX23" s="4">
        <v>0.45</v>
      </c>
      <c r="AY23">
        <v>0.90315789473684216</v>
      </c>
      <c r="AZ23" t="s">
        <v>68</v>
      </c>
      <c r="BA23" t="s">
        <v>317</v>
      </c>
      <c r="BB23">
        <v>4</v>
      </c>
      <c r="BC23" t="s">
        <v>320</v>
      </c>
      <c r="BD23">
        <v>2</v>
      </c>
      <c r="BE23">
        <v>48385.044999999998</v>
      </c>
      <c r="BF23">
        <v>1.1641696313396009E-2</v>
      </c>
      <c r="BG23">
        <v>1.0514289933572396E-2</v>
      </c>
      <c r="BH23">
        <v>164643.56899999999</v>
      </c>
      <c r="BI23">
        <v>3.4212329301486414E-3</v>
      </c>
      <c r="BJ23">
        <v>3.0899135305974047E-3</v>
      </c>
      <c r="BK23">
        <v>1</v>
      </c>
      <c r="BL23" t="s">
        <v>68</v>
      </c>
      <c r="BM23">
        <v>0</v>
      </c>
      <c r="BN23" t="s">
        <v>327</v>
      </c>
    </row>
    <row r="24" spans="1:66">
      <c r="A24" s="138" t="str">
        <f t="shared" si="36"/>
        <v>부성여객</v>
      </c>
      <c r="B24" s="138" t="str">
        <f t="shared" si="37"/>
        <v>36</v>
      </c>
      <c r="C24" s="139" t="str">
        <f t="shared" si="38"/>
        <v>70바2002</v>
      </c>
      <c r="D24" s="113" t="str">
        <f t="shared" si="39"/>
        <v>저상</v>
      </c>
      <c r="E24" s="109" t="str">
        <f t="shared" si="40"/>
        <v>B</v>
      </c>
      <c r="F24" s="159">
        <f t="shared" si="41"/>
        <v>0.91789473684210532</v>
      </c>
      <c r="G24" s="160">
        <f t="shared" si="42"/>
        <v>1.744</v>
      </c>
      <c r="H24" s="161">
        <f t="shared" si="43"/>
        <v>1.9</v>
      </c>
      <c r="I24" s="162">
        <f t="shared" si="44"/>
        <v>3582.2919999999999</v>
      </c>
      <c r="J24" s="163">
        <f t="shared" si="45"/>
        <v>1.6958367692192281E-2</v>
      </c>
      <c r="K24" s="163">
        <f t="shared" si="46"/>
        <v>0.34447744971410893</v>
      </c>
      <c r="L24" s="163">
        <f t="shared" si="47"/>
        <v>0.25905202590966903</v>
      </c>
      <c r="M24" s="164">
        <f t="shared" si="48"/>
        <v>16.654</v>
      </c>
      <c r="N24" s="165">
        <f t="shared" si="49"/>
        <v>0.19500000000000001</v>
      </c>
      <c r="O24" s="165">
        <f t="shared" si="50"/>
        <v>9.6869999999999994</v>
      </c>
      <c r="P24" s="166">
        <f t="shared" si="51"/>
        <v>3.4716666666666667</v>
      </c>
      <c r="Q24" s="167">
        <f t="shared" si="52"/>
        <v>101</v>
      </c>
      <c r="R24" s="168">
        <f t="shared" si="53"/>
        <v>25.471650003744355</v>
      </c>
      <c r="S24" s="140">
        <f t="shared" si="54"/>
        <v>7</v>
      </c>
      <c r="T24" s="140">
        <f t="shared" si="55"/>
        <v>347</v>
      </c>
      <c r="U24" t="s">
        <v>117</v>
      </c>
      <c r="V24" t="s">
        <v>119</v>
      </c>
      <c r="W24" t="s">
        <v>117</v>
      </c>
      <c r="X24" s="4" t="s">
        <v>119</v>
      </c>
      <c r="Y24" s="4" t="s">
        <v>181</v>
      </c>
      <c r="Z24" s="4" t="s">
        <v>164</v>
      </c>
      <c r="AA24" s="4" t="s">
        <v>48</v>
      </c>
      <c r="AB24" s="4">
        <v>512</v>
      </c>
      <c r="AC24" s="4">
        <v>3582.2919999999999</v>
      </c>
      <c r="AD24" s="4">
        <v>2053.5039999999999</v>
      </c>
      <c r="AE24" s="4">
        <v>1.744</v>
      </c>
      <c r="AF24" s="4">
        <v>1.9</v>
      </c>
      <c r="AG24" s="4">
        <v>16.654</v>
      </c>
      <c r="AH24" s="4">
        <v>220.24159800000001</v>
      </c>
      <c r="AI24" s="4">
        <v>3.7349380000000001</v>
      </c>
      <c r="AJ24" s="4">
        <v>75.868263999999996</v>
      </c>
      <c r="AK24" s="4">
        <v>928</v>
      </c>
      <c r="AL24" s="4">
        <v>7</v>
      </c>
      <c r="AM24" s="4">
        <v>347</v>
      </c>
      <c r="AN24" s="4">
        <v>101</v>
      </c>
      <c r="AO24" s="4">
        <v>16.265283</v>
      </c>
      <c r="AP24" s="4">
        <v>1826</v>
      </c>
      <c r="AQ24" s="4">
        <v>208.3</v>
      </c>
      <c r="AR24" s="4">
        <v>38</v>
      </c>
      <c r="AS24" s="4">
        <v>13009</v>
      </c>
      <c r="AT24" s="4">
        <v>0.19500000000000001</v>
      </c>
      <c r="AU24" s="4">
        <v>9.6869999999999994</v>
      </c>
      <c r="AV24" s="4">
        <v>30504</v>
      </c>
      <c r="AW24" s="4">
        <v>0</v>
      </c>
      <c r="AX24" s="4">
        <v>0.54</v>
      </c>
      <c r="AY24">
        <v>0.91789473684210532</v>
      </c>
      <c r="AZ24" t="s">
        <v>68</v>
      </c>
      <c r="BA24" t="s">
        <v>333</v>
      </c>
      <c r="BB24">
        <v>2</v>
      </c>
      <c r="BC24" t="s">
        <v>335</v>
      </c>
      <c r="BD24">
        <v>8</v>
      </c>
      <c r="BE24">
        <v>77595.98</v>
      </c>
      <c r="BF24">
        <v>4.6165948287527264E-2</v>
      </c>
      <c r="BG24">
        <v>4.2375480954446078E-2</v>
      </c>
      <c r="BH24">
        <v>164643.56899999999</v>
      </c>
      <c r="BI24">
        <v>2.1757861675119543E-2</v>
      </c>
      <c r="BJ24">
        <v>1.9971426716530783E-2</v>
      </c>
      <c r="BK24">
        <v>1</v>
      </c>
      <c r="BL24" t="s">
        <v>68</v>
      </c>
      <c r="BM24">
        <v>0</v>
      </c>
      <c r="BN24" t="s">
        <v>327</v>
      </c>
    </row>
    <row r="25" spans="1:66">
      <c r="A25" s="141" t="str">
        <f t="shared" si="36"/>
        <v>부성여객</v>
      </c>
      <c r="B25" s="141" t="str">
        <f t="shared" si="37"/>
        <v>36</v>
      </c>
      <c r="C25" s="142" t="str">
        <f t="shared" si="38"/>
        <v>70바2008</v>
      </c>
      <c r="D25" s="130" t="str">
        <f t="shared" si="39"/>
        <v>대형</v>
      </c>
      <c r="E25" s="126" t="str">
        <f t="shared" si="40"/>
        <v>C</v>
      </c>
      <c r="F25" s="149">
        <f t="shared" si="41"/>
        <v>0.87714285714285711</v>
      </c>
      <c r="G25" s="150">
        <f t="shared" si="42"/>
        <v>1.8420000000000001</v>
      </c>
      <c r="H25" s="151">
        <f t="shared" si="43"/>
        <v>2.1</v>
      </c>
      <c r="I25" s="152">
        <f t="shared" si="44"/>
        <v>2544.511</v>
      </c>
      <c r="J25" s="153">
        <f t="shared" si="45"/>
        <v>3.3518852218638276E-2</v>
      </c>
      <c r="K25" s="153">
        <f t="shared" si="46"/>
        <v>0.39672760145164088</v>
      </c>
      <c r="L25" s="153">
        <f t="shared" si="47"/>
        <v>0.23658769798990847</v>
      </c>
      <c r="M25" s="154">
        <f t="shared" si="48"/>
        <v>12.978</v>
      </c>
      <c r="N25" s="155">
        <f t="shared" si="49"/>
        <v>1.1000000000000001</v>
      </c>
      <c r="O25" s="155">
        <f t="shared" si="50"/>
        <v>20.867999999999999</v>
      </c>
      <c r="P25" s="156">
        <f t="shared" si="51"/>
        <v>13.838333333333333</v>
      </c>
      <c r="Q25" s="157">
        <f t="shared" si="52"/>
        <v>107</v>
      </c>
      <c r="R25" s="158">
        <f t="shared" si="53"/>
        <v>25.558626595333038</v>
      </c>
      <c r="S25" s="143">
        <f t="shared" si="54"/>
        <v>28</v>
      </c>
      <c r="T25" s="143">
        <f t="shared" si="55"/>
        <v>531</v>
      </c>
      <c r="U25" t="s">
        <v>117</v>
      </c>
      <c r="V25" t="s">
        <v>119</v>
      </c>
      <c r="W25" t="s">
        <v>117</v>
      </c>
      <c r="X25" s="4" t="s">
        <v>119</v>
      </c>
      <c r="Y25" s="4" t="s">
        <v>182</v>
      </c>
      <c r="Z25" s="4" t="s">
        <v>163</v>
      </c>
      <c r="AA25" s="4" t="s">
        <v>48</v>
      </c>
      <c r="AB25" s="4">
        <v>512</v>
      </c>
      <c r="AC25" s="4">
        <v>2544.511</v>
      </c>
      <c r="AD25" s="4">
        <v>1381.3</v>
      </c>
      <c r="AE25" s="4">
        <v>1.8420000000000001</v>
      </c>
      <c r="AF25" s="4">
        <v>2.1</v>
      </c>
      <c r="AG25" s="4">
        <v>12.978</v>
      </c>
      <c r="AH25" s="4">
        <v>174.734951</v>
      </c>
      <c r="AI25" s="4">
        <v>5.8569149999999999</v>
      </c>
      <c r="AJ25" s="4">
        <v>69.322177999999994</v>
      </c>
      <c r="AK25" s="4">
        <v>602</v>
      </c>
      <c r="AL25" s="4">
        <v>28</v>
      </c>
      <c r="AM25" s="4">
        <v>531</v>
      </c>
      <c r="AN25" s="4">
        <v>107</v>
      </c>
      <c r="AO25" s="4">
        <v>14.562118</v>
      </c>
      <c r="AP25" s="4">
        <v>3128</v>
      </c>
      <c r="AQ25" s="4">
        <v>830.3</v>
      </c>
      <c r="AR25" s="4">
        <v>43</v>
      </c>
      <c r="AS25" s="4">
        <v>18505</v>
      </c>
      <c r="AT25" s="4">
        <v>1.1000000000000001</v>
      </c>
      <c r="AU25" s="4">
        <v>20.867999999999999</v>
      </c>
      <c r="AV25" s="4">
        <v>22108</v>
      </c>
      <c r="AW25" s="4">
        <v>0</v>
      </c>
      <c r="AX25" s="4">
        <v>0.48</v>
      </c>
      <c r="AY25">
        <v>0.87714285714285711</v>
      </c>
      <c r="AZ25" t="s">
        <v>69</v>
      </c>
      <c r="BA25" t="s">
        <v>333</v>
      </c>
      <c r="BB25">
        <v>7</v>
      </c>
      <c r="BC25" t="s">
        <v>392</v>
      </c>
      <c r="BD25">
        <v>10</v>
      </c>
      <c r="BE25">
        <v>77595.98</v>
      </c>
      <c r="BF25">
        <v>3.2791788956077365E-2</v>
      </c>
      <c r="BG25">
        <v>2.876308345575929E-2</v>
      </c>
      <c r="BH25">
        <v>164643.56899999999</v>
      </c>
      <c r="BI25">
        <v>1.5454663765215149E-2</v>
      </c>
      <c r="BJ25">
        <v>1.3555947931203001E-2</v>
      </c>
      <c r="BK25">
        <v>1</v>
      </c>
      <c r="BL25" t="s">
        <v>68</v>
      </c>
      <c r="BM25">
        <v>-1</v>
      </c>
      <c r="BN25" t="s">
        <v>324</v>
      </c>
    </row>
    <row r="26" spans="1:66">
      <c r="A26" s="138" t="str">
        <f t="shared" si="36"/>
        <v>부성여객</v>
      </c>
      <c r="B26" s="138" t="str">
        <f t="shared" si="37"/>
        <v>36</v>
      </c>
      <c r="C26" s="139" t="str">
        <f t="shared" si="38"/>
        <v>70바2011</v>
      </c>
      <c r="D26" s="113" t="str">
        <f t="shared" si="39"/>
        <v>대형</v>
      </c>
      <c r="E26" s="109" t="str">
        <f t="shared" si="40"/>
        <v>C</v>
      </c>
      <c r="F26" s="159">
        <f t="shared" si="41"/>
        <v>0.89761904761904754</v>
      </c>
      <c r="G26" s="160">
        <f t="shared" si="42"/>
        <v>1.885</v>
      </c>
      <c r="H26" s="161">
        <f t="shared" si="43"/>
        <v>2.1</v>
      </c>
      <c r="I26" s="162">
        <f t="shared" si="44"/>
        <v>3884.9079999999999</v>
      </c>
      <c r="J26" s="163">
        <f t="shared" si="45"/>
        <v>2.4976670897437315E-2</v>
      </c>
      <c r="K26" s="163">
        <f t="shared" si="46"/>
        <v>0.37039006109856321</v>
      </c>
      <c r="L26" s="163">
        <f t="shared" si="47"/>
        <v>0.16113637697469285</v>
      </c>
      <c r="M26" s="164">
        <f t="shared" si="48"/>
        <v>14.250999999999999</v>
      </c>
      <c r="N26" s="165">
        <f t="shared" si="49"/>
        <v>2.5999999999999999E-2</v>
      </c>
      <c r="O26" s="165">
        <f t="shared" si="50"/>
        <v>33.616999999999997</v>
      </c>
      <c r="P26" s="166">
        <f t="shared" si="51"/>
        <v>2.1550000000000002</v>
      </c>
      <c r="Q26" s="167">
        <f t="shared" si="52"/>
        <v>92</v>
      </c>
      <c r="R26" s="168">
        <f t="shared" si="53"/>
        <v>24.277714332737119</v>
      </c>
      <c r="S26" s="140">
        <f t="shared" si="54"/>
        <v>1</v>
      </c>
      <c r="T26" s="140">
        <f t="shared" si="55"/>
        <v>1306</v>
      </c>
      <c r="U26" t="s">
        <v>117</v>
      </c>
      <c r="V26" t="s">
        <v>119</v>
      </c>
      <c r="W26" t="s">
        <v>117</v>
      </c>
      <c r="X26" s="4" t="s">
        <v>119</v>
      </c>
      <c r="Y26" s="4" t="s">
        <v>183</v>
      </c>
      <c r="Z26" s="4" t="s">
        <v>163</v>
      </c>
      <c r="AA26" s="4" t="s">
        <v>48</v>
      </c>
      <c r="AB26" s="4">
        <v>512</v>
      </c>
      <c r="AC26" s="4">
        <v>3884.9079999999999</v>
      </c>
      <c r="AD26" s="4">
        <v>2060.5720000000001</v>
      </c>
      <c r="AE26" s="4">
        <v>1.885</v>
      </c>
      <c r="AF26" s="4">
        <v>2.1</v>
      </c>
      <c r="AG26" s="4">
        <v>14.250999999999999</v>
      </c>
      <c r="AH26" s="4">
        <v>264.65548699999999</v>
      </c>
      <c r="AI26" s="4">
        <v>6.6102129999999999</v>
      </c>
      <c r="AJ26" s="4">
        <v>98.025762</v>
      </c>
      <c r="AK26" s="4">
        <v>626</v>
      </c>
      <c r="AL26" s="4">
        <v>1</v>
      </c>
      <c r="AM26" s="4">
        <v>1306</v>
      </c>
      <c r="AN26" s="4">
        <v>92</v>
      </c>
      <c r="AO26" s="4">
        <v>14.679112999999999</v>
      </c>
      <c r="AP26" s="4">
        <v>1974.8</v>
      </c>
      <c r="AQ26" s="4">
        <v>129.30000000000001</v>
      </c>
      <c r="AR26" s="4">
        <v>38</v>
      </c>
      <c r="AS26" s="4">
        <v>10599</v>
      </c>
      <c r="AT26" s="4">
        <v>2.5999999999999999E-2</v>
      </c>
      <c r="AU26" s="4">
        <v>33.616999999999997</v>
      </c>
      <c r="AV26" s="4">
        <v>31716</v>
      </c>
      <c r="AW26" s="4">
        <v>0</v>
      </c>
      <c r="AX26" s="4">
        <v>0.55000000000000004</v>
      </c>
      <c r="AY26">
        <v>0.89761904761904754</v>
      </c>
      <c r="AZ26" t="s">
        <v>69</v>
      </c>
      <c r="BA26" t="s">
        <v>333</v>
      </c>
      <c r="BB26">
        <v>1</v>
      </c>
      <c r="BC26" t="s">
        <v>348</v>
      </c>
      <c r="BD26">
        <v>7</v>
      </c>
      <c r="BE26">
        <v>77595.98</v>
      </c>
      <c r="BF26">
        <v>5.0065841039703345E-2</v>
      </c>
      <c r="BG26">
        <v>4.494005255230514E-2</v>
      </c>
      <c r="BH26">
        <v>164643.56899999999</v>
      </c>
      <c r="BI26">
        <v>2.3595868478774294E-2</v>
      </c>
      <c r="BJ26">
        <v>2.1180100991661687E-2</v>
      </c>
      <c r="BK26">
        <v>1</v>
      </c>
      <c r="BL26" t="s">
        <v>68</v>
      </c>
      <c r="BM26">
        <v>-1</v>
      </c>
      <c r="BN26" t="s">
        <v>324</v>
      </c>
    </row>
    <row r="27" spans="1:66">
      <c r="A27" s="141" t="str">
        <f t="shared" si="36"/>
        <v>부성여객</v>
      </c>
      <c r="B27" s="141" t="str">
        <f t="shared" si="37"/>
        <v>36</v>
      </c>
      <c r="C27" s="142" t="str">
        <f t="shared" si="38"/>
        <v>70바2012</v>
      </c>
      <c r="D27" s="130" t="str">
        <f t="shared" si="39"/>
        <v>대형</v>
      </c>
      <c r="E27" s="126" t="str">
        <f t="shared" si="40"/>
        <v>B</v>
      </c>
      <c r="F27" s="149">
        <f t="shared" si="41"/>
        <v>0.90714285714285714</v>
      </c>
      <c r="G27" s="150">
        <f t="shared" si="42"/>
        <v>1.905</v>
      </c>
      <c r="H27" s="151">
        <f t="shared" si="43"/>
        <v>2.1</v>
      </c>
      <c r="I27" s="152">
        <f t="shared" si="44"/>
        <v>3173.9810000000002</v>
      </c>
      <c r="J27" s="153">
        <f t="shared" si="45"/>
        <v>1.3517786359575585E-2</v>
      </c>
      <c r="K27" s="153">
        <f t="shared" si="46"/>
        <v>0.34914004612226135</v>
      </c>
      <c r="L27" s="153">
        <f t="shared" si="47"/>
        <v>0.18903704842593574</v>
      </c>
      <c r="M27" s="154">
        <f t="shared" si="48"/>
        <v>13.885999999999999</v>
      </c>
      <c r="N27" s="155">
        <f t="shared" si="49"/>
        <v>0.53600000000000003</v>
      </c>
      <c r="O27" s="155">
        <f t="shared" si="50"/>
        <v>4.9459999999999997</v>
      </c>
      <c r="P27" s="156">
        <f t="shared" si="51"/>
        <v>2.4949999999999997</v>
      </c>
      <c r="Q27" s="157">
        <f t="shared" si="52"/>
        <v>108</v>
      </c>
      <c r="R27" s="158">
        <f t="shared" si="53"/>
        <v>24.109838579866405</v>
      </c>
      <c r="S27" s="143">
        <f t="shared" si="54"/>
        <v>17</v>
      </c>
      <c r="T27" s="143">
        <f t="shared" si="55"/>
        <v>157</v>
      </c>
      <c r="U27" t="s">
        <v>117</v>
      </c>
      <c r="V27" t="s">
        <v>119</v>
      </c>
      <c r="W27" t="s">
        <v>117</v>
      </c>
      <c r="X27" s="4" t="s">
        <v>119</v>
      </c>
      <c r="Y27" s="4" t="s">
        <v>184</v>
      </c>
      <c r="Z27" s="4" t="s">
        <v>163</v>
      </c>
      <c r="AA27" s="4" t="s">
        <v>48</v>
      </c>
      <c r="AB27" s="4">
        <v>512</v>
      </c>
      <c r="AC27" s="4">
        <v>3173.9810000000002</v>
      </c>
      <c r="AD27" s="4">
        <v>1666.279</v>
      </c>
      <c r="AE27" s="4">
        <v>1.905</v>
      </c>
      <c r="AF27" s="4">
        <v>2.1</v>
      </c>
      <c r="AG27" s="4">
        <v>13.885999999999999</v>
      </c>
      <c r="AH27" s="4">
        <v>206.55578700000001</v>
      </c>
      <c r="AI27" s="4">
        <v>2.7921770000000001</v>
      </c>
      <c r="AJ27" s="4">
        <v>72.116896999999994</v>
      </c>
      <c r="AK27" s="4">
        <v>600</v>
      </c>
      <c r="AL27" s="4">
        <v>17</v>
      </c>
      <c r="AM27" s="4">
        <v>157</v>
      </c>
      <c r="AN27" s="4">
        <v>108</v>
      </c>
      <c r="AO27" s="4">
        <v>15.366216</v>
      </c>
      <c r="AP27" s="4">
        <v>1722.9</v>
      </c>
      <c r="AQ27" s="4">
        <v>149.69999999999999</v>
      </c>
      <c r="AR27" s="4">
        <v>20</v>
      </c>
      <c r="AS27" s="4">
        <v>3617</v>
      </c>
      <c r="AT27" s="4">
        <v>0.53600000000000003</v>
      </c>
      <c r="AU27" s="4">
        <v>4.9459999999999997</v>
      </c>
      <c r="AV27" s="4">
        <v>24254</v>
      </c>
      <c r="AW27" s="4">
        <v>0</v>
      </c>
      <c r="AX27" s="4">
        <v>0.55000000000000004</v>
      </c>
      <c r="AY27">
        <v>0.90714285714285714</v>
      </c>
      <c r="AZ27" t="s">
        <v>68</v>
      </c>
      <c r="BA27" t="s">
        <v>333</v>
      </c>
      <c r="BB27">
        <v>5</v>
      </c>
      <c r="BC27" t="s">
        <v>395</v>
      </c>
      <c r="BD27">
        <v>8</v>
      </c>
      <c r="BE27">
        <v>77595.98</v>
      </c>
      <c r="BF27">
        <v>4.0903936002870254E-2</v>
      </c>
      <c r="BG27">
        <v>3.7105713374032304E-2</v>
      </c>
      <c r="BH27">
        <v>164643.56899999999</v>
      </c>
      <c r="BI27">
        <v>1.9277892354240697E-2</v>
      </c>
      <c r="BJ27">
        <v>1.7487802349918348E-2</v>
      </c>
      <c r="BK27">
        <v>1</v>
      </c>
      <c r="BL27" t="s">
        <v>69</v>
      </c>
      <c r="BM27">
        <v>1</v>
      </c>
      <c r="BN27" t="s">
        <v>319</v>
      </c>
    </row>
    <row r="28" spans="1:66">
      <c r="A28" s="138" t="str">
        <f t="shared" si="36"/>
        <v>부성여객</v>
      </c>
      <c r="B28" s="138" t="str">
        <f t="shared" si="37"/>
        <v>36</v>
      </c>
      <c r="C28" s="139" t="str">
        <f t="shared" si="38"/>
        <v>70바2014</v>
      </c>
      <c r="D28" s="113" t="str">
        <f t="shared" si="39"/>
        <v>저상</v>
      </c>
      <c r="E28" s="109" t="str">
        <f t="shared" si="40"/>
        <v>D</v>
      </c>
      <c r="F28" s="159">
        <f t="shared" si="41"/>
        <v>0.82250000000000001</v>
      </c>
      <c r="G28" s="160">
        <f t="shared" si="42"/>
        <v>1.645</v>
      </c>
      <c r="H28" s="161">
        <f t="shared" si="43"/>
        <v>2</v>
      </c>
      <c r="I28" s="162">
        <f t="shared" si="44"/>
        <v>1788.5820000000001</v>
      </c>
      <c r="J28" s="163">
        <f t="shared" si="45"/>
        <v>1.9096494837619271E-2</v>
      </c>
      <c r="K28" s="163">
        <f t="shared" si="46"/>
        <v>0.36492900065782996</v>
      </c>
      <c r="L28" s="163">
        <f t="shared" si="47"/>
        <v>0.27340093996249543</v>
      </c>
      <c r="M28" s="164">
        <f t="shared" si="48"/>
        <v>16.038</v>
      </c>
      <c r="N28" s="165">
        <f t="shared" si="49"/>
        <v>0.33500000000000002</v>
      </c>
      <c r="O28" s="165">
        <f t="shared" si="50"/>
        <v>6.43</v>
      </c>
      <c r="P28" s="166">
        <f t="shared" si="51"/>
        <v>4.8833333333333337</v>
      </c>
      <c r="Q28" s="167">
        <f t="shared" si="52"/>
        <v>92</v>
      </c>
      <c r="R28" s="168">
        <f t="shared" si="53"/>
        <v>25.271768917570387</v>
      </c>
      <c r="S28" s="140">
        <f t="shared" si="54"/>
        <v>6</v>
      </c>
      <c r="T28" s="140">
        <f t="shared" si="55"/>
        <v>115</v>
      </c>
      <c r="U28" t="s">
        <v>117</v>
      </c>
      <c r="V28" t="s">
        <v>119</v>
      </c>
      <c r="W28" t="s">
        <v>117</v>
      </c>
      <c r="X28" s="4" t="s">
        <v>119</v>
      </c>
      <c r="Y28" s="4" t="s">
        <v>390</v>
      </c>
      <c r="Z28" s="4" t="s">
        <v>164</v>
      </c>
      <c r="AA28" s="4" t="s">
        <v>48</v>
      </c>
      <c r="AB28" s="4">
        <v>512</v>
      </c>
      <c r="AC28" s="4">
        <v>1788.5820000000001</v>
      </c>
      <c r="AD28" s="4">
        <v>1087.06</v>
      </c>
      <c r="AE28" s="4">
        <v>1.645</v>
      </c>
      <c r="AF28" s="4">
        <v>2</v>
      </c>
      <c r="AG28" s="4">
        <v>16.038</v>
      </c>
      <c r="AH28" s="4">
        <v>114.89747300000001</v>
      </c>
      <c r="AI28" s="4">
        <v>2.1941389999999998</v>
      </c>
      <c r="AJ28" s="4">
        <v>41.92942</v>
      </c>
      <c r="AK28" s="4">
        <v>489</v>
      </c>
      <c r="AL28" s="4">
        <v>6</v>
      </c>
      <c r="AM28" s="4">
        <v>115</v>
      </c>
      <c r="AN28" s="4">
        <v>92</v>
      </c>
      <c r="AO28" s="4">
        <v>15.566765</v>
      </c>
      <c r="AP28" s="4">
        <v>1484.8</v>
      </c>
      <c r="AQ28" s="4">
        <v>293</v>
      </c>
      <c r="AR28" s="4">
        <v>43</v>
      </c>
      <c r="AS28" s="4">
        <v>11757</v>
      </c>
      <c r="AT28" s="4">
        <v>0.33500000000000002</v>
      </c>
      <c r="AU28" s="4">
        <v>6.43</v>
      </c>
      <c r="AV28" s="4">
        <v>15191</v>
      </c>
      <c r="AW28" s="4">
        <v>0</v>
      </c>
      <c r="AX28" s="4">
        <v>0.5</v>
      </c>
      <c r="AY28">
        <v>0.82250000000000001</v>
      </c>
      <c r="AZ28" t="s">
        <v>67</v>
      </c>
      <c r="BA28" t="s">
        <v>333</v>
      </c>
      <c r="BB28">
        <v>3</v>
      </c>
      <c r="BC28" t="s">
        <v>351</v>
      </c>
      <c r="BD28">
        <v>5</v>
      </c>
      <c r="BE28">
        <v>77595.98</v>
      </c>
      <c r="BF28">
        <v>2.3049931194889222E-2</v>
      </c>
      <c r="BG28">
        <v>1.8958568407796385E-2</v>
      </c>
      <c r="BH28">
        <v>164643.56899999999</v>
      </c>
      <c r="BI28">
        <v>1.0863357802939757E-2</v>
      </c>
      <c r="BJ28">
        <v>8.9351117929179508E-3</v>
      </c>
      <c r="BK28">
        <v>1</v>
      </c>
      <c r="BL28" t="s">
        <v>69</v>
      </c>
      <c r="BM28">
        <v>-1</v>
      </c>
      <c r="BN28" t="s">
        <v>324</v>
      </c>
    </row>
    <row r="29" spans="1:66">
      <c r="A29" s="141" t="str">
        <f t="shared" si="36"/>
        <v>부성여객</v>
      </c>
      <c r="B29" s="141" t="str">
        <f t="shared" si="37"/>
        <v>36</v>
      </c>
      <c r="C29" s="142" t="str">
        <f t="shared" si="38"/>
        <v>70바2036</v>
      </c>
      <c r="D29" s="130" t="str">
        <f t="shared" si="39"/>
        <v>저상</v>
      </c>
      <c r="E29" s="126" t="str">
        <f t="shared" si="40"/>
        <v>C</v>
      </c>
      <c r="F29" s="149">
        <f t="shared" si="41"/>
        <v>0.86</v>
      </c>
      <c r="G29" s="150">
        <f t="shared" si="42"/>
        <v>1.72</v>
      </c>
      <c r="H29" s="151">
        <f t="shared" si="43"/>
        <v>2</v>
      </c>
      <c r="I29" s="152">
        <f t="shared" si="44"/>
        <v>1325.0350000000001</v>
      </c>
      <c r="J29" s="153">
        <f t="shared" si="45"/>
        <v>2.2122201427740237E-2</v>
      </c>
      <c r="K29" s="153">
        <f t="shared" si="46"/>
        <v>0.37273688439560054</v>
      </c>
      <c r="L29" s="153">
        <f t="shared" si="47"/>
        <v>0.26187987487122982</v>
      </c>
      <c r="M29" s="154">
        <f t="shared" si="48"/>
        <v>16.329000000000001</v>
      </c>
      <c r="N29" s="155">
        <f t="shared" si="49"/>
        <v>0</v>
      </c>
      <c r="O29" s="155">
        <f t="shared" si="50"/>
        <v>5.7359999999999998</v>
      </c>
      <c r="P29" s="156">
        <f t="shared" si="51"/>
        <v>7.8533333333333335</v>
      </c>
      <c r="Q29" s="157">
        <f t="shared" si="52"/>
        <v>92</v>
      </c>
      <c r="R29" s="158">
        <f t="shared" si="53"/>
        <v>26.754113896664652</v>
      </c>
      <c r="S29" s="143">
        <f t="shared" si="54"/>
        <v>0</v>
      </c>
      <c r="T29" s="143">
        <f t="shared" si="55"/>
        <v>76</v>
      </c>
      <c r="U29" t="s">
        <v>117</v>
      </c>
      <c r="V29" t="s">
        <v>119</v>
      </c>
      <c r="W29" t="s">
        <v>117</v>
      </c>
      <c r="X29" s="4" t="s">
        <v>119</v>
      </c>
      <c r="Y29" s="4" t="s">
        <v>185</v>
      </c>
      <c r="Z29" s="4" t="s">
        <v>164</v>
      </c>
      <c r="AA29" s="4" t="s">
        <v>48</v>
      </c>
      <c r="AB29" s="4">
        <v>512</v>
      </c>
      <c r="AC29" s="4">
        <v>1325.0350000000001</v>
      </c>
      <c r="AD29" s="4">
        <v>770.24900000000002</v>
      </c>
      <c r="AE29" s="4">
        <v>1.72</v>
      </c>
      <c r="AF29" s="4">
        <v>2</v>
      </c>
      <c r="AG29" s="4">
        <v>16.329000000000001</v>
      </c>
      <c r="AH29" s="4">
        <v>81.842759000000001</v>
      </c>
      <c r="AI29" s="4">
        <v>1.8105420000000001</v>
      </c>
      <c r="AJ29" s="4">
        <v>30.505814999999998</v>
      </c>
      <c r="AK29" s="4">
        <v>347</v>
      </c>
      <c r="AL29" s="4">
        <v>0</v>
      </c>
      <c r="AM29" s="4">
        <v>76</v>
      </c>
      <c r="AN29" s="4">
        <v>92</v>
      </c>
      <c r="AO29" s="4">
        <v>16.190007999999999</v>
      </c>
      <c r="AP29" s="4">
        <v>2255.8000000000002</v>
      </c>
      <c r="AQ29" s="4">
        <v>471.2</v>
      </c>
      <c r="AR29" s="4">
        <v>34</v>
      </c>
      <c r="AS29" s="4">
        <v>13547</v>
      </c>
      <c r="AT29" s="4">
        <v>0</v>
      </c>
      <c r="AU29" s="4">
        <v>5.7359999999999998</v>
      </c>
      <c r="AV29" s="4">
        <v>11168</v>
      </c>
      <c r="AW29" s="4">
        <v>0</v>
      </c>
      <c r="AX29" s="4">
        <v>0.5</v>
      </c>
      <c r="AY29">
        <v>0.86</v>
      </c>
      <c r="AZ29" t="s">
        <v>69</v>
      </c>
      <c r="BA29" t="s">
        <v>333</v>
      </c>
      <c r="BB29">
        <v>9</v>
      </c>
      <c r="BC29" t="s">
        <v>411</v>
      </c>
      <c r="BD29">
        <v>4</v>
      </c>
      <c r="BE29">
        <v>77595.98</v>
      </c>
      <c r="BF29">
        <v>1.707607791022164E-2</v>
      </c>
      <c r="BG29">
        <v>1.4685427002790611E-2</v>
      </c>
      <c r="BH29">
        <v>164643.56899999999</v>
      </c>
      <c r="BI29">
        <v>8.0479001278209675E-3</v>
      </c>
      <c r="BJ29">
        <v>6.9211941099260321E-3</v>
      </c>
      <c r="BK29">
        <v>1</v>
      </c>
      <c r="BL29" t="s">
        <v>69</v>
      </c>
      <c r="BM29">
        <v>0</v>
      </c>
      <c r="BN29" t="s">
        <v>327</v>
      </c>
    </row>
    <row r="30" spans="1:66">
      <c r="A30" s="138" t="str">
        <f t="shared" si="36"/>
        <v>부성여객</v>
      </c>
      <c r="B30" s="138" t="str">
        <f t="shared" si="37"/>
        <v>36</v>
      </c>
      <c r="C30" s="139" t="str">
        <f t="shared" si="38"/>
        <v>70바2044</v>
      </c>
      <c r="D30" s="113" t="str">
        <f t="shared" si="39"/>
        <v>저상</v>
      </c>
      <c r="E30" s="109" t="str">
        <f t="shared" si="40"/>
        <v>C</v>
      </c>
      <c r="F30" s="159">
        <f t="shared" si="41"/>
        <v>0.89473684210526316</v>
      </c>
      <c r="G30" s="160">
        <f t="shared" si="42"/>
        <v>1.7</v>
      </c>
      <c r="H30" s="161">
        <f t="shared" si="43"/>
        <v>1.9</v>
      </c>
      <c r="I30" s="162">
        <f t="shared" si="44"/>
        <v>2319.002</v>
      </c>
      <c r="J30" s="163">
        <f t="shared" si="45"/>
        <v>1.2863648237719469E-2</v>
      </c>
      <c r="K30" s="163">
        <f t="shared" si="46"/>
        <v>0.36196869851998181</v>
      </c>
      <c r="L30" s="163">
        <f t="shared" si="47"/>
        <v>0.2656315087265988</v>
      </c>
      <c r="M30" s="164">
        <f t="shared" si="48"/>
        <v>16.106000000000002</v>
      </c>
      <c r="N30" s="165">
        <f t="shared" si="49"/>
        <v>0.30199999999999999</v>
      </c>
      <c r="O30" s="165">
        <f t="shared" si="50"/>
        <v>19.405000000000001</v>
      </c>
      <c r="P30" s="166">
        <f t="shared" si="51"/>
        <v>11.845000000000001</v>
      </c>
      <c r="Q30" s="167">
        <f t="shared" si="52"/>
        <v>93</v>
      </c>
      <c r="R30" s="168">
        <f t="shared" si="53"/>
        <v>25.176887841002412</v>
      </c>
      <c r="S30" s="140">
        <f t="shared" si="54"/>
        <v>7</v>
      </c>
      <c r="T30" s="140">
        <f t="shared" si="55"/>
        <v>450</v>
      </c>
      <c r="U30" t="s">
        <v>117</v>
      </c>
      <c r="V30" t="s">
        <v>119</v>
      </c>
      <c r="W30" t="s">
        <v>117</v>
      </c>
      <c r="X30" s="4" t="s">
        <v>119</v>
      </c>
      <c r="Y30" s="4" t="s">
        <v>186</v>
      </c>
      <c r="Z30" s="4" t="s">
        <v>164</v>
      </c>
      <c r="AA30" s="4" t="s">
        <v>48</v>
      </c>
      <c r="AB30" s="4">
        <v>512</v>
      </c>
      <c r="AC30" s="4">
        <v>2319.002</v>
      </c>
      <c r="AD30" s="4">
        <v>1364.2439999999999</v>
      </c>
      <c r="AE30" s="4">
        <v>1.7</v>
      </c>
      <c r="AF30" s="4">
        <v>1.9</v>
      </c>
      <c r="AG30" s="4">
        <v>16.106000000000002</v>
      </c>
      <c r="AH30" s="4">
        <v>147.33386400000001</v>
      </c>
      <c r="AI30" s="4">
        <v>1.895251</v>
      </c>
      <c r="AJ30" s="4">
        <v>53.330247</v>
      </c>
      <c r="AK30" s="4">
        <v>616</v>
      </c>
      <c r="AL30" s="4">
        <v>7</v>
      </c>
      <c r="AM30" s="4">
        <v>450</v>
      </c>
      <c r="AN30" s="4">
        <v>93</v>
      </c>
      <c r="AO30" s="4">
        <v>15.739775</v>
      </c>
      <c r="AP30" s="4">
        <v>3328.9</v>
      </c>
      <c r="AQ30" s="4">
        <v>710.7</v>
      </c>
      <c r="AR30" s="4">
        <v>54</v>
      </c>
      <c r="AS30" s="4">
        <v>16834</v>
      </c>
      <c r="AT30" s="4">
        <v>0.30199999999999999</v>
      </c>
      <c r="AU30" s="4">
        <v>19.405000000000001</v>
      </c>
      <c r="AV30" s="4">
        <v>18346</v>
      </c>
      <c r="AW30" s="4">
        <v>0</v>
      </c>
      <c r="AX30" s="4">
        <v>0.52</v>
      </c>
      <c r="AY30">
        <v>0.89473684210526316</v>
      </c>
      <c r="AZ30" t="s">
        <v>69</v>
      </c>
      <c r="BA30" t="s">
        <v>333</v>
      </c>
      <c r="BB30">
        <v>2</v>
      </c>
      <c r="BC30" t="s">
        <v>350</v>
      </c>
      <c r="BD30">
        <v>10</v>
      </c>
      <c r="BE30">
        <v>77595.98</v>
      </c>
      <c r="BF30">
        <v>2.9885594588791843E-2</v>
      </c>
      <c r="BG30">
        <v>2.6739742526813756E-2</v>
      </c>
      <c r="BH30">
        <v>164643.56899999999</v>
      </c>
      <c r="BI30">
        <v>1.4084983787007193E-2</v>
      </c>
      <c r="BJ30">
        <v>1.2602353914690646E-2</v>
      </c>
      <c r="BK30">
        <v>1</v>
      </c>
      <c r="BL30" t="s">
        <v>68</v>
      </c>
      <c r="BM30">
        <v>-1</v>
      </c>
      <c r="BN30" t="s">
        <v>324</v>
      </c>
    </row>
    <row r="31" spans="1:66">
      <c r="A31" s="141" t="str">
        <f t="shared" si="36"/>
        <v>부성여객</v>
      </c>
      <c r="B31" s="141" t="str">
        <f t="shared" si="37"/>
        <v>36</v>
      </c>
      <c r="C31" s="142" t="str">
        <f t="shared" si="38"/>
        <v>70바2046</v>
      </c>
      <c r="D31" s="130" t="str">
        <f t="shared" si="39"/>
        <v>대형</v>
      </c>
      <c r="E31" s="126" t="str">
        <f t="shared" si="40"/>
        <v>B</v>
      </c>
      <c r="F31" s="149">
        <f t="shared" si="41"/>
        <v>0.90649999999999997</v>
      </c>
      <c r="G31" s="150">
        <f t="shared" si="42"/>
        <v>1.8129999999999999</v>
      </c>
      <c r="H31" s="151">
        <f t="shared" si="43"/>
        <v>2</v>
      </c>
      <c r="I31" s="152">
        <f t="shared" si="44"/>
        <v>2602.1109999999999</v>
      </c>
      <c r="J31" s="153">
        <f t="shared" si="45"/>
        <v>3.2418345784096532E-2</v>
      </c>
      <c r="K31" s="153">
        <f t="shared" si="46"/>
        <v>0.37364327496534733</v>
      </c>
      <c r="L31" s="153">
        <f t="shared" si="47"/>
        <v>0.19445750008358598</v>
      </c>
      <c r="M31" s="154">
        <f t="shared" si="48"/>
        <v>14.223000000000001</v>
      </c>
      <c r="N31" s="155">
        <f t="shared" si="49"/>
        <v>0.69199999999999995</v>
      </c>
      <c r="O31" s="155">
        <f t="shared" si="50"/>
        <v>24.556999999999999</v>
      </c>
      <c r="P31" s="156">
        <f t="shared" si="51"/>
        <v>7.9550000000000001</v>
      </c>
      <c r="Q31" s="157">
        <f t="shared" si="52"/>
        <v>107</v>
      </c>
      <c r="R31" s="158">
        <f t="shared" si="53"/>
        <v>25.657685814510103</v>
      </c>
      <c r="S31" s="143">
        <f t="shared" si="54"/>
        <v>18</v>
      </c>
      <c r="T31" s="143">
        <f t="shared" si="55"/>
        <v>639</v>
      </c>
      <c r="U31" t="s">
        <v>117</v>
      </c>
      <c r="V31" t="s">
        <v>119</v>
      </c>
      <c r="W31" t="s">
        <v>117</v>
      </c>
      <c r="X31" s="4" t="s">
        <v>119</v>
      </c>
      <c r="Y31" s="4" t="s">
        <v>412</v>
      </c>
      <c r="Z31" s="4" t="s">
        <v>163</v>
      </c>
      <c r="AA31" s="4" t="s">
        <v>48</v>
      </c>
      <c r="AB31" s="4">
        <v>512</v>
      </c>
      <c r="AC31" s="4">
        <v>2602.1109999999999</v>
      </c>
      <c r="AD31" s="4">
        <v>1435.0070000000001</v>
      </c>
      <c r="AE31" s="4">
        <v>1.8129999999999999</v>
      </c>
      <c r="AF31" s="4">
        <v>2</v>
      </c>
      <c r="AG31" s="4">
        <v>14.223000000000001</v>
      </c>
      <c r="AH31" s="4">
        <v>170.75245100000001</v>
      </c>
      <c r="AI31" s="4">
        <v>5.5355119999999998</v>
      </c>
      <c r="AJ31" s="4">
        <v>63.800505000000001</v>
      </c>
      <c r="AK31" s="4">
        <v>506</v>
      </c>
      <c r="AL31" s="4">
        <v>18</v>
      </c>
      <c r="AM31" s="4">
        <v>639</v>
      </c>
      <c r="AN31" s="4">
        <v>107</v>
      </c>
      <c r="AO31" s="4">
        <v>15.239084</v>
      </c>
      <c r="AP31" s="4">
        <v>2639.2</v>
      </c>
      <c r="AQ31" s="4">
        <v>477.3</v>
      </c>
      <c r="AR31" s="4">
        <v>39</v>
      </c>
      <c r="AS31" s="4">
        <v>12363</v>
      </c>
      <c r="AT31" s="4">
        <v>0.69199999999999995</v>
      </c>
      <c r="AU31" s="4">
        <v>24.556999999999999</v>
      </c>
      <c r="AV31" s="4">
        <v>22449</v>
      </c>
      <c r="AW31" s="4">
        <v>0</v>
      </c>
      <c r="AX31" s="4">
        <v>0.5</v>
      </c>
      <c r="AY31">
        <v>0.90649999999999997</v>
      </c>
      <c r="AZ31" t="s">
        <v>68</v>
      </c>
      <c r="BA31" t="s">
        <v>333</v>
      </c>
      <c r="BB31">
        <v>6</v>
      </c>
      <c r="BC31" t="s">
        <v>398</v>
      </c>
      <c r="BD31">
        <v>8</v>
      </c>
      <c r="BE31">
        <v>77595.98</v>
      </c>
      <c r="BF31">
        <v>3.3534095451852014E-2</v>
      </c>
      <c r="BG31">
        <v>3.0398657527103849E-2</v>
      </c>
      <c r="BH31">
        <v>164643.56899999999</v>
      </c>
      <c r="BI31">
        <v>1.580451040878493E-2</v>
      </c>
      <c r="BJ31">
        <v>1.4326788685563538E-2</v>
      </c>
      <c r="BK31">
        <v>1</v>
      </c>
      <c r="BL31" t="s">
        <v>310</v>
      </c>
      <c r="BM31" t="s">
        <v>311</v>
      </c>
      <c r="BN31" t="s">
        <v>310</v>
      </c>
    </row>
    <row r="32" spans="1:66">
      <c r="A32" s="138" t="str">
        <f t="shared" si="36"/>
        <v>부성여객</v>
      </c>
      <c r="B32" s="138" t="str">
        <f t="shared" si="37"/>
        <v>36</v>
      </c>
      <c r="C32" s="139" t="str">
        <f t="shared" si="38"/>
        <v>70바2057</v>
      </c>
      <c r="D32" s="113" t="str">
        <f t="shared" si="39"/>
        <v>저상</v>
      </c>
      <c r="E32" s="109" t="str">
        <f t="shared" si="40"/>
        <v>B</v>
      </c>
      <c r="F32" s="159">
        <f t="shared" si="41"/>
        <v>0.91315789473684217</v>
      </c>
      <c r="G32" s="160">
        <f t="shared" si="42"/>
        <v>1.7350000000000001</v>
      </c>
      <c r="H32" s="161">
        <f t="shared" si="43"/>
        <v>1.9</v>
      </c>
      <c r="I32" s="162">
        <f t="shared" si="44"/>
        <v>1609.6379999999999</v>
      </c>
      <c r="J32" s="163">
        <f t="shared" si="45"/>
        <v>5.7581343808369746E-2</v>
      </c>
      <c r="K32" s="163">
        <f t="shared" si="46"/>
        <v>0.34138744612217764</v>
      </c>
      <c r="L32" s="163">
        <f t="shared" si="47"/>
        <v>0.25657942966058206</v>
      </c>
      <c r="M32" s="164">
        <f t="shared" si="48"/>
        <v>17.861000000000001</v>
      </c>
      <c r="N32" s="165">
        <f t="shared" si="49"/>
        <v>0.99399999999999999</v>
      </c>
      <c r="O32" s="165">
        <f t="shared" si="50"/>
        <v>27.396999999999998</v>
      </c>
      <c r="P32" s="166">
        <f t="shared" si="51"/>
        <v>5.6483333333333325</v>
      </c>
      <c r="Q32" s="167">
        <f t="shared" si="52"/>
        <v>93</v>
      </c>
      <c r="R32" s="168">
        <f t="shared" si="53"/>
        <v>28.186368717259466</v>
      </c>
      <c r="S32" s="140">
        <f t="shared" si="54"/>
        <v>16</v>
      </c>
      <c r="T32" s="140">
        <f t="shared" si="55"/>
        <v>441</v>
      </c>
      <c r="U32" t="s">
        <v>117</v>
      </c>
      <c r="V32" t="s">
        <v>119</v>
      </c>
      <c r="W32" t="s">
        <v>117</v>
      </c>
      <c r="X32" s="4" t="s">
        <v>119</v>
      </c>
      <c r="Y32" s="4" t="s">
        <v>187</v>
      </c>
      <c r="Z32" s="4" t="s">
        <v>164</v>
      </c>
      <c r="AA32" s="4" t="s">
        <v>48</v>
      </c>
      <c r="AB32" s="4">
        <v>512</v>
      </c>
      <c r="AC32" s="4">
        <v>1609.6379999999999</v>
      </c>
      <c r="AD32" s="4">
        <v>927.93</v>
      </c>
      <c r="AE32" s="4">
        <v>1.7350000000000001</v>
      </c>
      <c r="AF32" s="4">
        <v>1.9</v>
      </c>
      <c r="AG32" s="4">
        <v>17.861000000000001</v>
      </c>
      <c r="AH32" s="4">
        <v>95.014976000000004</v>
      </c>
      <c r="AI32" s="4">
        <v>5.4710900000000002</v>
      </c>
      <c r="AJ32" s="4">
        <v>32.436920000000001</v>
      </c>
      <c r="AK32" s="4">
        <v>413</v>
      </c>
      <c r="AL32" s="4">
        <v>16</v>
      </c>
      <c r="AM32" s="4">
        <v>441</v>
      </c>
      <c r="AN32" s="4">
        <v>93</v>
      </c>
      <c r="AO32" s="4">
        <v>16.940887</v>
      </c>
      <c r="AP32" s="4">
        <v>2699.7</v>
      </c>
      <c r="AQ32" s="4">
        <v>338.9</v>
      </c>
      <c r="AR32" s="4">
        <v>36</v>
      </c>
      <c r="AS32" s="4">
        <v>10989</v>
      </c>
      <c r="AT32" s="4">
        <v>0.99399999999999999</v>
      </c>
      <c r="AU32" s="4">
        <v>27.396999999999998</v>
      </c>
      <c r="AV32" s="4">
        <v>13524</v>
      </c>
      <c r="AW32" s="4">
        <v>0</v>
      </c>
      <c r="AX32" s="4">
        <v>0.51</v>
      </c>
      <c r="AY32">
        <v>0.91315789473684217</v>
      </c>
      <c r="AZ32" t="s">
        <v>68</v>
      </c>
      <c r="BA32" t="s">
        <v>333</v>
      </c>
      <c r="BB32">
        <v>3</v>
      </c>
      <c r="BC32" t="s">
        <v>342</v>
      </c>
      <c r="BD32">
        <v>6</v>
      </c>
      <c r="BE32">
        <v>77595.98</v>
      </c>
      <c r="BF32">
        <v>2.0743832348015967E-2</v>
      </c>
      <c r="BG32">
        <v>1.8942394275688265E-2</v>
      </c>
      <c r="BH32">
        <v>164643.56899999999</v>
      </c>
      <c r="BI32">
        <v>9.7765008969162952E-3</v>
      </c>
      <c r="BJ32">
        <v>8.9274889769209338E-3</v>
      </c>
      <c r="BK32">
        <v>1</v>
      </c>
      <c r="BL32" t="s">
        <v>68</v>
      </c>
      <c r="BM32">
        <v>0</v>
      </c>
      <c r="BN32" t="s">
        <v>327</v>
      </c>
    </row>
    <row r="33" spans="1:66">
      <c r="A33" s="141" t="str">
        <f t="shared" si="36"/>
        <v>부성여객</v>
      </c>
      <c r="B33" s="141" t="str">
        <f t="shared" si="37"/>
        <v>36</v>
      </c>
      <c r="C33" s="142" t="str">
        <f t="shared" si="38"/>
        <v>70바2058</v>
      </c>
      <c r="D33" s="130" t="str">
        <f t="shared" si="39"/>
        <v>저상</v>
      </c>
      <c r="E33" s="126" t="str">
        <f t="shared" si="40"/>
        <v>B</v>
      </c>
      <c r="F33" s="149">
        <f t="shared" si="41"/>
        <v>0.93222222222222217</v>
      </c>
      <c r="G33" s="150">
        <f t="shared" si="42"/>
        <v>1.6779999999999999</v>
      </c>
      <c r="H33" s="151">
        <f t="shared" si="43"/>
        <v>1.8</v>
      </c>
      <c r="I33" s="152">
        <f t="shared" si="44"/>
        <v>2619.835</v>
      </c>
      <c r="J33" s="153">
        <f t="shared" si="45"/>
        <v>2.3629206882866054E-2</v>
      </c>
      <c r="K33" s="153">
        <f t="shared" si="46"/>
        <v>0.35975277825558333</v>
      </c>
      <c r="L33" s="153">
        <f t="shared" si="47"/>
        <v>0.24467189727597349</v>
      </c>
      <c r="M33" s="154">
        <f t="shared" si="48"/>
        <v>15.382999999999999</v>
      </c>
      <c r="N33" s="155">
        <f t="shared" si="49"/>
        <v>0.115</v>
      </c>
      <c r="O33" s="155">
        <f t="shared" si="50"/>
        <v>8.9320000000000004</v>
      </c>
      <c r="P33" s="156">
        <f t="shared" si="51"/>
        <v>14.881666666666666</v>
      </c>
      <c r="Q33" s="157">
        <f t="shared" si="52"/>
        <v>93</v>
      </c>
      <c r="R33" s="158">
        <f t="shared" si="53"/>
        <v>24.549755827930912</v>
      </c>
      <c r="S33" s="143">
        <f t="shared" si="54"/>
        <v>3</v>
      </c>
      <c r="T33" s="143">
        <f t="shared" si="55"/>
        <v>234</v>
      </c>
      <c r="U33" t="s">
        <v>117</v>
      </c>
      <c r="V33" t="s">
        <v>119</v>
      </c>
      <c r="W33" t="s">
        <v>117</v>
      </c>
      <c r="X33" s="4" t="s">
        <v>119</v>
      </c>
      <c r="Y33" s="4" t="s">
        <v>188</v>
      </c>
      <c r="Z33" s="4" t="s">
        <v>164</v>
      </c>
      <c r="AA33" s="4" t="s">
        <v>48</v>
      </c>
      <c r="AB33" s="4">
        <v>512</v>
      </c>
      <c r="AC33" s="4">
        <v>2619.835</v>
      </c>
      <c r="AD33" s="4">
        <v>1561.221</v>
      </c>
      <c r="AE33" s="4">
        <v>1.6779999999999999</v>
      </c>
      <c r="AF33" s="4">
        <v>1.8</v>
      </c>
      <c r="AG33" s="4">
        <v>15.382999999999999</v>
      </c>
      <c r="AH33" s="4">
        <v>173.06552099999999</v>
      </c>
      <c r="AI33" s="4">
        <v>4.0894009999999996</v>
      </c>
      <c r="AJ33" s="4">
        <v>62.260801999999998</v>
      </c>
      <c r="AK33" s="4">
        <v>641</v>
      </c>
      <c r="AL33" s="4">
        <v>3</v>
      </c>
      <c r="AM33" s="4">
        <v>234</v>
      </c>
      <c r="AN33" s="4">
        <v>93</v>
      </c>
      <c r="AO33" s="4">
        <v>15.137821000000001</v>
      </c>
      <c r="AP33" s="4">
        <v>3790.2</v>
      </c>
      <c r="AQ33" s="4">
        <v>892.9</v>
      </c>
      <c r="AR33" s="4">
        <v>51</v>
      </c>
      <c r="AS33" s="4">
        <v>19107</v>
      </c>
      <c r="AT33" s="4">
        <v>0.115</v>
      </c>
      <c r="AU33" s="4">
        <v>8.9320000000000004</v>
      </c>
      <c r="AV33" s="4">
        <v>19996</v>
      </c>
      <c r="AW33" s="4">
        <v>0</v>
      </c>
      <c r="AX33" s="4">
        <v>0.51</v>
      </c>
      <c r="AY33">
        <v>0.93222222222222217</v>
      </c>
      <c r="AZ33" t="s">
        <v>68</v>
      </c>
      <c r="BA33" t="s">
        <v>333</v>
      </c>
      <c r="BB33">
        <v>1</v>
      </c>
      <c r="BC33" t="s">
        <v>337</v>
      </c>
      <c r="BD33">
        <v>7</v>
      </c>
      <c r="BE33">
        <v>77595.98</v>
      </c>
      <c r="BF33">
        <v>3.376250934648934E-2</v>
      </c>
      <c r="BG33">
        <v>3.1474161490782838E-2</v>
      </c>
      <c r="BH33">
        <v>164643.56899999999</v>
      </c>
      <c r="BI33">
        <v>1.5912161136400052E-2</v>
      </c>
      <c r="BJ33">
        <v>1.4833670214932936E-2</v>
      </c>
      <c r="BK33">
        <v>1</v>
      </c>
      <c r="BL33" t="s">
        <v>66</v>
      </c>
      <c r="BM33">
        <v>-1</v>
      </c>
      <c r="BN33" t="s">
        <v>324</v>
      </c>
    </row>
    <row r="34" spans="1:66">
      <c r="A34" s="138" t="str">
        <f t="shared" si="36"/>
        <v>부성여객</v>
      </c>
      <c r="B34" s="138" t="str">
        <f t="shared" si="37"/>
        <v>36</v>
      </c>
      <c r="C34" s="139" t="str">
        <f t="shared" si="38"/>
        <v>70바2062</v>
      </c>
      <c r="D34" s="113" t="str">
        <f t="shared" si="39"/>
        <v>하이</v>
      </c>
      <c r="E34" s="109" t="str">
        <f t="shared" si="40"/>
        <v>D</v>
      </c>
      <c r="F34" s="159">
        <f t="shared" si="41"/>
        <v>0.84869565217391307</v>
      </c>
      <c r="G34" s="160">
        <f t="shared" si="42"/>
        <v>1.952</v>
      </c>
      <c r="H34" s="161">
        <f t="shared" si="43"/>
        <v>2.2999999999999998</v>
      </c>
      <c r="I34" s="162">
        <f t="shared" si="44"/>
        <v>2243.7919999999999</v>
      </c>
      <c r="J34" s="163">
        <f t="shared" si="45"/>
        <v>4.4200886288623766E-2</v>
      </c>
      <c r="K34" s="163">
        <f t="shared" si="46"/>
        <v>0.28567622494672296</v>
      </c>
      <c r="L34" s="163">
        <f t="shared" si="47"/>
        <v>0.18540042927330164</v>
      </c>
      <c r="M34" s="164">
        <f t="shared" si="48"/>
        <v>12.494</v>
      </c>
      <c r="N34" s="165">
        <f t="shared" si="49"/>
        <v>0</v>
      </c>
      <c r="O34" s="165">
        <f t="shared" si="50"/>
        <v>4.0110000000000001</v>
      </c>
      <c r="P34" s="166">
        <f t="shared" si="51"/>
        <v>1.2216666666666667</v>
      </c>
      <c r="Q34" s="167">
        <f t="shared" si="52"/>
        <v>93</v>
      </c>
      <c r="R34" s="168">
        <f t="shared" si="53"/>
        <v>23.490002936103799</v>
      </c>
      <c r="S34" s="140">
        <f t="shared" si="54"/>
        <v>0</v>
      </c>
      <c r="T34" s="140">
        <f t="shared" si="55"/>
        <v>90</v>
      </c>
      <c r="U34" t="s">
        <v>117</v>
      </c>
      <c r="V34" t="s">
        <v>119</v>
      </c>
      <c r="W34" t="s">
        <v>117</v>
      </c>
      <c r="X34" s="4" t="s">
        <v>119</v>
      </c>
      <c r="Y34" s="4" t="s">
        <v>189</v>
      </c>
      <c r="Z34" s="4" t="s">
        <v>165</v>
      </c>
      <c r="AA34" s="4" t="s">
        <v>166</v>
      </c>
      <c r="AB34" s="4">
        <v>512</v>
      </c>
      <c r="AC34" s="4">
        <v>2243.7919999999999</v>
      </c>
      <c r="AD34" s="4">
        <v>1149.4839999999999</v>
      </c>
      <c r="AE34" s="4">
        <v>1.952</v>
      </c>
      <c r="AF34" s="4">
        <v>2.2999999999999998</v>
      </c>
      <c r="AG34" s="4">
        <v>12.494</v>
      </c>
      <c r="AH34" s="4">
        <v>142.54273000000001</v>
      </c>
      <c r="AI34" s="4">
        <v>6.3005149999999999</v>
      </c>
      <c r="AJ34" s="4">
        <v>40.721069</v>
      </c>
      <c r="AK34" s="4">
        <v>416</v>
      </c>
      <c r="AL34" s="4">
        <v>0</v>
      </c>
      <c r="AM34" s="4">
        <v>90</v>
      </c>
      <c r="AN34" s="4">
        <v>93</v>
      </c>
      <c r="AO34" s="4">
        <v>15.741187999999999</v>
      </c>
      <c r="AP34" s="4">
        <v>699.5</v>
      </c>
      <c r="AQ34" s="4">
        <v>73.3</v>
      </c>
      <c r="AR34" s="4">
        <v>36</v>
      </c>
      <c r="AS34" s="4">
        <v>13171</v>
      </c>
      <c r="AT34" s="4">
        <v>0</v>
      </c>
      <c r="AU34" s="4">
        <v>4.0110000000000001</v>
      </c>
      <c r="AV34" s="4">
        <v>18638</v>
      </c>
      <c r="AW34" s="4">
        <v>0</v>
      </c>
      <c r="AX34" s="4">
        <v>0.54</v>
      </c>
      <c r="AY34">
        <v>0.84869565217391307</v>
      </c>
      <c r="AZ34" t="s">
        <v>67</v>
      </c>
      <c r="BA34" t="s">
        <v>333</v>
      </c>
      <c r="BB34">
        <v>1</v>
      </c>
      <c r="BC34" t="s">
        <v>344</v>
      </c>
      <c r="BD34">
        <v>2</v>
      </c>
      <c r="BE34">
        <v>77595.98</v>
      </c>
      <c r="BF34">
        <v>2.8916343346652752E-2</v>
      </c>
      <c r="BG34">
        <v>2.454117487507225E-2</v>
      </c>
      <c r="BH34">
        <v>164643.56899999999</v>
      </c>
      <c r="BI34">
        <v>1.3628178820637689E-2</v>
      </c>
      <c r="BJ34">
        <v>1.1566176112123813E-2</v>
      </c>
      <c r="BK34">
        <v>1</v>
      </c>
      <c r="BL34" t="s">
        <v>67</v>
      </c>
      <c r="BM34">
        <v>0</v>
      </c>
      <c r="BN34" t="s">
        <v>327</v>
      </c>
    </row>
    <row r="35" spans="1:66">
      <c r="A35" s="141" t="str">
        <f t="shared" si="36"/>
        <v>부성여객</v>
      </c>
      <c r="B35" s="141" t="str">
        <f t="shared" si="37"/>
        <v>36</v>
      </c>
      <c r="C35" s="142" t="str">
        <f t="shared" si="38"/>
        <v>70바2064</v>
      </c>
      <c r="D35" s="130" t="str">
        <f t="shared" si="39"/>
        <v>하이</v>
      </c>
      <c r="E35" s="126" t="str">
        <f t="shared" si="40"/>
        <v>D</v>
      </c>
      <c r="F35" s="149">
        <f t="shared" si="41"/>
        <v>0.83782608695652183</v>
      </c>
      <c r="G35" s="150">
        <f t="shared" si="42"/>
        <v>1.927</v>
      </c>
      <c r="H35" s="151">
        <f t="shared" si="43"/>
        <v>2.2999999999999998</v>
      </c>
      <c r="I35" s="152">
        <f t="shared" si="44"/>
        <v>3228.58</v>
      </c>
      <c r="J35" s="153">
        <f t="shared" si="45"/>
        <v>5.0083951478941041E-2</v>
      </c>
      <c r="K35" s="153">
        <f t="shared" si="46"/>
        <v>0.28861352282720282</v>
      </c>
      <c r="L35" s="153">
        <f t="shared" si="47"/>
        <v>0.19110568733003364</v>
      </c>
      <c r="M35" s="154">
        <f t="shared" si="48"/>
        <v>13.343999999999999</v>
      </c>
      <c r="N35" s="155">
        <f t="shared" si="49"/>
        <v>0.124</v>
      </c>
      <c r="O35" s="155">
        <f t="shared" si="50"/>
        <v>9.6639999999999997</v>
      </c>
      <c r="P35" s="156">
        <f t="shared" si="51"/>
        <v>0.83166666666666667</v>
      </c>
      <c r="Q35" s="157">
        <f t="shared" si="52"/>
        <v>92</v>
      </c>
      <c r="R35" s="158">
        <f t="shared" si="53"/>
        <v>24.192467791919867</v>
      </c>
      <c r="S35" s="143">
        <f t="shared" si="54"/>
        <v>4</v>
      </c>
      <c r="T35" s="143">
        <f t="shared" si="55"/>
        <v>312</v>
      </c>
      <c r="U35" t="s">
        <v>117</v>
      </c>
      <c r="V35" t="s">
        <v>119</v>
      </c>
      <c r="W35" t="s">
        <v>117</v>
      </c>
      <c r="X35" s="4" t="s">
        <v>119</v>
      </c>
      <c r="Y35" s="4" t="s">
        <v>190</v>
      </c>
      <c r="Z35" s="4" t="s">
        <v>165</v>
      </c>
      <c r="AA35" s="4" t="s">
        <v>166</v>
      </c>
      <c r="AB35" s="4">
        <v>512</v>
      </c>
      <c r="AC35" s="4">
        <v>3228.58</v>
      </c>
      <c r="AD35" s="4">
        <v>1675.7809999999999</v>
      </c>
      <c r="AE35" s="4">
        <v>1.927</v>
      </c>
      <c r="AF35" s="4">
        <v>2.2999999999999998</v>
      </c>
      <c r="AG35" s="4">
        <v>13.343999999999999</v>
      </c>
      <c r="AH35" s="4">
        <v>201.804664</v>
      </c>
      <c r="AI35" s="4">
        <v>10.107175</v>
      </c>
      <c r="AJ35" s="4">
        <v>58.243555000000001</v>
      </c>
      <c r="AK35" s="4">
        <v>617</v>
      </c>
      <c r="AL35" s="4">
        <v>4</v>
      </c>
      <c r="AM35" s="4">
        <v>312</v>
      </c>
      <c r="AN35" s="4">
        <v>92</v>
      </c>
      <c r="AO35" s="4">
        <v>15.99854</v>
      </c>
      <c r="AP35" s="4">
        <v>1159.4000000000001</v>
      </c>
      <c r="AQ35" s="4">
        <v>49.9</v>
      </c>
      <c r="AR35" s="4">
        <v>43</v>
      </c>
      <c r="AS35" s="4">
        <v>16587</v>
      </c>
      <c r="AT35" s="4">
        <v>0.124</v>
      </c>
      <c r="AU35" s="4">
        <v>9.6639999999999997</v>
      </c>
      <c r="AV35" s="4">
        <v>28123</v>
      </c>
      <c r="AW35" s="4">
        <v>0</v>
      </c>
      <c r="AX35" s="4">
        <v>0.54</v>
      </c>
      <c r="AY35">
        <v>0.83782608695652183</v>
      </c>
      <c r="AZ35" t="s">
        <v>67</v>
      </c>
      <c r="BA35" t="s">
        <v>333</v>
      </c>
      <c r="BB35">
        <v>2</v>
      </c>
      <c r="BC35" t="s">
        <v>343</v>
      </c>
      <c r="BD35">
        <v>9</v>
      </c>
      <c r="BE35">
        <v>77595.98</v>
      </c>
      <c r="BF35">
        <v>4.1607567814724425E-2</v>
      </c>
      <c r="BG35">
        <v>3.4859905729988684E-2</v>
      </c>
      <c r="BH35">
        <v>164643.56899999999</v>
      </c>
      <c r="BI35">
        <v>1.9609511744731432E-2</v>
      </c>
      <c r="BJ35">
        <v>1.6429360492216293E-2</v>
      </c>
      <c r="BK35">
        <v>1</v>
      </c>
      <c r="BL35" t="s">
        <v>67</v>
      </c>
      <c r="BM35">
        <v>0</v>
      </c>
      <c r="BN35" t="s">
        <v>327</v>
      </c>
    </row>
    <row r="36" spans="1:66">
      <c r="A36" s="138" t="str">
        <f t="shared" si="36"/>
        <v>부성여객</v>
      </c>
      <c r="B36" s="138" t="str">
        <f t="shared" si="37"/>
        <v>36</v>
      </c>
      <c r="C36" s="139" t="str">
        <f t="shared" si="38"/>
        <v>70바2091</v>
      </c>
      <c r="D36" s="113" t="str">
        <f t="shared" si="39"/>
        <v>대형</v>
      </c>
      <c r="E36" s="109" t="str">
        <f t="shared" si="40"/>
        <v>D</v>
      </c>
      <c r="F36" s="159">
        <f t="shared" si="41"/>
        <v>0.81619047619047613</v>
      </c>
      <c r="G36" s="160">
        <f t="shared" si="42"/>
        <v>1.714</v>
      </c>
      <c r="H36" s="161">
        <f t="shared" si="43"/>
        <v>2.1</v>
      </c>
      <c r="I36" s="162">
        <f t="shared" si="44"/>
        <v>2675.1579999999999</v>
      </c>
      <c r="J36" s="163">
        <f t="shared" si="45"/>
        <v>4.2089872003346254E-2</v>
      </c>
      <c r="K36" s="163">
        <f t="shared" si="46"/>
        <v>0.40158270961711601</v>
      </c>
      <c r="L36" s="163">
        <f t="shared" si="47"/>
        <v>0.17793341552162528</v>
      </c>
      <c r="M36" s="164">
        <f t="shared" si="48"/>
        <v>16.475999999999999</v>
      </c>
      <c r="N36" s="165">
        <f t="shared" si="49"/>
        <v>0.41099999999999998</v>
      </c>
      <c r="O36" s="165">
        <f t="shared" si="50"/>
        <v>25.867999999999999</v>
      </c>
      <c r="P36" s="166">
        <f t="shared" si="51"/>
        <v>14.295</v>
      </c>
      <c r="Q36" s="167">
        <f t="shared" si="52"/>
        <v>106</v>
      </c>
      <c r="R36" s="168">
        <f t="shared" si="53"/>
        <v>24.837048641967645</v>
      </c>
      <c r="S36" s="140">
        <f t="shared" si="54"/>
        <v>11</v>
      </c>
      <c r="T36" s="140">
        <f t="shared" si="55"/>
        <v>692</v>
      </c>
      <c r="U36" t="s">
        <v>117</v>
      </c>
      <c r="V36" t="s">
        <v>119</v>
      </c>
      <c r="W36" t="s">
        <v>117</v>
      </c>
      <c r="X36" s="4" t="s">
        <v>119</v>
      </c>
      <c r="Y36" s="4" t="s">
        <v>191</v>
      </c>
      <c r="Z36" s="4" t="s">
        <v>163</v>
      </c>
      <c r="AA36" s="4" t="s">
        <v>48</v>
      </c>
      <c r="AB36" s="4">
        <v>512</v>
      </c>
      <c r="AC36" s="4">
        <v>2675.1579999999999</v>
      </c>
      <c r="AD36" s="4">
        <v>1560.692</v>
      </c>
      <c r="AE36" s="4">
        <v>1.714</v>
      </c>
      <c r="AF36" s="4">
        <v>2.1</v>
      </c>
      <c r="AG36" s="4">
        <v>16.475999999999999</v>
      </c>
      <c r="AH36" s="4">
        <v>193.606077</v>
      </c>
      <c r="AI36" s="4">
        <v>8.1488549999999993</v>
      </c>
      <c r="AJ36" s="4">
        <v>77.748852999999997</v>
      </c>
      <c r="AK36" s="4">
        <v>476</v>
      </c>
      <c r="AL36" s="4">
        <v>11</v>
      </c>
      <c r="AM36" s="4">
        <v>692</v>
      </c>
      <c r="AN36" s="4">
        <v>106</v>
      </c>
      <c r="AO36" s="4">
        <v>13.817531000000001</v>
      </c>
      <c r="AP36" s="4">
        <v>2753.2</v>
      </c>
      <c r="AQ36" s="4">
        <v>857.7</v>
      </c>
      <c r="AR36" s="4">
        <v>80</v>
      </c>
      <c r="AS36" s="4">
        <v>39034</v>
      </c>
      <c r="AT36" s="4">
        <v>0.41099999999999998</v>
      </c>
      <c r="AU36" s="4">
        <v>25.867999999999999</v>
      </c>
      <c r="AV36" s="4">
        <v>22022</v>
      </c>
      <c r="AW36" s="4">
        <v>0</v>
      </c>
      <c r="AX36" s="4">
        <v>0.54</v>
      </c>
      <c r="AY36">
        <v>0.81619047619047613</v>
      </c>
      <c r="AZ36" t="s">
        <v>67</v>
      </c>
      <c r="BA36" t="s">
        <v>333</v>
      </c>
      <c r="BB36">
        <v>4</v>
      </c>
      <c r="BC36" t="s">
        <v>352</v>
      </c>
      <c r="BD36">
        <v>10</v>
      </c>
      <c r="BE36">
        <v>77595.98</v>
      </c>
      <c r="BF36">
        <v>3.4475471538602899E-2</v>
      </c>
      <c r="BG36">
        <v>2.8138551531983507E-2</v>
      </c>
      <c r="BH36">
        <v>164643.56899999999</v>
      </c>
      <c r="BI36">
        <v>1.6248177904841215E-2</v>
      </c>
      <c r="BJ36">
        <v>1.3261608061379925E-2</v>
      </c>
      <c r="BK36">
        <v>1</v>
      </c>
      <c r="BL36" t="s">
        <v>67</v>
      </c>
      <c r="BM36">
        <v>0</v>
      </c>
      <c r="BN36" t="s">
        <v>327</v>
      </c>
    </row>
    <row r="37" spans="1:66">
      <c r="A37" s="141" t="str">
        <f t="shared" si="36"/>
        <v>부성여객</v>
      </c>
      <c r="B37" s="141" t="str">
        <f t="shared" si="37"/>
        <v>36</v>
      </c>
      <c r="C37" s="142" t="str">
        <f t="shared" si="38"/>
        <v>70바2093</v>
      </c>
      <c r="D37" s="130" t="str">
        <f t="shared" si="39"/>
        <v>대형</v>
      </c>
      <c r="E37" s="126" t="str">
        <f t="shared" si="40"/>
        <v>B</v>
      </c>
      <c r="F37" s="149">
        <f t="shared" si="41"/>
        <v>0.89999999999999991</v>
      </c>
      <c r="G37" s="150">
        <f t="shared" si="42"/>
        <v>1.89</v>
      </c>
      <c r="H37" s="151">
        <f t="shared" si="43"/>
        <v>2.1</v>
      </c>
      <c r="I37" s="152">
        <f t="shared" si="44"/>
        <v>4415.2569999999996</v>
      </c>
      <c r="J37" s="153">
        <f t="shared" si="45"/>
        <v>1.4637776577046506E-2</v>
      </c>
      <c r="K37" s="153">
        <f t="shared" si="46"/>
        <v>0.368248146727083</v>
      </c>
      <c r="L37" s="153">
        <f t="shared" si="47"/>
        <v>0.22354304630511884</v>
      </c>
      <c r="M37" s="154">
        <f t="shared" si="48"/>
        <v>14.372999999999999</v>
      </c>
      <c r="N37" s="155">
        <f t="shared" si="49"/>
        <v>0.54400000000000004</v>
      </c>
      <c r="O37" s="155">
        <f t="shared" si="50"/>
        <v>10.962</v>
      </c>
      <c r="P37" s="156">
        <f t="shared" si="51"/>
        <v>15.213333333333333</v>
      </c>
      <c r="Q37" s="157">
        <f t="shared" si="52"/>
        <v>105</v>
      </c>
      <c r="R37" s="158">
        <f t="shared" si="53"/>
        <v>24.049795987079275</v>
      </c>
      <c r="S37" s="143">
        <f t="shared" si="54"/>
        <v>24</v>
      </c>
      <c r="T37" s="143">
        <f t="shared" si="55"/>
        <v>484</v>
      </c>
      <c r="U37" t="s">
        <v>117</v>
      </c>
      <c r="V37" t="s">
        <v>119</v>
      </c>
      <c r="W37" t="s">
        <v>117</v>
      </c>
      <c r="X37" s="4" t="s">
        <v>119</v>
      </c>
      <c r="Y37" s="4" t="s">
        <v>192</v>
      </c>
      <c r="Z37" s="4" t="s">
        <v>163</v>
      </c>
      <c r="AA37" s="4" t="s">
        <v>48</v>
      </c>
      <c r="AB37" s="4">
        <v>512</v>
      </c>
      <c r="AC37" s="4">
        <v>4415.2569999999996</v>
      </c>
      <c r="AD37" s="4">
        <v>2335.7840000000001</v>
      </c>
      <c r="AE37" s="4">
        <v>1.89</v>
      </c>
      <c r="AF37" s="4">
        <v>2.1</v>
      </c>
      <c r="AG37" s="4">
        <v>14.372999999999999</v>
      </c>
      <c r="AH37" s="4">
        <v>297.49463500000002</v>
      </c>
      <c r="AI37" s="4">
        <v>4.35466</v>
      </c>
      <c r="AJ37" s="4">
        <v>109.55184800000001</v>
      </c>
      <c r="AK37" s="4">
        <v>987</v>
      </c>
      <c r="AL37" s="4">
        <v>24</v>
      </c>
      <c r="AM37" s="4">
        <v>484</v>
      </c>
      <c r="AN37" s="4">
        <v>105</v>
      </c>
      <c r="AO37" s="4">
        <v>14.841467</v>
      </c>
      <c r="AP37" s="4">
        <v>2522.3000000000002</v>
      </c>
      <c r="AQ37" s="4">
        <v>912.8</v>
      </c>
      <c r="AR37" s="4">
        <v>43</v>
      </c>
      <c r="AS37" s="4">
        <v>9344</v>
      </c>
      <c r="AT37" s="4">
        <v>0.54400000000000004</v>
      </c>
      <c r="AU37" s="4">
        <v>10.962</v>
      </c>
      <c r="AV37" s="4">
        <v>29150</v>
      </c>
      <c r="AW37" s="4">
        <v>0</v>
      </c>
      <c r="AX37" s="4">
        <v>0.56000000000000005</v>
      </c>
      <c r="AY37">
        <v>0.89999999999999991</v>
      </c>
      <c r="AZ37" t="s">
        <v>68</v>
      </c>
      <c r="BA37" t="s">
        <v>333</v>
      </c>
      <c r="BB37">
        <v>9</v>
      </c>
      <c r="BC37" t="s">
        <v>397</v>
      </c>
      <c r="BD37">
        <v>9</v>
      </c>
      <c r="BE37">
        <v>77595.98</v>
      </c>
      <c r="BF37">
        <v>5.6900589437751802E-2</v>
      </c>
      <c r="BG37">
        <v>5.1210530493976614E-2</v>
      </c>
      <c r="BH37">
        <v>164643.56899999999</v>
      </c>
      <c r="BI37">
        <v>2.6817063228263716E-2</v>
      </c>
      <c r="BJ37">
        <v>2.4135356905437343E-2</v>
      </c>
      <c r="BK37">
        <v>1</v>
      </c>
      <c r="BL37" t="s">
        <v>69</v>
      </c>
      <c r="BM37">
        <v>1</v>
      </c>
      <c r="BN37" t="s">
        <v>319</v>
      </c>
    </row>
    <row r="38" spans="1:66">
      <c r="A38" s="138" t="str">
        <f t="shared" si="36"/>
        <v>부성여객</v>
      </c>
      <c r="B38" s="138" t="str">
        <f t="shared" si="37"/>
        <v>36</v>
      </c>
      <c r="C38" s="139" t="str">
        <f t="shared" si="38"/>
        <v>70바2094</v>
      </c>
      <c r="D38" s="113" t="str">
        <f t="shared" si="39"/>
        <v>대형</v>
      </c>
      <c r="E38" s="109" t="str">
        <f t="shared" si="40"/>
        <v>C</v>
      </c>
      <c r="F38" s="159">
        <f t="shared" si="41"/>
        <v>0.87909090909090903</v>
      </c>
      <c r="G38" s="160">
        <f t="shared" si="42"/>
        <v>1.9339999999999999</v>
      </c>
      <c r="H38" s="161">
        <f t="shared" si="43"/>
        <v>2.2000000000000002</v>
      </c>
      <c r="I38" s="162">
        <f t="shared" si="44"/>
        <v>3451.5219999999999</v>
      </c>
      <c r="J38" s="163">
        <f t="shared" si="45"/>
        <v>1.4243851261851365E-2</v>
      </c>
      <c r="K38" s="163">
        <f t="shared" si="46"/>
        <v>0.36632413430070537</v>
      </c>
      <c r="L38" s="163">
        <f t="shared" si="47"/>
        <v>0.1854254441953434</v>
      </c>
      <c r="M38" s="164">
        <f t="shared" si="48"/>
        <v>13.026999999999999</v>
      </c>
      <c r="N38" s="165">
        <f t="shared" si="49"/>
        <v>0.55000000000000004</v>
      </c>
      <c r="O38" s="165">
        <f t="shared" si="50"/>
        <v>19.295999999999999</v>
      </c>
      <c r="P38" s="166">
        <f t="shared" si="51"/>
        <v>2.0233333333333334</v>
      </c>
      <c r="Q38" s="167">
        <f t="shared" si="52"/>
        <v>101</v>
      </c>
      <c r="R38" s="168">
        <f t="shared" si="53"/>
        <v>24.358897351484522</v>
      </c>
      <c r="S38" s="140">
        <f t="shared" si="54"/>
        <v>19</v>
      </c>
      <c r="T38" s="140">
        <f t="shared" si="55"/>
        <v>666</v>
      </c>
      <c r="U38" t="s">
        <v>117</v>
      </c>
      <c r="V38" t="s">
        <v>119</v>
      </c>
      <c r="W38" t="s">
        <v>117</v>
      </c>
      <c r="X38" s="4" t="s">
        <v>119</v>
      </c>
      <c r="Y38" s="4" t="s">
        <v>193</v>
      </c>
      <c r="Z38" s="4" t="s">
        <v>163</v>
      </c>
      <c r="AA38" s="4" t="s">
        <v>48</v>
      </c>
      <c r="AB38" s="4">
        <v>512</v>
      </c>
      <c r="AC38" s="4">
        <v>3451.5219999999999</v>
      </c>
      <c r="AD38" s="4">
        <v>1784.8330000000001</v>
      </c>
      <c r="AE38" s="4">
        <v>1.9339999999999999</v>
      </c>
      <c r="AF38" s="4">
        <v>2.2000000000000002</v>
      </c>
      <c r="AG38" s="4">
        <v>13.026999999999999</v>
      </c>
      <c r="AH38" s="4">
        <v>228.749089</v>
      </c>
      <c r="AI38" s="4">
        <v>3.2582680000000002</v>
      </c>
      <c r="AJ38" s="4">
        <v>83.796312</v>
      </c>
      <c r="AK38" s="4">
        <v>640</v>
      </c>
      <c r="AL38" s="4">
        <v>19</v>
      </c>
      <c r="AM38" s="4">
        <v>666</v>
      </c>
      <c r="AN38" s="4">
        <v>101</v>
      </c>
      <c r="AO38" s="4">
        <v>15.08868</v>
      </c>
      <c r="AP38" s="4">
        <v>2054</v>
      </c>
      <c r="AQ38" s="4">
        <v>121.4</v>
      </c>
      <c r="AR38" s="4">
        <v>37</v>
      </c>
      <c r="AS38" s="4">
        <v>6377</v>
      </c>
      <c r="AT38" s="4">
        <v>0.55000000000000004</v>
      </c>
      <c r="AU38" s="4">
        <v>19.295999999999999</v>
      </c>
      <c r="AV38" s="4">
        <v>27862</v>
      </c>
      <c r="AW38" s="4">
        <v>0</v>
      </c>
      <c r="AX38" s="4">
        <v>0.53</v>
      </c>
      <c r="AY38">
        <v>0.87909090909090903</v>
      </c>
      <c r="AZ38" t="s">
        <v>69</v>
      </c>
      <c r="BA38" t="s">
        <v>333</v>
      </c>
      <c r="BB38">
        <v>6</v>
      </c>
      <c r="BC38" t="s">
        <v>391</v>
      </c>
      <c r="BD38">
        <v>14</v>
      </c>
      <c r="BE38">
        <v>77595.98</v>
      </c>
      <c r="BF38">
        <v>4.4480680571338881E-2</v>
      </c>
      <c r="BG38">
        <v>3.9102561920440634E-2</v>
      </c>
      <c r="BH38">
        <v>164643.56899999999</v>
      </c>
      <c r="BI38">
        <v>2.096360046714002E-2</v>
      </c>
      <c r="BJ38">
        <v>1.8428910592476727E-2</v>
      </c>
      <c r="BK38">
        <v>1</v>
      </c>
      <c r="BL38" t="s">
        <v>69</v>
      </c>
      <c r="BM38">
        <v>0</v>
      </c>
      <c r="BN38" t="s">
        <v>327</v>
      </c>
    </row>
    <row r="39" spans="1:66">
      <c r="A39" s="141" t="str">
        <f t="shared" si="36"/>
        <v>부성여객</v>
      </c>
      <c r="B39" s="141" t="str">
        <f t="shared" si="37"/>
        <v>36</v>
      </c>
      <c r="C39" s="142" t="str">
        <f t="shared" si="38"/>
        <v>70바2096</v>
      </c>
      <c r="D39" s="130" t="str">
        <f t="shared" si="39"/>
        <v>대형</v>
      </c>
      <c r="E39" s="126" t="str">
        <f t="shared" si="40"/>
        <v>C</v>
      </c>
      <c r="F39" s="149">
        <f t="shared" si="41"/>
        <v>0.88700000000000001</v>
      </c>
      <c r="G39" s="150">
        <f t="shared" si="42"/>
        <v>1.774</v>
      </c>
      <c r="H39" s="151">
        <f t="shared" si="43"/>
        <v>2</v>
      </c>
      <c r="I39" s="152">
        <f t="shared" si="44"/>
        <v>3247.7739999999999</v>
      </c>
      <c r="J39" s="153">
        <f t="shared" si="45"/>
        <v>1.544934007876486E-2</v>
      </c>
      <c r="K39" s="153">
        <f t="shared" si="46"/>
        <v>0.36783951400918691</v>
      </c>
      <c r="L39" s="153">
        <f t="shared" si="47"/>
        <v>0.20106078809670871</v>
      </c>
      <c r="M39" s="154">
        <f t="shared" si="48"/>
        <v>14.77</v>
      </c>
      <c r="N39" s="155">
        <f t="shared" si="49"/>
        <v>0.43099999999999999</v>
      </c>
      <c r="O39" s="155">
        <f t="shared" si="50"/>
        <v>31.190999999999999</v>
      </c>
      <c r="P39" s="156">
        <f t="shared" si="51"/>
        <v>16.733333333333334</v>
      </c>
      <c r="Q39" s="157">
        <f t="shared" si="52"/>
        <v>104</v>
      </c>
      <c r="R39" s="158">
        <f t="shared" si="53"/>
        <v>24.750959292157443</v>
      </c>
      <c r="S39" s="143">
        <f t="shared" si="54"/>
        <v>14</v>
      </c>
      <c r="T39" s="143">
        <f t="shared" si="55"/>
        <v>1013</v>
      </c>
      <c r="U39" t="s">
        <v>117</v>
      </c>
      <c r="V39" t="s">
        <v>119</v>
      </c>
      <c r="W39" t="s">
        <v>117</v>
      </c>
      <c r="X39" s="4" t="s">
        <v>119</v>
      </c>
      <c r="Y39" s="4" t="s">
        <v>194</v>
      </c>
      <c r="Z39" s="4" t="s">
        <v>163</v>
      </c>
      <c r="AA39" s="4" t="s">
        <v>48</v>
      </c>
      <c r="AB39" s="4">
        <v>512</v>
      </c>
      <c r="AC39" s="4">
        <v>3247.7739999999999</v>
      </c>
      <c r="AD39" s="4">
        <v>1830.8979999999999</v>
      </c>
      <c r="AE39" s="4">
        <v>1.774</v>
      </c>
      <c r="AF39" s="4">
        <v>2</v>
      </c>
      <c r="AG39" s="4">
        <v>14.77</v>
      </c>
      <c r="AH39" s="4">
        <v>212.770771</v>
      </c>
      <c r="AI39" s="4">
        <v>3.2871679999999999</v>
      </c>
      <c r="AJ39" s="4">
        <v>78.265496999999996</v>
      </c>
      <c r="AK39" s="4">
        <v>653</v>
      </c>
      <c r="AL39" s="4">
        <v>14</v>
      </c>
      <c r="AM39" s="4">
        <v>1013</v>
      </c>
      <c r="AN39" s="4">
        <v>104</v>
      </c>
      <c r="AO39" s="4">
        <v>15.264192</v>
      </c>
      <c r="AP39" s="4">
        <v>3614.2</v>
      </c>
      <c r="AQ39" s="4">
        <v>1004</v>
      </c>
      <c r="AR39" s="4">
        <v>56</v>
      </c>
      <c r="AS39" s="4">
        <v>18423</v>
      </c>
      <c r="AT39" s="4">
        <v>0.43099999999999999</v>
      </c>
      <c r="AU39" s="4">
        <v>31.190999999999999</v>
      </c>
      <c r="AV39" s="4">
        <v>25423</v>
      </c>
      <c r="AW39" s="4">
        <v>0</v>
      </c>
      <c r="AX39" s="4">
        <v>0.52</v>
      </c>
      <c r="AY39">
        <v>0.88700000000000001</v>
      </c>
      <c r="AZ39" t="s">
        <v>69</v>
      </c>
      <c r="BA39" t="s">
        <v>333</v>
      </c>
      <c r="BB39">
        <v>3</v>
      </c>
      <c r="BC39" t="s">
        <v>353</v>
      </c>
      <c r="BD39">
        <v>9</v>
      </c>
      <c r="BE39">
        <v>77595.98</v>
      </c>
      <c r="BF39">
        <v>4.1854925989722666E-2</v>
      </c>
      <c r="BG39">
        <v>3.7125319352884004E-2</v>
      </c>
      <c r="BH39">
        <v>164643.56899999999</v>
      </c>
      <c r="BI39">
        <v>1.9726090850229323E-2</v>
      </c>
      <c r="BJ39">
        <v>1.7497042584153411E-2</v>
      </c>
      <c r="BK39">
        <v>1</v>
      </c>
      <c r="BL39" t="s">
        <v>68</v>
      </c>
      <c r="BM39">
        <v>-1</v>
      </c>
      <c r="BN39" t="s">
        <v>324</v>
      </c>
    </row>
    <row r="40" spans="1:66">
      <c r="A40" s="138" t="str">
        <f t="shared" si="36"/>
        <v>부성여객</v>
      </c>
      <c r="B40" s="138" t="str">
        <f t="shared" si="37"/>
        <v>36</v>
      </c>
      <c r="C40" s="139" t="str">
        <f t="shared" si="38"/>
        <v>70바2097</v>
      </c>
      <c r="D40" s="113" t="str">
        <f t="shared" si="39"/>
        <v>대형</v>
      </c>
      <c r="E40" s="109" t="str">
        <f t="shared" si="40"/>
        <v>C</v>
      </c>
      <c r="F40" s="159">
        <f t="shared" si="41"/>
        <v>0.88590909090909087</v>
      </c>
      <c r="G40" s="160">
        <f t="shared" si="42"/>
        <v>1.9490000000000001</v>
      </c>
      <c r="H40" s="161">
        <f t="shared" si="43"/>
        <v>2.2000000000000002</v>
      </c>
      <c r="I40" s="162">
        <f t="shared" si="44"/>
        <v>3673.1610000000001</v>
      </c>
      <c r="J40" s="163">
        <f t="shared" si="45"/>
        <v>2.0614054911452233E-2</v>
      </c>
      <c r="K40" s="163">
        <f t="shared" si="46"/>
        <v>0.36957144820833349</v>
      </c>
      <c r="L40" s="163">
        <f t="shared" si="47"/>
        <v>0.15545193907917459</v>
      </c>
      <c r="M40" s="164">
        <f t="shared" si="48"/>
        <v>14.427</v>
      </c>
      <c r="N40" s="165">
        <f t="shared" si="49"/>
        <v>0.16300000000000001</v>
      </c>
      <c r="O40" s="165">
        <f t="shared" si="50"/>
        <v>18.186</v>
      </c>
      <c r="P40" s="166">
        <f t="shared" si="51"/>
        <v>0.86499999999999999</v>
      </c>
      <c r="Q40" s="167">
        <f t="shared" si="52"/>
        <v>97</v>
      </c>
      <c r="R40" s="168">
        <f t="shared" si="53"/>
        <v>23.587474047531</v>
      </c>
      <c r="S40" s="140">
        <f t="shared" si="54"/>
        <v>6</v>
      </c>
      <c r="T40" s="140">
        <f t="shared" si="55"/>
        <v>668</v>
      </c>
      <c r="U40" t="s">
        <v>117</v>
      </c>
      <c r="V40" t="s">
        <v>119</v>
      </c>
      <c r="W40" t="s">
        <v>117</v>
      </c>
      <c r="X40" s="4" t="s">
        <v>119</v>
      </c>
      <c r="Y40" s="4" t="s">
        <v>195</v>
      </c>
      <c r="Z40" s="4" t="s">
        <v>163</v>
      </c>
      <c r="AA40" s="4" t="s">
        <v>48</v>
      </c>
      <c r="AB40" s="4">
        <v>512</v>
      </c>
      <c r="AC40" s="4">
        <v>3673.1610000000001</v>
      </c>
      <c r="AD40" s="4">
        <v>1885.104</v>
      </c>
      <c r="AE40" s="4">
        <v>1.9490000000000001</v>
      </c>
      <c r="AF40" s="4">
        <v>2.2000000000000002</v>
      </c>
      <c r="AG40" s="4">
        <v>14.427</v>
      </c>
      <c r="AH40" s="4">
        <v>255.364654</v>
      </c>
      <c r="AI40" s="4">
        <v>5.2641010000000001</v>
      </c>
      <c r="AJ40" s="4">
        <v>94.375484999999998</v>
      </c>
      <c r="AK40" s="4">
        <v>571</v>
      </c>
      <c r="AL40" s="4">
        <v>6</v>
      </c>
      <c r="AM40" s="4">
        <v>668</v>
      </c>
      <c r="AN40" s="4">
        <v>97</v>
      </c>
      <c r="AO40" s="4">
        <v>14.383983000000001</v>
      </c>
      <c r="AP40" s="4">
        <v>1010.2</v>
      </c>
      <c r="AQ40" s="4">
        <v>51.9</v>
      </c>
      <c r="AR40" s="4">
        <v>27</v>
      </c>
      <c r="AS40" s="4">
        <v>5513</v>
      </c>
      <c r="AT40" s="4">
        <v>0.16300000000000001</v>
      </c>
      <c r="AU40" s="4">
        <v>18.186</v>
      </c>
      <c r="AV40" s="4">
        <v>29498</v>
      </c>
      <c r="AW40" s="4">
        <v>0</v>
      </c>
      <c r="AX40" s="4">
        <v>0.59</v>
      </c>
      <c r="AY40">
        <v>0.88590909090909087</v>
      </c>
      <c r="AZ40" t="s">
        <v>69</v>
      </c>
      <c r="BA40" t="s">
        <v>333</v>
      </c>
      <c r="BB40">
        <v>4</v>
      </c>
      <c r="BC40" t="s">
        <v>334</v>
      </c>
      <c r="BD40">
        <v>13</v>
      </c>
      <c r="BE40">
        <v>77595.98</v>
      </c>
      <c r="BF40">
        <v>4.7337001220939541E-2</v>
      </c>
      <c r="BG40">
        <v>4.1936279718005072E-2</v>
      </c>
      <c r="BH40">
        <v>164643.56899999999</v>
      </c>
      <c r="BI40">
        <v>2.2309775123983133E-2</v>
      </c>
      <c r="BJ40">
        <v>1.9764432598474147E-2</v>
      </c>
      <c r="BK40">
        <v>1</v>
      </c>
      <c r="BL40" t="s">
        <v>69</v>
      </c>
      <c r="BM40">
        <v>0</v>
      </c>
      <c r="BN40" t="s">
        <v>327</v>
      </c>
    </row>
    <row r="41" spans="1:66">
      <c r="A41" s="141" t="str">
        <f t="shared" si="36"/>
        <v>부성여객</v>
      </c>
      <c r="B41" s="141" t="str">
        <f t="shared" si="37"/>
        <v>36</v>
      </c>
      <c r="C41" s="142" t="str">
        <f t="shared" si="38"/>
        <v>70바2098</v>
      </c>
      <c r="D41" s="130" t="str">
        <f t="shared" si="39"/>
        <v>저상</v>
      </c>
      <c r="E41" s="126" t="str">
        <f t="shared" si="40"/>
        <v>B</v>
      </c>
      <c r="F41" s="149">
        <f t="shared" si="41"/>
        <v>0.90105263157894744</v>
      </c>
      <c r="G41" s="150">
        <f t="shared" si="42"/>
        <v>1.712</v>
      </c>
      <c r="H41" s="151">
        <f t="shared" si="43"/>
        <v>1.9</v>
      </c>
      <c r="I41" s="152">
        <f t="shared" si="44"/>
        <v>969.58799999999997</v>
      </c>
      <c r="J41" s="153">
        <f t="shared" si="45"/>
        <v>2.840484307526437E-2</v>
      </c>
      <c r="K41" s="153">
        <f t="shared" si="46"/>
        <v>0.37337484563355178</v>
      </c>
      <c r="L41" s="153">
        <f t="shared" si="47"/>
        <v>0.28053152473009157</v>
      </c>
      <c r="M41" s="154">
        <f t="shared" si="48"/>
        <v>17.838000000000001</v>
      </c>
      <c r="N41" s="155">
        <f t="shared" si="49"/>
        <v>1.0309999999999999</v>
      </c>
      <c r="O41" s="155">
        <f t="shared" si="50"/>
        <v>21.556000000000001</v>
      </c>
      <c r="P41" s="156">
        <f t="shared" si="51"/>
        <v>5.4899999999999993</v>
      </c>
      <c r="Q41" s="157">
        <f t="shared" si="52"/>
        <v>92</v>
      </c>
      <c r="R41" s="158">
        <f t="shared" si="53"/>
        <v>28.345913888573389</v>
      </c>
      <c r="S41" s="143">
        <f t="shared" si="54"/>
        <v>10</v>
      </c>
      <c r="T41" s="143">
        <f t="shared" si="55"/>
        <v>209</v>
      </c>
      <c r="U41" t="s">
        <v>117</v>
      </c>
      <c r="V41" t="s">
        <v>119</v>
      </c>
      <c r="W41" t="s">
        <v>117</v>
      </c>
      <c r="X41" s="4" t="s">
        <v>119</v>
      </c>
      <c r="Y41" s="4" t="s">
        <v>196</v>
      </c>
      <c r="Z41" s="4" t="s">
        <v>164</v>
      </c>
      <c r="AA41" s="4" t="s">
        <v>48</v>
      </c>
      <c r="AB41" s="4">
        <v>512</v>
      </c>
      <c r="AC41" s="4">
        <v>969.58799999999997</v>
      </c>
      <c r="AD41" s="4">
        <v>566.35699999999997</v>
      </c>
      <c r="AE41" s="4">
        <v>1.712</v>
      </c>
      <c r="AF41" s="4">
        <v>1.9</v>
      </c>
      <c r="AG41" s="4">
        <v>17.838000000000001</v>
      </c>
      <c r="AH41" s="4">
        <v>57.178876000000002</v>
      </c>
      <c r="AI41" s="4">
        <v>1.6241570000000001</v>
      </c>
      <c r="AJ41" s="4">
        <v>21.349153999999999</v>
      </c>
      <c r="AK41" s="4">
        <v>272</v>
      </c>
      <c r="AL41" s="4">
        <v>10</v>
      </c>
      <c r="AM41" s="4">
        <v>209</v>
      </c>
      <c r="AN41" s="4">
        <v>92</v>
      </c>
      <c r="AO41" s="4">
        <v>16.957101000000002</v>
      </c>
      <c r="AP41" s="4">
        <v>1273.4000000000001</v>
      </c>
      <c r="AQ41" s="4">
        <v>329.4</v>
      </c>
      <c r="AR41" s="4">
        <v>26</v>
      </c>
      <c r="AS41" s="4">
        <v>12567</v>
      </c>
      <c r="AT41" s="4">
        <v>1.0309999999999999</v>
      </c>
      <c r="AU41" s="4">
        <v>21.556000000000001</v>
      </c>
      <c r="AV41" s="4">
        <v>8310</v>
      </c>
      <c r="AW41" s="4">
        <v>0</v>
      </c>
      <c r="AX41" s="4">
        <v>0.5</v>
      </c>
      <c r="AY41">
        <v>0.90105263157894744</v>
      </c>
      <c r="AZ41" t="s">
        <v>68</v>
      </c>
      <c r="BA41" t="s">
        <v>333</v>
      </c>
      <c r="BB41">
        <v>8</v>
      </c>
      <c r="BC41" t="s">
        <v>413</v>
      </c>
      <c r="BD41">
        <v>6</v>
      </c>
      <c r="BE41">
        <v>77595.98</v>
      </c>
      <c r="BF41">
        <v>1.2495338031686693E-2</v>
      </c>
      <c r="BG41">
        <v>1.1258957215919799E-2</v>
      </c>
      <c r="BH41">
        <v>164643.56899999999</v>
      </c>
      <c r="BI41">
        <v>5.889012282040606E-3</v>
      </c>
      <c r="BJ41">
        <v>5.3063100141334304E-3</v>
      </c>
      <c r="BK41">
        <v>1</v>
      </c>
      <c r="BL41" t="s">
        <v>68</v>
      </c>
      <c r="BM41">
        <v>0</v>
      </c>
      <c r="BN41" t="s">
        <v>327</v>
      </c>
    </row>
    <row r="42" spans="1:66">
      <c r="A42" s="138" t="str">
        <f t="shared" si="36"/>
        <v>부성여객</v>
      </c>
      <c r="B42" s="138" t="str">
        <f t="shared" si="37"/>
        <v>36</v>
      </c>
      <c r="C42" s="139" t="str">
        <f t="shared" si="38"/>
        <v>70바2100</v>
      </c>
      <c r="D42" s="113" t="str">
        <f t="shared" si="39"/>
        <v>저상</v>
      </c>
      <c r="E42" s="109" t="str">
        <f t="shared" si="40"/>
        <v>B</v>
      </c>
      <c r="F42" s="159">
        <f t="shared" si="41"/>
        <v>0.90842105263157902</v>
      </c>
      <c r="G42" s="160">
        <f t="shared" si="42"/>
        <v>1.726</v>
      </c>
      <c r="H42" s="161">
        <f t="shared" si="43"/>
        <v>1.9</v>
      </c>
      <c r="I42" s="162">
        <f t="shared" si="44"/>
        <v>1004.092</v>
      </c>
      <c r="J42" s="163">
        <f t="shared" si="45"/>
        <v>4.0196604139507701E-2</v>
      </c>
      <c r="K42" s="163">
        <f t="shared" si="46"/>
        <v>0.35535552354454714</v>
      </c>
      <c r="L42" s="163">
        <f t="shared" si="47"/>
        <v>0.27985483401919348</v>
      </c>
      <c r="M42" s="164">
        <f t="shared" si="48"/>
        <v>17.158000000000001</v>
      </c>
      <c r="N42" s="165">
        <f t="shared" si="49"/>
        <v>0.79700000000000004</v>
      </c>
      <c r="O42" s="165">
        <f t="shared" si="50"/>
        <v>11.154</v>
      </c>
      <c r="P42" s="166">
        <f t="shared" si="51"/>
        <v>19.773333333333333</v>
      </c>
      <c r="Q42" s="167">
        <f t="shared" si="52"/>
        <v>95</v>
      </c>
      <c r="R42" s="168">
        <f t="shared" si="53"/>
        <v>27.780612917526277</v>
      </c>
      <c r="S42" s="140">
        <f t="shared" si="54"/>
        <v>8</v>
      </c>
      <c r="T42" s="140">
        <f t="shared" si="55"/>
        <v>112</v>
      </c>
      <c r="U42" t="s">
        <v>117</v>
      </c>
      <c r="V42" t="s">
        <v>119</v>
      </c>
      <c r="W42" t="s">
        <v>117</v>
      </c>
      <c r="X42" s="4" t="s">
        <v>119</v>
      </c>
      <c r="Y42" s="4" t="s">
        <v>396</v>
      </c>
      <c r="Z42" s="4" t="s">
        <v>164</v>
      </c>
      <c r="AA42" s="4" t="s">
        <v>48</v>
      </c>
      <c r="AB42" s="4">
        <v>512</v>
      </c>
      <c r="AC42" s="4">
        <v>1004.092</v>
      </c>
      <c r="AD42" s="4">
        <v>581.88199999999995</v>
      </c>
      <c r="AE42" s="4">
        <v>1.726</v>
      </c>
      <c r="AF42" s="4">
        <v>1.9</v>
      </c>
      <c r="AG42" s="4">
        <v>17.158000000000001</v>
      </c>
      <c r="AH42" s="4">
        <v>59.796095999999999</v>
      </c>
      <c r="AI42" s="4">
        <v>2.4036</v>
      </c>
      <c r="AJ42" s="4">
        <v>21.248873</v>
      </c>
      <c r="AK42" s="4">
        <v>281</v>
      </c>
      <c r="AL42" s="4">
        <v>8</v>
      </c>
      <c r="AM42" s="4">
        <v>112</v>
      </c>
      <c r="AN42" s="4">
        <v>95</v>
      </c>
      <c r="AO42" s="4">
        <v>16.791931999999999</v>
      </c>
      <c r="AP42" s="4">
        <v>3415.9</v>
      </c>
      <c r="AQ42" s="4">
        <v>1186.4000000000001</v>
      </c>
      <c r="AR42" s="4">
        <v>28</v>
      </c>
      <c r="AS42" s="4">
        <v>13063</v>
      </c>
      <c r="AT42" s="4">
        <v>0.79700000000000004</v>
      </c>
      <c r="AU42" s="4">
        <v>11.154</v>
      </c>
      <c r="AV42" s="4">
        <v>8855</v>
      </c>
      <c r="AW42" s="4">
        <v>0</v>
      </c>
      <c r="AX42" s="4">
        <v>0.5</v>
      </c>
      <c r="AY42">
        <v>0.90842105263157902</v>
      </c>
      <c r="AZ42" t="s">
        <v>68</v>
      </c>
      <c r="BA42" t="s">
        <v>333</v>
      </c>
      <c r="BB42">
        <v>4</v>
      </c>
      <c r="BC42" t="s">
        <v>338</v>
      </c>
      <c r="BD42">
        <v>4</v>
      </c>
      <c r="BE42">
        <v>77595.98</v>
      </c>
      <c r="BF42">
        <v>1.2940000242280593E-2</v>
      </c>
      <c r="BG42">
        <v>1.1754968641145424E-2</v>
      </c>
      <c r="BH42">
        <v>164643.56899999999</v>
      </c>
      <c r="BI42">
        <v>6.0985801395012276E-3</v>
      </c>
      <c r="BJ42">
        <v>5.5400785898837472E-3</v>
      </c>
      <c r="BK42">
        <v>1</v>
      </c>
      <c r="BL42" t="s">
        <v>68</v>
      </c>
      <c r="BM42">
        <v>0</v>
      </c>
      <c r="BN42" t="s">
        <v>327</v>
      </c>
    </row>
    <row r="43" spans="1:66">
      <c r="A43" s="141" t="str">
        <f t="shared" si="36"/>
        <v>부성여객</v>
      </c>
      <c r="B43" s="141" t="str">
        <f t="shared" si="37"/>
        <v>36</v>
      </c>
      <c r="C43" s="142" t="str">
        <f t="shared" si="38"/>
        <v>70바2101</v>
      </c>
      <c r="D43" s="130" t="str">
        <f t="shared" si="39"/>
        <v>저상</v>
      </c>
      <c r="E43" s="126" t="str">
        <f t="shared" si="40"/>
        <v>B</v>
      </c>
      <c r="F43" s="149">
        <f t="shared" si="41"/>
        <v>0.90210526315789474</v>
      </c>
      <c r="G43" s="150">
        <f t="shared" si="42"/>
        <v>1.714</v>
      </c>
      <c r="H43" s="151">
        <f t="shared" si="43"/>
        <v>1.9</v>
      </c>
      <c r="I43" s="152">
        <f t="shared" si="44"/>
        <v>1230.0170000000001</v>
      </c>
      <c r="J43" s="153">
        <f t="shared" si="45"/>
        <v>2.6465511742132197E-2</v>
      </c>
      <c r="K43" s="153">
        <f t="shared" si="46"/>
        <v>0.31732394695906485</v>
      </c>
      <c r="L43" s="153">
        <f t="shared" si="47"/>
        <v>0.28698790341922104</v>
      </c>
      <c r="M43" s="154">
        <f t="shared" si="48"/>
        <v>16.905999999999999</v>
      </c>
      <c r="N43" s="155">
        <f t="shared" si="49"/>
        <v>0.48799999999999999</v>
      </c>
      <c r="O43" s="155">
        <f t="shared" si="50"/>
        <v>9.2680000000000007</v>
      </c>
      <c r="P43" s="156">
        <f t="shared" si="51"/>
        <v>6.4533333333333331</v>
      </c>
      <c r="Q43" s="157">
        <f t="shared" si="52"/>
        <v>92</v>
      </c>
      <c r="R43" s="158">
        <f t="shared" si="53"/>
        <v>28.455949907670973</v>
      </c>
      <c r="S43" s="143">
        <f t="shared" si="54"/>
        <v>6</v>
      </c>
      <c r="T43" s="143">
        <f t="shared" si="55"/>
        <v>114</v>
      </c>
      <c r="U43" t="s">
        <v>117</v>
      </c>
      <c r="V43" t="s">
        <v>119</v>
      </c>
      <c r="W43" t="s">
        <v>117</v>
      </c>
      <c r="X43" s="4" t="s">
        <v>119</v>
      </c>
      <c r="Y43" s="4" t="s">
        <v>197</v>
      </c>
      <c r="Z43" s="4" t="s">
        <v>164</v>
      </c>
      <c r="AA43" s="4" t="s">
        <v>48</v>
      </c>
      <c r="AB43" s="4">
        <v>512</v>
      </c>
      <c r="AC43" s="4">
        <v>1230.0170000000001</v>
      </c>
      <c r="AD43" s="4">
        <v>717.51099999999997</v>
      </c>
      <c r="AE43" s="4">
        <v>1.714</v>
      </c>
      <c r="AF43" s="4">
        <v>1.9</v>
      </c>
      <c r="AG43" s="4">
        <v>16.905999999999999</v>
      </c>
      <c r="AH43" s="4">
        <v>65.871086000000005</v>
      </c>
      <c r="AI43" s="4">
        <v>1.743312</v>
      </c>
      <c r="AJ43" s="4">
        <v>20.902473000000001</v>
      </c>
      <c r="AK43" s="4">
        <v>353</v>
      </c>
      <c r="AL43" s="4">
        <v>6</v>
      </c>
      <c r="AM43" s="4">
        <v>114</v>
      </c>
      <c r="AN43" s="4">
        <v>92</v>
      </c>
      <c r="AO43" s="4">
        <v>18.673093999999999</v>
      </c>
      <c r="AP43" s="4">
        <v>1440.4</v>
      </c>
      <c r="AQ43" s="4">
        <v>387.2</v>
      </c>
      <c r="AR43" s="4">
        <v>11</v>
      </c>
      <c r="AS43" s="4">
        <v>2326</v>
      </c>
      <c r="AT43" s="4">
        <v>0.48799999999999999</v>
      </c>
      <c r="AU43" s="4">
        <v>9.2680000000000007</v>
      </c>
      <c r="AV43" s="4">
        <v>10642</v>
      </c>
      <c r="AW43" s="4">
        <v>0</v>
      </c>
      <c r="AX43" s="4">
        <v>0.48</v>
      </c>
      <c r="AY43">
        <v>0.90210526315789474</v>
      </c>
      <c r="AZ43" t="s">
        <v>68</v>
      </c>
      <c r="BA43" t="s">
        <v>333</v>
      </c>
      <c r="BB43">
        <v>7</v>
      </c>
      <c r="BC43" t="s">
        <v>393</v>
      </c>
      <c r="BD43">
        <v>7</v>
      </c>
      <c r="BE43">
        <v>77595.98</v>
      </c>
      <c r="BF43">
        <v>1.58515557120356E-2</v>
      </c>
      <c r="BG43">
        <v>1.4299771837067906E-2</v>
      </c>
      <c r="BH43">
        <v>164643.56899999999</v>
      </c>
      <c r="BI43">
        <v>7.4707867879127438E-3</v>
      </c>
      <c r="BJ43">
        <v>6.7394360813065489E-3</v>
      </c>
      <c r="BK43">
        <v>1</v>
      </c>
      <c r="BL43" t="s">
        <v>68</v>
      </c>
      <c r="BM43">
        <v>0</v>
      </c>
      <c r="BN43" t="s">
        <v>327</v>
      </c>
    </row>
    <row r="44" spans="1:66">
      <c r="A44" s="138" t="str">
        <f t="shared" si="36"/>
        <v>부성여객</v>
      </c>
      <c r="B44" s="138" t="str">
        <f t="shared" si="37"/>
        <v>36</v>
      </c>
      <c r="C44" s="139" t="str">
        <f t="shared" si="38"/>
        <v>70바2102</v>
      </c>
      <c r="D44" s="113" t="str">
        <f t="shared" si="39"/>
        <v>대형</v>
      </c>
      <c r="E44" s="109" t="str">
        <f t="shared" si="40"/>
        <v>D</v>
      </c>
      <c r="F44" s="159">
        <f t="shared" si="41"/>
        <v>0.81238095238095231</v>
      </c>
      <c r="G44" s="160">
        <f t="shared" si="42"/>
        <v>1.706</v>
      </c>
      <c r="H44" s="161">
        <f t="shared" si="43"/>
        <v>2.1</v>
      </c>
      <c r="I44" s="162">
        <f t="shared" si="44"/>
        <v>1454.7650000000001</v>
      </c>
      <c r="J44" s="163">
        <f t="shared" si="45"/>
        <v>3.5148621267049443E-2</v>
      </c>
      <c r="K44" s="163">
        <f t="shared" si="46"/>
        <v>0.32682121881765092</v>
      </c>
      <c r="L44" s="163">
        <f t="shared" si="47"/>
        <v>0.20828106257711726</v>
      </c>
      <c r="M44" s="164">
        <f t="shared" si="48"/>
        <v>17.271999999999998</v>
      </c>
      <c r="N44" s="165">
        <f t="shared" si="49"/>
        <v>0.55000000000000004</v>
      </c>
      <c r="O44" s="165">
        <f t="shared" si="50"/>
        <v>10.105</v>
      </c>
      <c r="P44" s="166">
        <f t="shared" si="51"/>
        <v>2.1800000000000002</v>
      </c>
      <c r="Q44" s="167">
        <f t="shared" si="52"/>
        <v>92</v>
      </c>
      <c r="R44" s="168">
        <f t="shared" si="53"/>
        <v>27.05489452633287</v>
      </c>
      <c r="S44" s="140">
        <f t="shared" si="54"/>
        <v>8</v>
      </c>
      <c r="T44" s="140">
        <f t="shared" si="55"/>
        <v>147</v>
      </c>
      <c r="U44" t="s">
        <v>117</v>
      </c>
      <c r="V44" t="s">
        <v>119</v>
      </c>
      <c r="W44" t="s">
        <v>117</v>
      </c>
      <c r="X44" s="4" t="s">
        <v>119</v>
      </c>
      <c r="Y44" s="4" t="s">
        <v>198</v>
      </c>
      <c r="Z44" s="4" t="s">
        <v>163</v>
      </c>
      <c r="AA44" s="4" t="s">
        <v>48</v>
      </c>
      <c r="AB44" s="4">
        <v>512</v>
      </c>
      <c r="AC44" s="4">
        <v>1454.7650000000001</v>
      </c>
      <c r="AD44" s="4">
        <v>852.74199999999996</v>
      </c>
      <c r="AE44" s="4">
        <v>1.706</v>
      </c>
      <c r="AF44" s="4">
        <v>2.1</v>
      </c>
      <c r="AG44" s="4">
        <v>17.271999999999998</v>
      </c>
      <c r="AH44" s="4">
        <v>84.276364000000001</v>
      </c>
      <c r="AI44" s="4">
        <v>2.9621979999999999</v>
      </c>
      <c r="AJ44" s="4">
        <v>27.543303999999999</v>
      </c>
      <c r="AK44" s="4">
        <v>303</v>
      </c>
      <c r="AL44" s="4">
        <v>8</v>
      </c>
      <c r="AM44" s="4">
        <v>147</v>
      </c>
      <c r="AN44" s="4">
        <v>92</v>
      </c>
      <c r="AO44" s="4">
        <v>17.261838000000001</v>
      </c>
      <c r="AP44" s="4">
        <v>1013.6</v>
      </c>
      <c r="AQ44" s="4">
        <v>130.80000000000001</v>
      </c>
      <c r="AR44" s="4">
        <v>16</v>
      </c>
      <c r="AS44" s="4">
        <v>2234</v>
      </c>
      <c r="AT44" s="4">
        <v>0.55000000000000004</v>
      </c>
      <c r="AU44" s="4">
        <v>10.105</v>
      </c>
      <c r="AV44" s="4">
        <v>12846</v>
      </c>
      <c r="AW44" s="4">
        <v>0</v>
      </c>
      <c r="AX44" s="4">
        <v>0.51</v>
      </c>
      <c r="AY44">
        <v>0.81238095238095231</v>
      </c>
      <c r="AZ44" t="s">
        <v>67</v>
      </c>
      <c r="BA44" t="s">
        <v>333</v>
      </c>
      <c r="BB44">
        <v>7</v>
      </c>
      <c r="BC44" t="s">
        <v>349</v>
      </c>
      <c r="BD44">
        <v>8</v>
      </c>
      <c r="BE44">
        <v>77595.98</v>
      </c>
      <c r="BF44">
        <v>1.8747942870236321E-2</v>
      </c>
      <c r="BG44">
        <v>1.5230471684106267E-2</v>
      </c>
      <c r="BH44">
        <v>164643.56899999999</v>
      </c>
      <c r="BI44">
        <v>8.8358446602915912E-3</v>
      </c>
      <c r="BJ44">
        <v>7.1780719002178346E-3</v>
      </c>
      <c r="BK44">
        <v>1</v>
      </c>
      <c r="BL44" t="s">
        <v>67</v>
      </c>
      <c r="BM44">
        <v>0</v>
      </c>
      <c r="BN44" t="s">
        <v>327</v>
      </c>
    </row>
    <row r="45" spans="1:66">
      <c r="A45" s="141" t="str">
        <f t="shared" si="36"/>
        <v>부성여객</v>
      </c>
      <c r="B45" s="141" t="str">
        <f t="shared" si="37"/>
        <v>36</v>
      </c>
      <c r="C45" s="142" t="str">
        <f t="shared" si="38"/>
        <v>70바2103</v>
      </c>
      <c r="D45" s="130" t="str">
        <f t="shared" si="39"/>
        <v>저상</v>
      </c>
      <c r="E45" s="126" t="str">
        <f t="shared" si="40"/>
        <v>D</v>
      </c>
      <c r="F45" s="149">
        <f t="shared" si="41"/>
        <v>0.81571428571428573</v>
      </c>
      <c r="G45" s="150">
        <f t="shared" si="42"/>
        <v>1.7130000000000001</v>
      </c>
      <c r="H45" s="151">
        <f t="shared" si="43"/>
        <v>2.1</v>
      </c>
      <c r="I45" s="152">
        <f t="shared" si="44"/>
        <v>916.12099999999998</v>
      </c>
      <c r="J45" s="153">
        <f t="shared" si="45"/>
        <v>3.2865690515293804E-2</v>
      </c>
      <c r="K45" s="153">
        <f t="shared" si="46"/>
        <v>0.3465176994903349</v>
      </c>
      <c r="L45" s="153">
        <f t="shared" si="47"/>
        <v>0.28053062859600425</v>
      </c>
      <c r="M45" s="154">
        <f t="shared" si="48"/>
        <v>17.414999999999999</v>
      </c>
      <c r="N45" s="155">
        <f t="shared" si="49"/>
        <v>1.528</v>
      </c>
      <c r="O45" s="155">
        <f t="shared" si="50"/>
        <v>24.997</v>
      </c>
      <c r="P45" s="156">
        <f t="shared" si="51"/>
        <v>8.7350000000000012</v>
      </c>
      <c r="Q45" s="157">
        <f t="shared" si="52"/>
        <v>92</v>
      </c>
      <c r="R45" s="158">
        <f t="shared" si="53"/>
        <v>28.454628254596273</v>
      </c>
      <c r="S45" s="143">
        <f t="shared" si="54"/>
        <v>14</v>
      </c>
      <c r="T45" s="143">
        <f t="shared" si="55"/>
        <v>229</v>
      </c>
      <c r="U45" t="s">
        <v>117</v>
      </c>
      <c r="V45" t="s">
        <v>119</v>
      </c>
      <c r="W45" t="s">
        <v>117</v>
      </c>
      <c r="X45" s="4" t="s">
        <v>119</v>
      </c>
      <c r="Y45" s="4" t="s">
        <v>199</v>
      </c>
      <c r="Z45" s="4" t="s">
        <v>164</v>
      </c>
      <c r="AA45" s="4" t="s">
        <v>48</v>
      </c>
      <c r="AB45" s="4">
        <v>512</v>
      </c>
      <c r="AC45" s="4">
        <v>916.12099999999998</v>
      </c>
      <c r="AD45" s="4">
        <v>534.79300000000001</v>
      </c>
      <c r="AE45" s="4">
        <v>1.7130000000000001</v>
      </c>
      <c r="AF45" s="4">
        <v>2.1</v>
      </c>
      <c r="AG45" s="4">
        <v>17.414999999999999</v>
      </c>
      <c r="AH45" s="4">
        <v>51.877200000000002</v>
      </c>
      <c r="AI45" s="4">
        <v>1.7049799999999999</v>
      </c>
      <c r="AJ45" s="4">
        <v>17.976368000000001</v>
      </c>
      <c r="AK45" s="4">
        <v>257</v>
      </c>
      <c r="AL45" s="4">
        <v>14</v>
      </c>
      <c r="AM45" s="4">
        <v>229</v>
      </c>
      <c r="AN45" s="4">
        <v>92</v>
      </c>
      <c r="AO45" s="4">
        <v>17.659414000000002</v>
      </c>
      <c r="AP45" s="4">
        <v>1332.2</v>
      </c>
      <c r="AQ45" s="4">
        <v>524.1</v>
      </c>
      <c r="AR45" s="4">
        <v>18</v>
      </c>
      <c r="AS45" s="4">
        <v>7426</v>
      </c>
      <c r="AT45" s="4">
        <v>1.528</v>
      </c>
      <c r="AU45" s="4">
        <v>24.997</v>
      </c>
      <c r="AV45" s="4">
        <v>8285</v>
      </c>
      <c r="AW45" s="4">
        <v>0</v>
      </c>
      <c r="AX45" s="4">
        <v>0.49</v>
      </c>
      <c r="AY45">
        <v>0.81571428571428573</v>
      </c>
      <c r="AZ45" t="s">
        <v>67</v>
      </c>
      <c r="BA45" t="s">
        <v>333</v>
      </c>
      <c r="BB45">
        <v>5</v>
      </c>
      <c r="BC45" t="s">
        <v>340</v>
      </c>
      <c r="BD45">
        <v>4</v>
      </c>
      <c r="BE45">
        <v>77595.98</v>
      </c>
      <c r="BF45">
        <v>1.1806294604436983E-2</v>
      </c>
      <c r="BG45">
        <v>9.6305631701907399E-3</v>
      </c>
      <c r="BH45">
        <v>164643.56899999999</v>
      </c>
      <c r="BI45">
        <v>5.5642683498922452E-3</v>
      </c>
      <c r="BJ45">
        <v>4.5388531825549597E-3</v>
      </c>
      <c r="BK45">
        <v>1</v>
      </c>
      <c r="BL45" t="s">
        <v>67</v>
      </c>
      <c r="BM45">
        <v>0</v>
      </c>
      <c r="BN45" t="s">
        <v>327</v>
      </c>
    </row>
    <row r="46" spans="1:66">
      <c r="A46" s="138" t="str">
        <f t="shared" si="36"/>
        <v>부성여객</v>
      </c>
      <c r="B46" s="138" t="str">
        <f t="shared" si="37"/>
        <v>36</v>
      </c>
      <c r="C46" s="139" t="str">
        <f t="shared" si="38"/>
        <v>70바2104</v>
      </c>
      <c r="D46" s="113" t="str">
        <f t="shared" si="39"/>
        <v>저상</v>
      </c>
      <c r="E46" s="109" t="str">
        <f t="shared" si="40"/>
        <v>D</v>
      </c>
      <c r="F46" s="159">
        <f t="shared" si="41"/>
        <v>0.81523809523809521</v>
      </c>
      <c r="G46" s="160">
        <f t="shared" si="42"/>
        <v>1.712</v>
      </c>
      <c r="H46" s="161">
        <f t="shared" si="43"/>
        <v>2.1</v>
      </c>
      <c r="I46" s="162">
        <f t="shared" si="44"/>
        <v>969.95299999999997</v>
      </c>
      <c r="J46" s="163">
        <f t="shared" si="45"/>
        <v>5.3124620149949689E-2</v>
      </c>
      <c r="K46" s="163">
        <f t="shared" si="46"/>
        <v>0.33338378733314328</v>
      </c>
      <c r="L46" s="163">
        <f t="shared" si="47"/>
        <v>0.19794773561193171</v>
      </c>
      <c r="M46" s="164">
        <f t="shared" si="48"/>
        <v>16.96</v>
      </c>
      <c r="N46" s="165">
        <f t="shared" si="49"/>
        <v>0.41199999999999998</v>
      </c>
      <c r="O46" s="165">
        <f t="shared" si="50"/>
        <v>10.928000000000001</v>
      </c>
      <c r="P46" s="166">
        <f t="shared" si="51"/>
        <v>8.1716666666666669</v>
      </c>
      <c r="Q46" s="167">
        <f t="shared" si="52"/>
        <v>92</v>
      </c>
      <c r="R46" s="168">
        <f t="shared" si="53"/>
        <v>27.904494455237749</v>
      </c>
      <c r="S46" s="140">
        <f t="shared" si="54"/>
        <v>4</v>
      </c>
      <c r="T46" s="140">
        <f t="shared" si="55"/>
        <v>106</v>
      </c>
      <c r="U46" t="s">
        <v>117</v>
      </c>
      <c r="V46" t="s">
        <v>119</v>
      </c>
      <c r="W46" t="s">
        <v>117</v>
      </c>
      <c r="X46" s="4" t="s">
        <v>119</v>
      </c>
      <c r="Y46" s="4" t="s">
        <v>200</v>
      </c>
      <c r="Z46" s="4" t="s">
        <v>164</v>
      </c>
      <c r="AA46" s="4" t="s">
        <v>48</v>
      </c>
      <c r="AB46" s="4">
        <v>512</v>
      </c>
      <c r="AC46" s="4">
        <v>969.95299999999997</v>
      </c>
      <c r="AD46" s="4">
        <v>566.53599999999994</v>
      </c>
      <c r="AE46" s="4">
        <v>1.712</v>
      </c>
      <c r="AF46" s="4">
        <v>2.1</v>
      </c>
      <c r="AG46" s="4">
        <v>16.96</v>
      </c>
      <c r="AH46" s="4">
        <v>56.658870999999998</v>
      </c>
      <c r="AI46" s="4">
        <v>3.0099809999999998</v>
      </c>
      <c r="AJ46" s="4">
        <v>18.889149</v>
      </c>
      <c r="AK46" s="4">
        <v>192</v>
      </c>
      <c r="AL46" s="4">
        <v>4</v>
      </c>
      <c r="AM46" s="4">
        <v>106</v>
      </c>
      <c r="AN46" s="4">
        <v>92</v>
      </c>
      <c r="AO46" s="4">
        <v>17.119171999999999</v>
      </c>
      <c r="AP46" s="4">
        <v>2390.8000000000002</v>
      </c>
      <c r="AQ46" s="4">
        <v>490.3</v>
      </c>
      <c r="AR46" s="4">
        <v>23</v>
      </c>
      <c r="AS46" s="4">
        <v>9015</v>
      </c>
      <c r="AT46" s="4">
        <v>0.41199999999999998</v>
      </c>
      <c r="AU46" s="4">
        <v>10.928000000000001</v>
      </c>
      <c r="AV46" s="4">
        <v>8541</v>
      </c>
      <c r="AW46" s="4">
        <v>0</v>
      </c>
      <c r="AX46" s="4">
        <v>0.49</v>
      </c>
      <c r="AY46">
        <v>0.81523809523809521</v>
      </c>
      <c r="AZ46" t="s">
        <v>67</v>
      </c>
      <c r="BA46" t="s">
        <v>333</v>
      </c>
      <c r="BB46">
        <v>6</v>
      </c>
      <c r="BC46" t="s">
        <v>336</v>
      </c>
      <c r="BD46">
        <v>4</v>
      </c>
      <c r="BE46">
        <v>77595.98</v>
      </c>
      <c r="BF46">
        <v>1.2500041883613044E-2</v>
      </c>
      <c r="BG46">
        <v>1.019051033559311E-2</v>
      </c>
      <c r="BH46">
        <v>164643.56899999999</v>
      </c>
      <c r="BI46">
        <v>5.8912291921951717E-3</v>
      </c>
      <c r="BJ46">
        <v>4.8027544652562539E-3</v>
      </c>
      <c r="BK46">
        <v>1</v>
      </c>
      <c r="BL46" t="s">
        <v>67</v>
      </c>
      <c r="BM46">
        <v>0</v>
      </c>
      <c r="BN46" t="s">
        <v>327</v>
      </c>
    </row>
    <row r="47" spans="1:66">
      <c r="A47" s="141" t="str">
        <f t="shared" si="36"/>
        <v>부성여객</v>
      </c>
      <c r="B47" s="141" t="str">
        <f t="shared" si="37"/>
        <v>36</v>
      </c>
      <c r="C47" s="142" t="str">
        <f t="shared" si="38"/>
        <v>70바2122</v>
      </c>
      <c r="D47" s="130" t="str">
        <f t="shared" si="39"/>
        <v>저상</v>
      </c>
      <c r="E47" s="126" t="str">
        <f t="shared" si="40"/>
        <v>C</v>
      </c>
      <c r="F47" s="149">
        <f t="shared" si="41"/>
        <v>0.88421052631578945</v>
      </c>
      <c r="G47" s="150">
        <f t="shared" si="42"/>
        <v>1.68</v>
      </c>
      <c r="H47" s="151">
        <f t="shared" si="43"/>
        <v>1.9</v>
      </c>
      <c r="I47" s="152">
        <f t="shared" si="44"/>
        <v>2083.8330000000001</v>
      </c>
      <c r="J47" s="153">
        <f t="shared" si="45"/>
        <v>3.6752420702490123E-2</v>
      </c>
      <c r="K47" s="153">
        <f t="shared" si="46"/>
        <v>0.36278722417794262</v>
      </c>
      <c r="L47" s="153">
        <f t="shared" si="47"/>
        <v>0.27353439551058073</v>
      </c>
      <c r="M47" s="154">
        <f t="shared" si="48"/>
        <v>16.026</v>
      </c>
      <c r="N47" s="155">
        <f t="shared" si="49"/>
        <v>1.056</v>
      </c>
      <c r="O47" s="155">
        <f t="shared" si="50"/>
        <v>11.420999999999999</v>
      </c>
      <c r="P47" s="156">
        <f t="shared" si="51"/>
        <v>10.44</v>
      </c>
      <c r="Q47" s="157">
        <f t="shared" si="52"/>
        <v>93</v>
      </c>
      <c r="R47" s="158">
        <f t="shared" si="53"/>
        <v>26.313227456785398</v>
      </c>
      <c r="S47" s="143">
        <f t="shared" si="54"/>
        <v>22</v>
      </c>
      <c r="T47" s="143">
        <f t="shared" si="55"/>
        <v>238</v>
      </c>
      <c r="U47" t="s">
        <v>117</v>
      </c>
      <c r="V47" t="s">
        <v>119</v>
      </c>
      <c r="W47" t="s">
        <v>117</v>
      </c>
      <c r="X47" s="4" t="s">
        <v>119</v>
      </c>
      <c r="Y47" s="4" t="s">
        <v>201</v>
      </c>
      <c r="Z47" s="4" t="s">
        <v>164</v>
      </c>
      <c r="AA47" s="4" t="s">
        <v>48</v>
      </c>
      <c r="AB47" s="4">
        <v>512</v>
      </c>
      <c r="AC47" s="4">
        <v>2083.8330000000001</v>
      </c>
      <c r="AD47" s="4">
        <v>1240.174</v>
      </c>
      <c r="AE47" s="4">
        <v>1.68</v>
      </c>
      <c r="AF47" s="4">
        <v>1.9</v>
      </c>
      <c r="AG47" s="4">
        <v>16.026</v>
      </c>
      <c r="AH47" s="4">
        <v>131.88774799999999</v>
      </c>
      <c r="AI47" s="4">
        <v>4.847194</v>
      </c>
      <c r="AJ47" s="4">
        <v>47.847189999999998</v>
      </c>
      <c r="AK47" s="4">
        <v>570</v>
      </c>
      <c r="AL47" s="4">
        <v>22</v>
      </c>
      <c r="AM47" s="4">
        <v>238</v>
      </c>
      <c r="AN47" s="4">
        <v>93</v>
      </c>
      <c r="AO47" s="4">
        <v>15.800049</v>
      </c>
      <c r="AP47" s="4">
        <v>2153.4</v>
      </c>
      <c r="AQ47" s="4">
        <v>626.4</v>
      </c>
      <c r="AR47" s="4">
        <v>57</v>
      </c>
      <c r="AS47" s="4">
        <v>17136</v>
      </c>
      <c r="AT47" s="4">
        <v>1.056</v>
      </c>
      <c r="AU47" s="4">
        <v>11.420999999999999</v>
      </c>
      <c r="AV47" s="4">
        <v>18806</v>
      </c>
      <c r="AW47" s="4">
        <v>0</v>
      </c>
      <c r="AX47" s="4">
        <v>0.49</v>
      </c>
      <c r="AY47">
        <v>0.88421052631578945</v>
      </c>
      <c r="AZ47" t="s">
        <v>69</v>
      </c>
      <c r="BA47" t="s">
        <v>333</v>
      </c>
      <c r="BB47">
        <v>5</v>
      </c>
      <c r="BC47" t="s">
        <v>339</v>
      </c>
      <c r="BD47">
        <v>5</v>
      </c>
      <c r="BE47">
        <v>77595.98</v>
      </c>
      <c r="BF47">
        <v>2.6854909236277449E-2</v>
      </c>
      <c r="BG47">
        <v>2.3745393429971638E-2</v>
      </c>
      <c r="BH47">
        <v>164643.56899999999</v>
      </c>
      <c r="BI47">
        <v>1.265663161128389E-2</v>
      </c>
      <c r="BJ47">
        <v>1.1191126898398386E-2</v>
      </c>
      <c r="BK47">
        <v>1</v>
      </c>
      <c r="BL47" t="s">
        <v>68</v>
      </c>
      <c r="BM47">
        <v>-1</v>
      </c>
      <c r="BN47" t="s">
        <v>324</v>
      </c>
    </row>
    <row r="48" spans="1:66">
      <c r="A48" s="138" t="str">
        <f t="shared" si="36"/>
        <v>부성여객</v>
      </c>
      <c r="B48" s="138" t="str">
        <f t="shared" si="37"/>
        <v>36</v>
      </c>
      <c r="C48" s="139" t="str">
        <f t="shared" si="38"/>
        <v>70바2127</v>
      </c>
      <c r="D48" s="113" t="str">
        <f t="shared" si="39"/>
        <v>저상</v>
      </c>
      <c r="E48" s="109" t="str">
        <f t="shared" si="40"/>
        <v>F</v>
      </c>
      <c r="F48" s="159">
        <f t="shared" si="41"/>
        <v>0.79363636363636358</v>
      </c>
      <c r="G48" s="160">
        <f t="shared" si="42"/>
        <v>1.746</v>
      </c>
      <c r="H48" s="161">
        <f t="shared" si="43"/>
        <v>2.2000000000000002</v>
      </c>
      <c r="I48" s="162">
        <f t="shared" si="44"/>
        <v>1825.413</v>
      </c>
      <c r="J48" s="163">
        <f t="shared" si="45"/>
        <v>1.7924839124316007E-2</v>
      </c>
      <c r="K48" s="163">
        <f t="shared" si="46"/>
        <v>0.30573793619575329</v>
      </c>
      <c r="L48" s="163">
        <f t="shared" si="47"/>
        <v>0.28267575611656104</v>
      </c>
      <c r="M48" s="164">
        <f t="shared" si="48"/>
        <v>15.029</v>
      </c>
      <c r="N48" s="165">
        <f t="shared" si="49"/>
        <v>5.5E-2</v>
      </c>
      <c r="O48" s="165">
        <f t="shared" si="50"/>
        <v>4.8760000000000003</v>
      </c>
      <c r="P48" s="166">
        <f t="shared" si="51"/>
        <v>2.1150000000000002</v>
      </c>
      <c r="Q48" s="167">
        <f t="shared" si="52"/>
        <v>91</v>
      </c>
      <c r="R48" s="168">
        <f t="shared" si="53"/>
        <v>25.63151091415213</v>
      </c>
      <c r="S48" s="140">
        <f t="shared" si="54"/>
        <v>1</v>
      </c>
      <c r="T48" s="140">
        <f t="shared" si="55"/>
        <v>89</v>
      </c>
      <c r="U48" t="s">
        <v>117</v>
      </c>
      <c r="V48" t="s">
        <v>119</v>
      </c>
      <c r="W48" t="s">
        <v>117</v>
      </c>
      <c r="X48" s="4" t="s">
        <v>119</v>
      </c>
      <c r="Y48" s="4" t="s">
        <v>202</v>
      </c>
      <c r="Z48" s="4" t="s">
        <v>164</v>
      </c>
      <c r="AA48" s="4" t="s">
        <v>48</v>
      </c>
      <c r="AB48" s="4">
        <v>512</v>
      </c>
      <c r="AC48" s="4">
        <v>1825.413</v>
      </c>
      <c r="AD48" s="4">
        <v>1045.6769999999999</v>
      </c>
      <c r="AE48" s="4">
        <v>1.746</v>
      </c>
      <c r="AF48" s="4">
        <v>2.2000000000000002</v>
      </c>
      <c r="AG48" s="4">
        <v>15.029</v>
      </c>
      <c r="AH48" s="4">
        <v>105.29885299999999</v>
      </c>
      <c r="AI48" s="4">
        <v>1.8874649999999999</v>
      </c>
      <c r="AJ48" s="4">
        <v>32.193854000000002</v>
      </c>
      <c r="AK48" s="4">
        <v>516</v>
      </c>
      <c r="AL48" s="4">
        <v>1</v>
      </c>
      <c r="AM48" s="4">
        <v>89</v>
      </c>
      <c r="AN48" s="4">
        <v>91</v>
      </c>
      <c r="AO48" s="4">
        <v>17.335543999999999</v>
      </c>
      <c r="AP48" s="4">
        <v>1212.0999999999999</v>
      </c>
      <c r="AQ48" s="4">
        <v>126.9</v>
      </c>
      <c r="AR48" s="4">
        <v>8</v>
      </c>
      <c r="AS48" s="4">
        <v>825</v>
      </c>
      <c r="AT48" s="4">
        <v>5.5E-2</v>
      </c>
      <c r="AU48" s="4">
        <v>4.8760000000000003</v>
      </c>
      <c r="AV48" s="4">
        <v>14801</v>
      </c>
      <c r="AW48" s="4">
        <v>0</v>
      </c>
      <c r="AX48" s="4">
        <v>0.5</v>
      </c>
      <c r="AY48">
        <v>0.79363636363636358</v>
      </c>
      <c r="AZ48" t="s">
        <v>70</v>
      </c>
      <c r="BA48" t="s">
        <v>333</v>
      </c>
      <c r="BB48">
        <v>1</v>
      </c>
      <c r="BC48" t="s">
        <v>345</v>
      </c>
      <c r="BD48">
        <v>4</v>
      </c>
      <c r="BE48">
        <v>77595.98</v>
      </c>
      <c r="BF48">
        <v>2.3524582072421793E-2</v>
      </c>
      <c r="BG48">
        <v>1.866996377202202E-2</v>
      </c>
      <c r="BH48">
        <v>164643.56899999999</v>
      </c>
      <c r="BI48">
        <v>1.1087059221851539E-2</v>
      </c>
      <c r="BJ48">
        <v>8.7990933642512655E-3</v>
      </c>
      <c r="BK48">
        <v>1</v>
      </c>
      <c r="BL48" t="s">
        <v>70</v>
      </c>
      <c r="BM48">
        <v>0</v>
      </c>
      <c r="BN48" t="s">
        <v>327</v>
      </c>
    </row>
    <row r="49" spans="1:66">
      <c r="A49" s="141" t="str">
        <f t="shared" si="36"/>
        <v>부성여객</v>
      </c>
      <c r="B49" s="141" t="str">
        <f t="shared" si="37"/>
        <v>36</v>
      </c>
      <c r="C49" s="142" t="str">
        <f t="shared" si="38"/>
        <v>70바2128</v>
      </c>
      <c r="D49" s="130" t="str">
        <f t="shared" si="39"/>
        <v>저상</v>
      </c>
      <c r="E49" s="126" t="str">
        <f t="shared" si="40"/>
        <v>F</v>
      </c>
      <c r="F49" s="149">
        <f t="shared" si="41"/>
        <v>0.77681818181818174</v>
      </c>
      <c r="G49" s="150">
        <f t="shared" si="42"/>
        <v>1.7090000000000001</v>
      </c>
      <c r="H49" s="151">
        <f t="shared" si="43"/>
        <v>2.2000000000000002</v>
      </c>
      <c r="I49" s="152">
        <f t="shared" si="44"/>
        <v>1134.1769999999999</v>
      </c>
      <c r="J49" s="153">
        <f t="shared" si="45"/>
        <v>2.3839638882920292E-2</v>
      </c>
      <c r="K49" s="153">
        <f t="shared" si="46"/>
        <v>0.33511464844515504</v>
      </c>
      <c r="L49" s="153">
        <f t="shared" si="47"/>
        <v>0.27068085492828725</v>
      </c>
      <c r="M49" s="154">
        <f t="shared" si="48"/>
        <v>16.579000000000001</v>
      </c>
      <c r="N49" s="155">
        <f t="shared" si="49"/>
        <v>0.79400000000000004</v>
      </c>
      <c r="O49" s="155">
        <f t="shared" si="50"/>
        <v>12.343999999999999</v>
      </c>
      <c r="P49" s="156">
        <f t="shared" si="51"/>
        <v>18.16</v>
      </c>
      <c r="Q49" s="157">
        <f t="shared" si="52"/>
        <v>92</v>
      </c>
      <c r="R49" s="158">
        <f t="shared" si="53"/>
        <v>27.408807438952419</v>
      </c>
      <c r="S49" s="143">
        <f t="shared" si="54"/>
        <v>9</v>
      </c>
      <c r="T49" s="143">
        <f t="shared" si="55"/>
        <v>140</v>
      </c>
      <c r="U49" t="s">
        <v>117</v>
      </c>
      <c r="V49" t="s">
        <v>119</v>
      </c>
      <c r="W49" t="s">
        <v>117</v>
      </c>
      <c r="X49" s="4" t="s">
        <v>119</v>
      </c>
      <c r="Y49" s="4" t="s">
        <v>313</v>
      </c>
      <c r="Z49" s="4" t="s">
        <v>164</v>
      </c>
      <c r="AA49" s="4" t="s">
        <v>48</v>
      </c>
      <c r="AB49" s="4">
        <v>512</v>
      </c>
      <c r="AC49" s="4">
        <v>1134.1769999999999</v>
      </c>
      <c r="AD49" s="4">
        <v>663.63699999999994</v>
      </c>
      <c r="AE49" s="4">
        <v>1.7090000000000001</v>
      </c>
      <c r="AF49" s="4">
        <v>2.2000000000000002</v>
      </c>
      <c r="AG49" s="4">
        <v>16.579000000000001</v>
      </c>
      <c r="AH49" s="4">
        <v>64.550809999999998</v>
      </c>
      <c r="AI49" s="4">
        <v>1.5388679999999999</v>
      </c>
      <c r="AJ49" s="4">
        <v>21.631921999999999</v>
      </c>
      <c r="AK49" s="4">
        <v>307</v>
      </c>
      <c r="AL49" s="4">
        <v>9</v>
      </c>
      <c r="AM49" s="4">
        <v>140</v>
      </c>
      <c r="AN49" s="4">
        <v>92</v>
      </c>
      <c r="AO49" s="4">
        <v>17.570298000000001</v>
      </c>
      <c r="AP49" s="4">
        <v>3448</v>
      </c>
      <c r="AQ49" s="4">
        <v>1089.5999999999999</v>
      </c>
      <c r="AR49" s="4">
        <v>16</v>
      </c>
      <c r="AS49" s="4">
        <v>2810</v>
      </c>
      <c r="AT49" s="4">
        <v>0.79400000000000004</v>
      </c>
      <c r="AU49" s="4">
        <v>12.343999999999999</v>
      </c>
      <c r="AV49" s="4">
        <v>9878</v>
      </c>
      <c r="AW49" s="4">
        <v>0</v>
      </c>
      <c r="AX49" s="4">
        <v>0.49</v>
      </c>
      <c r="AY49">
        <v>0.77681818181818174</v>
      </c>
      <c r="AZ49" t="s">
        <v>70</v>
      </c>
      <c r="BA49" t="s">
        <v>333</v>
      </c>
      <c r="BB49">
        <v>2</v>
      </c>
      <c r="BC49" t="s">
        <v>341</v>
      </c>
      <c r="BD49">
        <v>4</v>
      </c>
      <c r="BE49">
        <v>77595.98</v>
      </c>
      <c r="BF49">
        <v>1.4616440181566107E-2</v>
      </c>
      <c r="BG49">
        <v>1.1354316486498397E-2</v>
      </c>
      <c r="BH49">
        <v>164643.56899999999</v>
      </c>
      <c r="BI49">
        <v>6.8886808448619091E-3</v>
      </c>
      <c r="BJ49">
        <v>5.3512525290313646E-3</v>
      </c>
      <c r="BK49">
        <v>1</v>
      </c>
      <c r="BL49" t="s">
        <v>70</v>
      </c>
      <c r="BM49">
        <v>0</v>
      </c>
      <c r="BN49" t="s">
        <v>327</v>
      </c>
    </row>
    <row r="50" spans="1:66">
      <c r="A50" s="138" t="str">
        <f t="shared" si="36"/>
        <v>부성여객</v>
      </c>
      <c r="B50" s="138" t="str">
        <f t="shared" si="37"/>
        <v>36</v>
      </c>
      <c r="C50" s="139" t="str">
        <f t="shared" si="38"/>
        <v>70바2129</v>
      </c>
      <c r="D50" s="113" t="str">
        <f t="shared" si="39"/>
        <v>하이</v>
      </c>
      <c r="E50" s="109" t="str">
        <f t="shared" si="40"/>
        <v>D</v>
      </c>
      <c r="F50" s="159">
        <f t="shared" si="41"/>
        <v>0.80260869565217396</v>
      </c>
      <c r="G50" s="160">
        <f t="shared" si="42"/>
        <v>1.8460000000000001</v>
      </c>
      <c r="H50" s="161">
        <f t="shared" si="43"/>
        <v>2.2999999999999998</v>
      </c>
      <c r="I50" s="162">
        <f t="shared" si="44"/>
        <v>3326.2179999999998</v>
      </c>
      <c r="J50" s="163">
        <f t="shared" si="45"/>
        <v>3.7804319958786727E-2</v>
      </c>
      <c r="K50" s="163">
        <f t="shared" si="46"/>
        <v>0.39068093647921254</v>
      </c>
      <c r="L50" s="163">
        <f t="shared" si="47"/>
        <v>0.19030622767359207</v>
      </c>
      <c r="M50" s="164">
        <f t="shared" si="48"/>
        <v>17.361999999999998</v>
      </c>
      <c r="N50" s="165">
        <f t="shared" si="49"/>
        <v>2.766</v>
      </c>
      <c r="O50" s="165">
        <f t="shared" si="50"/>
        <v>18.309000000000001</v>
      </c>
      <c r="P50" s="166">
        <f t="shared" si="51"/>
        <v>3.0616666666666665</v>
      </c>
      <c r="Q50" s="167">
        <f t="shared" si="52"/>
        <v>93</v>
      </c>
      <c r="R50" s="168">
        <f t="shared" si="53"/>
        <v>24.985979359793742</v>
      </c>
      <c r="S50" s="140">
        <f t="shared" si="54"/>
        <v>92</v>
      </c>
      <c r="T50" s="140">
        <f t="shared" si="55"/>
        <v>609</v>
      </c>
      <c r="U50" t="s">
        <v>117</v>
      </c>
      <c r="V50" t="s">
        <v>119</v>
      </c>
      <c r="W50" t="s">
        <v>117</v>
      </c>
      <c r="X50" s="4" t="s">
        <v>119</v>
      </c>
      <c r="Y50" s="4" t="s">
        <v>203</v>
      </c>
      <c r="Z50" s="4" t="s">
        <v>165</v>
      </c>
      <c r="AA50" s="4" t="s">
        <v>166</v>
      </c>
      <c r="AB50" s="4">
        <v>512</v>
      </c>
      <c r="AC50" s="4">
        <v>3326.2179999999998</v>
      </c>
      <c r="AD50" s="4">
        <v>1801.432</v>
      </c>
      <c r="AE50" s="4">
        <v>1.8460000000000001</v>
      </c>
      <c r="AF50" s="4">
        <v>2.2999999999999998</v>
      </c>
      <c r="AG50" s="4">
        <v>17.361999999999998</v>
      </c>
      <c r="AH50" s="4">
        <v>232.93078700000001</v>
      </c>
      <c r="AI50" s="4">
        <v>8.80579</v>
      </c>
      <c r="AJ50" s="4">
        <v>91.001617999999993</v>
      </c>
      <c r="AK50" s="4">
        <v>633</v>
      </c>
      <c r="AL50" s="4">
        <v>92</v>
      </c>
      <c r="AM50" s="4">
        <v>609</v>
      </c>
      <c r="AN50" s="4">
        <v>93</v>
      </c>
      <c r="AO50" s="4">
        <v>14.279855</v>
      </c>
      <c r="AP50" s="4">
        <v>1655.6</v>
      </c>
      <c r="AQ50" s="4">
        <v>183.7</v>
      </c>
      <c r="AR50" s="4">
        <v>60</v>
      </c>
      <c r="AS50" s="4">
        <v>15708</v>
      </c>
      <c r="AT50" s="4">
        <v>2.766</v>
      </c>
      <c r="AU50" s="4">
        <v>18.309000000000001</v>
      </c>
      <c r="AV50" s="4">
        <v>28401</v>
      </c>
      <c r="AW50" s="4">
        <v>0</v>
      </c>
      <c r="AX50" s="4">
        <v>0.6</v>
      </c>
      <c r="AY50">
        <v>0.80260869565217396</v>
      </c>
      <c r="AZ50" t="s">
        <v>67</v>
      </c>
      <c r="BA50" t="s">
        <v>333</v>
      </c>
      <c r="BB50">
        <v>8</v>
      </c>
      <c r="BC50" t="s">
        <v>394</v>
      </c>
      <c r="BD50">
        <v>7</v>
      </c>
      <c r="BE50">
        <v>77595.98</v>
      </c>
      <c r="BF50">
        <v>4.286585464865577E-2</v>
      </c>
      <c r="BG50">
        <v>3.4404507687573284E-2</v>
      </c>
      <c r="BH50">
        <v>164643.56899999999</v>
      </c>
      <c r="BI50">
        <v>2.020253824794092E-2</v>
      </c>
      <c r="BJ50">
        <v>1.6214732872043017E-2</v>
      </c>
      <c r="BK50">
        <v>1</v>
      </c>
      <c r="BL50" t="s">
        <v>70</v>
      </c>
      <c r="BM50">
        <v>1</v>
      </c>
      <c r="BN50" t="s">
        <v>319</v>
      </c>
    </row>
    <row r="51" spans="1:66">
      <c r="A51" s="141" t="str">
        <f t="shared" si="36"/>
        <v>부성여객</v>
      </c>
      <c r="B51" s="141" t="str">
        <f t="shared" si="37"/>
        <v>36</v>
      </c>
      <c r="C51" s="142" t="str">
        <f t="shared" si="38"/>
        <v>70바2130</v>
      </c>
      <c r="D51" s="130" t="str">
        <f t="shared" si="39"/>
        <v>하이</v>
      </c>
      <c r="E51" s="126" t="str">
        <f t="shared" si="40"/>
        <v>F</v>
      </c>
      <c r="F51" s="149">
        <f t="shared" si="41"/>
        <v>0.72608695652173916</v>
      </c>
      <c r="G51" s="150">
        <f t="shared" si="42"/>
        <v>1.67</v>
      </c>
      <c r="H51" s="151">
        <f t="shared" si="43"/>
        <v>2.2999999999999998</v>
      </c>
      <c r="I51" s="152">
        <f t="shared" si="44"/>
        <v>1059.597</v>
      </c>
      <c r="J51" s="153">
        <f t="shared" si="45"/>
        <v>0.10086493114463882</v>
      </c>
      <c r="K51" s="153">
        <f t="shared" si="46"/>
        <v>0.34007134579743836</v>
      </c>
      <c r="L51" s="153">
        <f t="shared" si="47"/>
        <v>0.15949460030558787</v>
      </c>
      <c r="M51" s="154">
        <f t="shared" si="48"/>
        <v>21.420999999999999</v>
      </c>
      <c r="N51" s="155">
        <f t="shared" si="49"/>
        <v>0.189</v>
      </c>
      <c r="O51" s="155">
        <f t="shared" si="50"/>
        <v>33.030999999999999</v>
      </c>
      <c r="P51" s="156">
        <f t="shared" si="51"/>
        <v>2.8233333333333333</v>
      </c>
      <c r="Q51" s="157">
        <f t="shared" si="52"/>
        <v>93</v>
      </c>
      <c r="R51" s="158">
        <f t="shared" si="53"/>
        <v>27.751651039338412</v>
      </c>
      <c r="S51" s="143">
        <f t="shared" si="54"/>
        <v>2</v>
      </c>
      <c r="T51" s="143">
        <f t="shared" si="55"/>
        <v>350</v>
      </c>
      <c r="U51" t="s">
        <v>117</v>
      </c>
      <c r="V51" t="s">
        <v>119</v>
      </c>
      <c r="W51" t="s">
        <v>117</v>
      </c>
      <c r="X51" s="4" t="s">
        <v>119</v>
      </c>
      <c r="Y51" s="4" t="s">
        <v>204</v>
      </c>
      <c r="Z51" s="4" t="s">
        <v>165</v>
      </c>
      <c r="AA51" s="4" t="s">
        <v>166</v>
      </c>
      <c r="AB51" s="4">
        <v>512</v>
      </c>
      <c r="AC51" s="4">
        <v>1059.597</v>
      </c>
      <c r="AD51" s="4">
        <v>634.63599999999997</v>
      </c>
      <c r="AE51" s="4">
        <v>1.67</v>
      </c>
      <c r="AF51" s="4">
        <v>2.2999999999999998</v>
      </c>
      <c r="AG51" s="4">
        <v>21.420999999999999</v>
      </c>
      <c r="AH51" s="4">
        <v>68.295263000000006</v>
      </c>
      <c r="AI51" s="4">
        <v>6.8885969999999999</v>
      </c>
      <c r="AJ51" s="4">
        <v>23.225262000000001</v>
      </c>
      <c r="AK51" s="4">
        <v>169</v>
      </c>
      <c r="AL51" s="4">
        <v>2</v>
      </c>
      <c r="AM51" s="4">
        <v>350</v>
      </c>
      <c r="AN51" s="4">
        <v>93</v>
      </c>
      <c r="AO51" s="4">
        <v>15.514941</v>
      </c>
      <c r="AP51" s="4">
        <v>1537.1</v>
      </c>
      <c r="AQ51" s="4">
        <v>169.4</v>
      </c>
      <c r="AR51" s="4">
        <v>19</v>
      </c>
      <c r="AS51" s="4">
        <v>12689</v>
      </c>
      <c r="AT51" s="4">
        <v>0.189</v>
      </c>
      <c r="AU51" s="4">
        <v>33.030999999999999</v>
      </c>
      <c r="AV51" s="4">
        <v>9491</v>
      </c>
      <c r="AW51" s="4">
        <v>0</v>
      </c>
      <c r="AX51" s="4">
        <v>0.56999999999999995</v>
      </c>
      <c r="AY51">
        <v>0.72608695652173916</v>
      </c>
      <c r="AZ51" t="s">
        <v>70</v>
      </c>
      <c r="BA51" t="s">
        <v>333</v>
      </c>
      <c r="BB51">
        <v>4</v>
      </c>
      <c r="BC51" t="s">
        <v>346</v>
      </c>
      <c r="BD51">
        <v>5</v>
      </c>
      <c r="BE51">
        <v>77595.98</v>
      </c>
      <c r="BF51">
        <v>1.3655307916724552E-2</v>
      </c>
      <c r="BG51">
        <v>9.9149409656217411E-3</v>
      </c>
      <c r="BH51">
        <v>164643.56899999999</v>
      </c>
      <c r="BI51">
        <v>6.4357023261564505E-3</v>
      </c>
      <c r="BJ51">
        <v>4.6728795150788142E-3</v>
      </c>
      <c r="BK51">
        <v>1</v>
      </c>
      <c r="BL51" t="s">
        <v>70</v>
      </c>
      <c r="BM51">
        <v>0</v>
      </c>
      <c r="BN51" t="s">
        <v>327</v>
      </c>
    </row>
    <row r="52" spans="1:66">
      <c r="A52" s="138" t="str">
        <f t="shared" si="36"/>
        <v>부성여객</v>
      </c>
      <c r="B52" s="138" t="str">
        <f t="shared" si="37"/>
        <v>36</v>
      </c>
      <c r="C52" s="139" t="str">
        <f t="shared" si="38"/>
        <v>70바2131</v>
      </c>
      <c r="D52" s="113" t="str">
        <f t="shared" si="39"/>
        <v>하이</v>
      </c>
      <c r="E52" s="109" t="str">
        <f t="shared" si="40"/>
        <v>C</v>
      </c>
      <c r="F52" s="159">
        <f t="shared" si="41"/>
        <v>0.85260869565217401</v>
      </c>
      <c r="G52" s="160">
        <f t="shared" si="42"/>
        <v>1.9610000000000001</v>
      </c>
      <c r="H52" s="161">
        <f t="shared" si="43"/>
        <v>2.2999999999999998</v>
      </c>
      <c r="I52" s="162">
        <f t="shared" si="44"/>
        <v>3700.2910000000002</v>
      </c>
      <c r="J52" s="163">
        <f t="shared" si="45"/>
        <v>4.0495828189021171E-2</v>
      </c>
      <c r="K52" s="163">
        <f t="shared" si="46"/>
        <v>0.31514579006552124</v>
      </c>
      <c r="L52" s="163">
        <f t="shared" si="47"/>
        <v>0.18512057565202303</v>
      </c>
      <c r="M52" s="164">
        <f t="shared" si="48"/>
        <v>13.295999999999999</v>
      </c>
      <c r="N52" s="165">
        <f t="shared" si="49"/>
        <v>0.216</v>
      </c>
      <c r="O52" s="165">
        <f t="shared" si="50"/>
        <v>12.053000000000001</v>
      </c>
      <c r="P52" s="166">
        <f t="shared" si="51"/>
        <v>0.84166666666666667</v>
      </c>
      <c r="Q52" s="167">
        <f t="shared" si="52"/>
        <v>89</v>
      </c>
      <c r="R52" s="168">
        <f t="shared" si="53"/>
        <v>23.6861926149891</v>
      </c>
      <c r="S52" s="140">
        <f t="shared" si="54"/>
        <v>8</v>
      </c>
      <c r="T52" s="140">
        <f t="shared" si="55"/>
        <v>446</v>
      </c>
      <c r="U52" t="s">
        <v>117</v>
      </c>
      <c r="V52" t="s">
        <v>119</v>
      </c>
      <c r="W52" t="s">
        <v>117</v>
      </c>
      <c r="X52" s="4" t="s">
        <v>119</v>
      </c>
      <c r="Y52" s="4" t="s">
        <v>205</v>
      </c>
      <c r="Z52" s="4" t="s">
        <v>165</v>
      </c>
      <c r="AA52" s="4" t="s">
        <v>166</v>
      </c>
      <c r="AB52" s="4">
        <v>512</v>
      </c>
      <c r="AC52" s="4">
        <v>3700.2910000000002</v>
      </c>
      <c r="AD52" s="4">
        <v>1887.2149999999999</v>
      </c>
      <c r="AE52" s="4">
        <v>1.9610000000000001</v>
      </c>
      <c r="AF52" s="4">
        <v>2.2999999999999998</v>
      </c>
      <c r="AG52" s="4">
        <v>13.295999999999999</v>
      </c>
      <c r="AH52" s="4">
        <v>242.44494900000001</v>
      </c>
      <c r="AI52" s="4">
        <v>9.818009</v>
      </c>
      <c r="AJ52" s="4">
        <v>76.405505000000005</v>
      </c>
      <c r="AK52" s="4">
        <v>685</v>
      </c>
      <c r="AL52" s="4">
        <v>8</v>
      </c>
      <c r="AM52" s="4">
        <v>446</v>
      </c>
      <c r="AN52" s="4">
        <v>89</v>
      </c>
      <c r="AO52" s="4">
        <v>15.262396000000001</v>
      </c>
      <c r="AP52" s="4">
        <v>1811.4</v>
      </c>
      <c r="AQ52" s="4">
        <v>50.5</v>
      </c>
      <c r="AR52" s="4">
        <v>64</v>
      </c>
      <c r="AS52" s="4">
        <v>16181</v>
      </c>
      <c r="AT52" s="4">
        <v>0.216</v>
      </c>
      <c r="AU52" s="4">
        <v>12.053000000000001</v>
      </c>
      <c r="AV52" s="4">
        <v>16972</v>
      </c>
      <c r="AW52" s="4">
        <v>0</v>
      </c>
      <c r="AX52" s="4">
        <v>0.56000000000000005</v>
      </c>
      <c r="AY52">
        <v>0.85260869565217401</v>
      </c>
      <c r="AZ52" t="s">
        <v>69</v>
      </c>
      <c r="BA52" t="s">
        <v>333</v>
      </c>
      <c r="BB52">
        <v>10</v>
      </c>
      <c r="BC52" t="s">
        <v>414</v>
      </c>
      <c r="BD52">
        <v>6</v>
      </c>
      <c r="BE52">
        <v>77595.98</v>
      </c>
      <c r="BF52">
        <v>4.7686632735355623E-2</v>
      </c>
      <c r="BG52">
        <v>4.0658037736535819E-2</v>
      </c>
      <c r="BH52">
        <v>164643.56899999999</v>
      </c>
      <c r="BI52">
        <v>2.2474555322595079E-2</v>
      </c>
      <c r="BJ52">
        <v>1.9162001298960417E-2</v>
      </c>
      <c r="BK52">
        <v>2</v>
      </c>
      <c r="BL52" t="s">
        <v>67</v>
      </c>
      <c r="BM52">
        <v>1</v>
      </c>
      <c r="BN52" t="s">
        <v>319</v>
      </c>
    </row>
    <row r="53" spans="1:66">
      <c r="A53" s="141" t="str">
        <f t="shared" si="36"/>
        <v>부성여객</v>
      </c>
      <c r="B53" s="141" t="str">
        <f t="shared" si="37"/>
        <v>36</v>
      </c>
      <c r="C53" s="142" t="str">
        <f t="shared" si="38"/>
        <v>70바2136</v>
      </c>
      <c r="D53" s="130" t="str">
        <f t="shared" si="39"/>
        <v>하이</v>
      </c>
      <c r="E53" s="126" t="str">
        <f t="shared" si="40"/>
        <v>C</v>
      </c>
      <c r="F53" s="149">
        <f t="shared" si="41"/>
        <v>0.86304347826086969</v>
      </c>
      <c r="G53" s="150">
        <f t="shared" si="42"/>
        <v>1.9850000000000001</v>
      </c>
      <c r="H53" s="151">
        <f t="shared" si="43"/>
        <v>2.2999999999999998</v>
      </c>
      <c r="I53" s="152">
        <f t="shared" si="44"/>
        <v>3094.28</v>
      </c>
      <c r="J53" s="153">
        <f t="shared" si="45"/>
        <v>3.649989992060737E-2</v>
      </c>
      <c r="K53" s="153">
        <f t="shared" si="46"/>
        <v>0.28531268205393545</v>
      </c>
      <c r="L53" s="153">
        <f t="shared" si="47"/>
        <v>0.161265302428998</v>
      </c>
      <c r="M53" s="154">
        <f t="shared" si="48"/>
        <v>11.897</v>
      </c>
      <c r="N53" s="155">
        <f t="shared" si="49"/>
        <v>0</v>
      </c>
      <c r="O53" s="155">
        <f t="shared" si="50"/>
        <v>6.0110000000000001</v>
      </c>
      <c r="P53" s="156">
        <f t="shared" si="51"/>
        <v>6.1883333333333335</v>
      </c>
      <c r="Q53" s="157">
        <f t="shared" si="52"/>
        <v>93</v>
      </c>
      <c r="R53" s="158">
        <f t="shared" si="53"/>
        <v>23.153977655410362</v>
      </c>
      <c r="S53" s="143">
        <f t="shared" si="54"/>
        <v>0</v>
      </c>
      <c r="T53" s="143">
        <f t="shared" si="55"/>
        <v>186</v>
      </c>
      <c r="U53" t="s">
        <v>117</v>
      </c>
      <c r="V53" t="s">
        <v>119</v>
      </c>
      <c r="W53" t="s">
        <v>117</v>
      </c>
      <c r="X53" s="4" t="s">
        <v>119</v>
      </c>
      <c r="Y53" s="4" t="s">
        <v>206</v>
      </c>
      <c r="Z53" s="4" t="s">
        <v>165</v>
      </c>
      <c r="AA53" s="4" t="s">
        <v>166</v>
      </c>
      <c r="AB53" s="4">
        <v>512</v>
      </c>
      <c r="AC53" s="4">
        <v>3094.28</v>
      </c>
      <c r="AD53" s="4">
        <v>1558.9280000000001</v>
      </c>
      <c r="AE53" s="4">
        <v>1.9850000000000001</v>
      </c>
      <c r="AF53" s="4">
        <v>2.2999999999999998</v>
      </c>
      <c r="AG53" s="4">
        <v>11.897</v>
      </c>
      <c r="AH53" s="4">
        <v>197.05355399999999</v>
      </c>
      <c r="AI53" s="4">
        <v>7.1924349999999997</v>
      </c>
      <c r="AJ53" s="4">
        <v>56.221877999999997</v>
      </c>
      <c r="AK53" s="4">
        <v>499</v>
      </c>
      <c r="AL53" s="4">
        <v>0</v>
      </c>
      <c r="AM53" s="4">
        <v>186</v>
      </c>
      <c r="AN53" s="4">
        <v>93</v>
      </c>
      <c r="AO53" s="4">
        <v>15.702736</v>
      </c>
      <c r="AP53" s="4">
        <v>1950.8</v>
      </c>
      <c r="AQ53" s="4">
        <v>371.3</v>
      </c>
      <c r="AR53" s="4">
        <v>24</v>
      </c>
      <c r="AS53" s="4">
        <v>3970</v>
      </c>
      <c r="AT53" s="4">
        <v>0</v>
      </c>
      <c r="AU53" s="4">
        <v>6.0110000000000001</v>
      </c>
      <c r="AV53" s="4">
        <v>24147</v>
      </c>
      <c r="AW53" s="4">
        <v>0</v>
      </c>
      <c r="AX53" s="4">
        <v>0.54</v>
      </c>
      <c r="AY53">
        <v>0.86304347826086969</v>
      </c>
      <c r="AZ53" t="s">
        <v>69</v>
      </c>
      <c r="BA53" t="s">
        <v>333</v>
      </c>
      <c r="BB53">
        <v>8</v>
      </c>
      <c r="BC53" t="s">
        <v>399</v>
      </c>
      <c r="BD53">
        <v>5</v>
      </c>
      <c r="BE53">
        <v>77595.98</v>
      </c>
      <c r="BF53">
        <v>3.9876808051138739E-2</v>
      </c>
      <c r="BG53">
        <v>3.4415419122395832E-2</v>
      </c>
      <c r="BH53">
        <v>164643.56899999999</v>
      </c>
      <c r="BI53">
        <v>1.879381028238036E-2</v>
      </c>
      <c r="BJ53">
        <v>1.6219875395880445E-2</v>
      </c>
      <c r="BK53">
        <v>1</v>
      </c>
      <c r="BL53" t="s">
        <v>67</v>
      </c>
      <c r="BM53">
        <v>1</v>
      </c>
      <c r="BN53" t="s">
        <v>319</v>
      </c>
    </row>
    <row r="54" spans="1:66">
      <c r="A54" s="138" t="str">
        <f t="shared" si="36"/>
        <v>부성여객</v>
      </c>
      <c r="B54" s="138" t="str">
        <f t="shared" si="37"/>
        <v>36</v>
      </c>
      <c r="C54" s="139" t="str">
        <f t="shared" si="38"/>
        <v>70바2137</v>
      </c>
      <c r="D54" s="113" t="str">
        <f t="shared" si="39"/>
        <v>하이</v>
      </c>
      <c r="E54" s="109" t="str">
        <f t="shared" si="40"/>
        <v>F</v>
      </c>
      <c r="F54" s="159">
        <f t="shared" si="41"/>
        <v>0.75000000000000011</v>
      </c>
      <c r="G54" s="160">
        <f t="shared" si="42"/>
        <v>1.7250000000000001</v>
      </c>
      <c r="H54" s="161">
        <f t="shared" si="43"/>
        <v>2.2999999999999998</v>
      </c>
      <c r="I54" s="162">
        <f t="shared" si="44"/>
        <v>3188.5070000000001</v>
      </c>
      <c r="J54" s="163">
        <f t="shared" si="45"/>
        <v>3.2311749502112165E-2</v>
      </c>
      <c r="K54" s="163">
        <f t="shared" si="46"/>
        <v>0.41108497802374427</v>
      </c>
      <c r="L54" s="163">
        <f t="shared" si="47"/>
        <v>0.20417079216071973</v>
      </c>
      <c r="M54" s="164">
        <f t="shared" si="48"/>
        <v>14.332000000000001</v>
      </c>
      <c r="N54" s="165">
        <f t="shared" si="49"/>
        <v>0.65900000000000003</v>
      </c>
      <c r="O54" s="165">
        <f t="shared" si="50"/>
        <v>13.548999999999999</v>
      </c>
      <c r="P54" s="166">
        <f t="shared" si="51"/>
        <v>11.276666666666667</v>
      </c>
      <c r="Q54" s="167">
        <f t="shared" si="52"/>
        <v>92</v>
      </c>
      <c r="R54" s="168">
        <f t="shared" si="53"/>
        <v>24.527282759425795</v>
      </c>
      <c r="S54" s="140">
        <f t="shared" si="54"/>
        <v>21</v>
      </c>
      <c r="T54" s="140">
        <f t="shared" si="55"/>
        <v>432</v>
      </c>
      <c r="U54" t="s">
        <v>117</v>
      </c>
      <c r="V54" t="s">
        <v>119</v>
      </c>
      <c r="W54" t="s">
        <v>117</v>
      </c>
      <c r="X54" s="4" t="s">
        <v>119</v>
      </c>
      <c r="Y54" s="4" t="s">
        <v>207</v>
      </c>
      <c r="Z54" s="4" t="s">
        <v>165</v>
      </c>
      <c r="AA54" s="4" t="s">
        <v>166</v>
      </c>
      <c r="AB54" s="4">
        <v>512</v>
      </c>
      <c r="AC54" s="4">
        <v>3188.5070000000001</v>
      </c>
      <c r="AD54" s="4">
        <v>1848.681</v>
      </c>
      <c r="AE54" s="4">
        <v>1.7250000000000001</v>
      </c>
      <c r="AF54" s="4">
        <v>2.2999999999999998</v>
      </c>
      <c r="AG54" s="4">
        <v>14.332000000000001</v>
      </c>
      <c r="AH54" s="4">
        <v>233.55662000000001</v>
      </c>
      <c r="AI54" s="4">
        <v>7.5466230000000003</v>
      </c>
      <c r="AJ54" s="4">
        <v>96.011617999999999</v>
      </c>
      <c r="AK54" s="4">
        <v>651</v>
      </c>
      <c r="AL54" s="4">
        <v>21</v>
      </c>
      <c r="AM54" s="4">
        <v>432</v>
      </c>
      <c r="AN54" s="4">
        <v>92</v>
      </c>
      <c r="AO54" s="4">
        <v>13.651965000000001</v>
      </c>
      <c r="AP54" s="4">
        <v>5236.8999999999996</v>
      </c>
      <c r="AQ54" s="4">
        <v>676.6</v>
      </c>
      <c r="AR54" s="4">
        <v>98</v>
      </c>
      <c r="AS54" s="4">
        <v>41396</v>
      </c>
      <c r="AT54" s="4">
        <v>0.65900000000000003</v>
      </c>
      <c r="AU54" s="4">
        <v>13.548999999999999</v>
      </c>
      <c r="AV54" s="4">
        <v>25940</v>
      </c>
      <c r="AW54" s="4">
        <v>0</v>
      </c>
      <c r="AX54" s="4">
        <v>0.5</v>
      </c>
      <c r="AY54">
        <v>0.75000000000000011</v>
      </c>
      <c r="AZ54" t="s">
        <v>70</v>
      </c>
      <c r="BA54" t="s">
        <v>333</v>
      </c>
      <c r="BB54">
        <v>3</v>
      </c>
      <c r="BC54" t="s">
        <v>347</v>
      </c>
      <c r="BD54">
        <v>8</v>
      </c>
      <c r="BE54">
        <v>77595.98</v>
      </c>
      <c r="BF54">
        <v>4.1091136422273425E-2</v>
      </c>
      <c r="BG54">
        <v>3.0818352316705072E-2</v>
      </c>
      <c r="BH54">
        <v>164643.56899999999</v>
      </c>
      <c r="BI54">
        <v>1.936611930466595E-2</v>
      </c>
      <c r="BJ54">
        <v>1.4524589478499465E-2</v>
      </c>
      <c r="BK54">
        <v>1</v>
      </c>
      <c r="BL54" t="s">
        <v>70</v>
      </c>
      <c r="BM54">
        <v>0</v>
      </c>
      <c r="BN54" t="s">
        <v>327</v>
      </c>
    </row>
    <row r="55" spans="1:66">
      <c r="A55" s="141" t="str">
        <f t="shared" si="36"/>
        <v>부성여객</v>
      </c>
      <c r="B55" s="141" t="str">
        <f t="shared" si="37"/>
        <v>36</v>
      </c>
      <c r="C55" s="142" t="str">
        <f t="shared" si="38"/>
        <v>70바2139</v>
      </c>
      <c r="D55" s="130" t="str">
        <f t="shared" si="39"/>
        <v>하이</v>
      </c>
      <c r="E55" s="126" t="str">
        <f t="shared" si="40"/>
        <v>C</v>
      </c>
      <c r="F55" s="149">
        <f t="shared" si="41"/>
        <v>0.85260869565217401</v>
      </c>
      <c r="G55" s="150">
        <f t="shared" si="42"/>
        <v>1.9610000000000001</v>
      </c>
      <c r="H55" s="151">
        <f t="shared" si="43"/>
        <v>2.2999999999999998</v>
      </c>
      <c r="I55" s="152">
        <f t="shared" si="44"/>
        <v>3253.989</v>
      </c>
      <c r="J55" s="153">
        <f t="shared" si="45"/>
        <v>2.684989023503315E-2</v>
      </c>
      <c r="K55" s="153">
        <f t="shared" si="46"/>
        <v>0.40393980536570034</v>
      </c>
      <c r="L55" s="153">
        <f t="shared" si="47"/>
        <v>0.23509606209486264</v>
      </c>
      <c r="M55" s="154">
        <f t="shared" si="48"/>
        <v>16.623999999999999</v>
      </c>
      <c r="N55" s="155">
        <f t="shared" si="49"/>
        <v>9.1999999999999998E-2</v>
      </c>
      <c r="O55" s="155">
        <f t="shared" si="50"/>
        <v>29.041</v>
      </c>
      <c r="P55" s="156">
        <f t="shared" si="51"/>
        <v>3.2150000000000003</v>
      </c>
      <c r="Q55" s="157">
        <f t="shared" si="52"/>
        <v>94</v>
      </c>
      <c r="R55" s="158">
        <f t="shared" si="53"/>
        <v>24.907627523618505</v>
      </c>
      <c r="S55" s="143">
        <f t="shared" si="54"/>
        <v>3</v>
      </c>
      <c r="T55" s="143">
        <f t="shared" si="55"/>
        <v>945</v>
      </c>
      <c r="U55" t="s">
        <v>117</v>
      </c>
      <c r="V55" t="s">
        <v>119</v>
      </c>
      <c r="W55" t="s">
        <v>117</v>
      </c>
      <c r="X55" s="4" t="s">
        <v>119</v>
      </c>
      <c r="Y55" s="4" t="s">
        <v>208</v>
      </c>
      <c r="Z55" s="4" t="s">
        <v>165</v>
      </c>
      <c r="AA55" s="4" t="s">
        <v>166</v>
      </c>
      <c r="AB55" s="4">
        <v>512</v>
      </c>
      <c r="AC55" s="4">
        <v>3253.989</v>
      </c>
      <c r="AD55" s="4">
        <v>1659.07</v>
      </c>
      <c r="AE55" s="4">
        <v>1.9610000000000001</v>
      </c>
      <c r="AF55" s="4">
        <v>2.2999999999999998</v>
      </c>
      <c r="AG55" s="4">
        <v>16.623999999999999</v>
      </c>
      <c r="AH55" s="4">
        <v>229.51494199999999</v>
      </c>
      <c r="AI55" s="4">
        <v>6.1624509999999999</v>
      </c>
      <c r="AJ55" s="4">
        <v>92.710221000000004</v>
      </c>
      <c r="AK55" s="4">
        <v>765</v>
      </c>
      <c r="AL55" s="4">
        <v>3</v>
      </c>
      <c r="AM55" s="4">
        <v>945</v>
      </c>
      <c r="AN55" s="4">
        <v>94</v>
      </c>
      <c r="AO55" s="4">
        <v>14.177678</v>
      </c>
      <c r="AP55" s="4">
        <v>1630.9</v>
      </c>
      <c r="AQ55" s="4">
        <v>192.9</v>
      </c>
      <c r="AR55" s="4">
        <v>62</v>
      </c>
      <c r="AS55" s="4">
        <v>27873</v>
      </c>
      <c r="AT55" s="4">
        <v>9.1999999999999998E-2</v>
      </c>
      <c r="AU55" s="4">
        <v>29.041</v>
      </c>
      <c r="AV55" s="4">
        <v>23205</v>
      </c>
      <c r="AW55" s="4">
        <v>0</v>
      </c>
      <c r="AX55" s="4">
        <v>0.62</v>
      </c>
      <c r="AY55">
        <v>0.85260869565217401</v>
      </c>
      <c r="AZ55" t="s">
        <v>69</v>
      </c>
      <c r="BA55" t="s">
        <v>333</v>
      </c>
      <c r="BB55">
        <v>10</v>
      </c>
      <c r="BC55" t="s">
        <v>414</v>
      </c>
      <c r="BD55">
        <v>7</v>
      </c>
      <c r="BE55">
        <v>77595.98</v>
      </c>
      <c r="BF55">
        <v>4.1935020345126132E-2</v>
      </c>
      <c r="BG55">
        <v>3.5754162998605371E-2</v>
      </c>
      <c r="BH55">
        <v>164643.56899999999</v>
      </c>
      <c r="BI55">
        <v>1.9763839060121444E-2</v>
      </c>
      <c r="BJ55">
        <v>1.6850821042129635E-2</v>
      </c>
      <c r="BK55">
        <v>2</v>
      </c>
      <c r="BL55" t="s">
        <v>69</v>
      </c>
      <c r="BM55">
        <v>0</v>
      </c>
      <c r="BN55" t="s">
        <v>327</v>
      </c>
    </row>
    <row r="56" spans="1:66">
      <c r="A56" s="138" t="str">
        <f t="shared" si="36"/>
        <v>부성여객</v>
      </c>
      <c r="B56" s="138" t="str">
        <f t="shared" si="37"/>
        <v>790</v>
      </c>
      <c r="C56" s="139" t="str">
        <f t="shared" si="38"/>
        <v>70바2024</v>
      </c>
      <c r="D56" s="113" t="str">
        <f t="shared" si="39"/>
        <v>좌석</v>
      </c>
      <c r="E56" s="109" t="str">
        <f t="shared" si="40"/>
        <v>B</v>
      </c>
      <c r="F56" s="159">
        <f t="shared" si="41"/>
        <v>0.94120000000000004</v>
      </c>
      <c r="G56" s="160">
        <f t="shared" si="42"/>
        <v>2.3530000000000002</v>
      </c>
      <c r="H56" s="161">
        <f t="shared" si="43"/>
        <v>2.5</v>
      </c>
      <c r="I56" s="162">
        <f t="shared" si="44"/>
        <v>5730.4539999999997</v>
      </c>
      <c r="J56" s="163">
        <f t="shared" si="45"/>
        <v>2.3369516994814443E-2</v>
      </c>
      <c r="K56" s="163">
        <f t="shared" si="46"/>
        <v>0.25305872844544425</v>
      </c>
      <c r="L56" s="163">
        <f t="shared" si="47"/>
        <v>0.2593162775584622</v>
      </c>
      <c r="M56" s="164">
        <f t="shared" si="48"/>
        <v>8.4960000000000004</v>
      </c>
      <c r="N56" s="165">
        <f t="shared" si="49"/>
        <v>0.24399999999999999</v>
      </c>
      <c r="O56" s="165">
        <f t="shared" si="50"/>
        <v>7.7309999999999999</v>
      </c>
      <c r="P56" s="166">
        <f t="shared" si="51"/>
        <v>122.99499999999999</v>
      </c>
      <c r="Q56" s="167">
        <f t="shared" si="52"/>
        <v>108</v>
      </c>
      <c r="R56" s="168">
        <f t="shared" si="53"/>
        <v>37.97607203955338</v>
      </c>
      <c r="S56" s="140">
        <f t="shared" si="54"/>
        <v>14</v>
      </c>
      <c r="T56" s="140">
        <f t="shared" si="55"/>
        <v>443</v>
      </c>
      <c r="U56" t="s">
        <v>117</v>
      </c>
      <c r="V56" t="s">
        <v>120</v>
      </c>
      <c r="W56" t="s">
        <v>117</v>
      </c>
      <c r="X56" s="4" t="s">
        <v>120</v>
      </c>
      <c r="Y56" s="4" t="s">
        <v>209</v>
      </c>
      <c r="Z56" s="4" t="s">
        <v>210</v>
      </c>
      <c r="AA56" s="4" t="s">
        <v>48</v>
      </c>
      <c r="AB56" s="4">
        <v>512</v>
      </c>
      <c r="AC56" s="4">
        <v>5730.4539999999997</v>
      </c>
      <c r="AD56" s="4">
        <v>2435.703</v>
      </c>
      <c r="AE56" s="4">
        <v>2.3530000000000002</v>
      </c>
      <c r="AF56" s="4">
        <v>2.5</v>
      </c>
      <c r="AG56" s="4">
        <v>8.4960000000000004</v>
      </c>
      <c r="AH56" s="4">
        <v>208.543848</v>
      </c>
      <c r="AI56" s="4">
        <v>4.8735689999999998</v>
      </c>
      <c r="AJ56" s="4">
        <v>52.773840999999997</v>
      </c>
      <c r="AK56" s="4">
        <v>1486</v>
      </c>
      <c r="AL56" s="4">
        <v>14</v>
      </c>
      <c r="AM56" s="4">
        <v>443</v>
      </c>
      <c r="AN56" s="4">
        <v>108</v>
      </c>
      <c r="AO56" s="4">
        <v>27.478413</v>
      </c>
      <c r="AP56" s="4">
        <v>22586.9</v>
      </c>
      <c r="AQ56" s="4">
        <v>7379.7</v>
      </c>
      <c r="AR56" s="4">
        <v>1</v>
      </c>
      <c r="AS56" s="4">
        <v>154</v>
      </c>
      <c r="AT56" s="4">
        <v>0.24399999999999999</v>
      </c>
      <c r="AU56" s="4">
        <v>7.7309999999999999</v>
      </c>
      <c r="AV56" s="4">
        <v>54637</v>
      </c>
      <c r="AW56" s="4">
        <v>0</v>
      </c>
      <c r="AX56" s="4">
        <v>0.32</v>
      </c>
      <c r="AY56">
        <v>0.94120000000000004</v>
      </c>
      <c r="AZ56" t="s">
        <v>68</v>
      </c>
      <c r="BA56" t="s">
        <v>354</v>
      </c>
      <c r="BB56">
        <v>1</v>
      </c>
      <c r="BC56" t="s">
        <v>401</v>
      </c>
      <c r="BD56">
        <v>13</v>
      </c>
      <c r="BE56">
        <v>36302.667000000001</v>
      </c>
      <c r="BF56">
        <v>0.15785214898949435</v>
      </c>
      <c r="BG56">
        <v>0.14857044262891209</v>
      </c>
      <c r="BH56">
        <v>164643.56899999999</v>
      </c>
      <c r="BI56">
        <v>3.4805210035261082E-2</v>
      </c>
      <c r="BJ56">
        <v>3.2758663685187733E-2</v>
      </c>
      <c r="BK56">
        <v>1</v>
      </c>
      <c r="BL56" t="s">
        <v>66</v>
      </c>
      <c r="BM56">
        <v>-1</v>
      </c>
      <c r="BN56" t="s">
        <v>324</v>
      </c>
    </row>
    <row r="57" spans="1:66">
      <c r="A57" s="141" t="str">
        <f t="shared" si="36"/>
        <v>부성여객</v>
      </c>
      <c r="B57" s="141" t="str">
        <f t="shared" si="37"/>
        <v>790</v>
      </c>
      <c r="C57" s="142" t="str">
        <f t="shared" si="38"/>
        <v>70바2028</v>
      </c>
      <c r="D57" s="130" t="str">
        <f t="shared" si="39"/>
        <v>좌석</v>
      </c>
      <c r="E57" s="126" t="str">
        <f t="shared" si="40"/>
        <v>A</v>
      </c>
      <c r="F57" s="149">
        <f t="shared" si="41"/>
        <v>0.95120000000000005</v>
      </c>
      <c r="G57" s="150">
        <f t="shared" si="42"/>
        <v>2.3780000000000001</v>
      </c>
      <c r="H57" s="151">
        <f t="shared" si="43"/>
        <v>2.5</v>
      </c>
      <c r="I57" s="152">
        <f t="shared" si="44"/>
        <v>6501.8639999999996</v>
      </c>
      <c r="J57" s="153">
        <f t="shared" si="45"/>
        <v>2.4615478289949286E-2</v>
      </c>
      <c r="K57" s="153">
        <f t="shared" si="46"/>
        <v>0.25619675438417144</v>
      </c>
      <c r="L57" s="153">
        <f t="shared" si="47"/>
        <v>0.28730222594628252</v>
      </c>
      <c r="M57" s="154">
        <f t="shared" si="48"/>
        <v>8.5850000000000009</v>
      </c>
      <c r="N57" s="155">
        <f t="shared" si="49"/>
        <v>0.26100000000000001</v>
      </c>
      <c r="O57" s="155">
        <f t="shared" si="50"/>
        <v>8.3979999999999997</v>
      </c>
      <c r="P57" s="156">
        <f t="shared" si="51"/>
        <v>152.15666666666667</v>
      </c>
      <c r="Q57" s="157">
        <f t="shared" si="52"/>
        <v>108</v>
      </c>
      <c r="R57" s="158">
        <f t="shared" si="53"/>
        <v>38.61294644228358</v>
      </c>
      <c r="S57" s="143">
        <f t="shared" si="54"/>
        <v>17</v>
      </c>
      <c r="T57" s="143">
        <f t="shared" si="55"/>
        <v>546</v>
      </c>
      <c r="U57" t="s">
        <v>117</v>
      </c>
      <c r="V57" t="s">
        <v>120</v>
      </c>
      <c r="W57" t="s">
        <v>117</v>
      </c>
      <c r="X57" s="4" t="s">
        <v>120</v>
      </c>
      <c r="Y57" s="4" t="s">
        <v>211</v>
      </c>
      <c r="Z57" s="4" t="s">
        <v>210</v>
      </c>
      <c r="AA57" s="4" t="s">
        <v>48</v>
      </c>
      <c r="AB57" s="4">
        <v>512</v>
      </c>
      <c r="AC57" s="4">
        <v>6501.8639999999996</v>
      </c>
      <c r="AD57" s="4">
        <v>2733.692</v>
      </c>
      <c r="AE57" s="4">
        <v>2.3780000000000001</v>
      </c>
      <c r="AF57" s="4">
        <v>2.5</v>
      </c>
      <c r="AG57" s="4">
        <v>8.5850000000000009</v>
      </c>
      <c r="AH57" s="4">
        <v>234.13300899999999</v>
      </c>
      <c r="AI57" s="4">
        <v>5.7632960000000004</v>
      </c>
      <c r="AJ57" s="4">
        <v>59.984116999999998</v>
      </c>
      <c r="AK57" s="4">
        <v>1868</v>
      </c>
      <c r="AL57" s="4">
        <v>17</v>
      </c>
      <c r="AM57" s="4">
        <v>546</v>
      </c>
      <c r="AN57" s="4">
        <v>108</v>
      </c>
      <c r="AO57" s="4">
        <v>27.769957999999999</v>
      </c>
      <c r="AP57" s="4">
        <v>34428.800000000003</v>
      </c>
      <c r="AQ57" s="4">
        <v>9129.4</v>
      </c>
      <c r="AR57" s="4">
        <v>13</v>
      </c>
      <c r="AS57" s="4">
        <v>5511</v>
      </c>
      <c r="AT57" s="4">
        <v>0.26100000000000001</v>
      </c>
      <c r="AU57" s="4">
        <v>8.3979999999999997</v>
      </c>
      <c r="AV57" s="4">
        <v>62369</v>
      </c>
      <c r="AW57" s="4">
        <v>0</v>
      </c>
      <c r="AX57" s="4">
        <v>0.32</v>
      </c>
      <c r="AY57">
        <v>0.95120000000000005</v>
      </c>
      <c r="AZ57" t="s">
        <v>66</v>
      </c>
      <c r="BA57" t="s">
        <v>354</v>
      </c>
      <c r="BB57">
        <v>3</v>
      </c>
      <c r="BC57" t="s">
        <v>415</v>
      </c>
      <c r="BD57">
        <v>8</v>
      </c>
      <c r="BE57">
        <v>36302.667000000001</v>
      </c>
      <c r="BF57">
        <v>0.17910155196035596</v>
      </c>
      <c r="BG57">
        <v>0.1703613962246906</v>
      </c>
      <c r="BH57">
        <v>164643.56899999999</v>
      </c>
      <c r="BI57">
        <v>3.94905433567223E-2</v>
      </c>
      <c r="BJ57">
        <v>3.7563404840914257E-2</v>
      </c>
      <c r="BK57">
        <v>1</v>
      </c>
      <c r="BL57" t="s">
        <v>66</v>
      </c>
      <c r="BM57">
        <v>0</v>
      </c>
      <c r="BN57" t="s">
        <v>327</v>
      </c>
    </row>
    <row r="58" spans="1:66">
      <c r="A58" s="138" t="str">
        <f t="shared" ref="A58:A59" si="56">W58</f>
        <v>부성여객</v>
      </c>
      <c r="B58" s="138" t="str">
        <f t="shared" ref="B58:B59" si="57">V58</f>
        <v>790</v>
      </c>
      <c r="C58" s="139" t="str">
        <f t="shared" ref="C58:C59" si="58">Y58</f>
        <v>70바2045</v>
      </c>
      <c r="D58" s="113" t="str">
        <f t="shared" ref="D58:D59" si="59">Z58</f>
        <v>좌석</v>
      </c>
      <c r="E58" s="109" t="str">
        <f t="shared" ref="E58:E59" si="60">AZ58</f>
        <v>A</v>
      </c>
      <c r="F58" s="159">
        <f t="shared" ref="F58:F59" si="61">G58/H58</f>
        <v>0.9516</v>
      </c>
      <c r="G58" s="160">
        <f t="shared" ref="G58:G59" si="62">AE58</f>
        <v>2.379</v>
      </c>
      <c r="H58" s="161">
        <f t="shared" ref="H58:H59" si="63">AF58</f>
        <v>2.5</v>
      </c>
      <c r="I58" s="162">
        <f t="shared" ref="I58:I59" si="64">AC58</f>
        <v>6051.0630000000001</v>
      </c>
      <c r="J58" s="163">
        <f t="shared" ref="J58:J59" si="65">AI58/AH58</f>
        <v>2.3480750054265261E-2</v>
      </c>
      <c r="K58" s="163">
        <f t="shared" ref="K58:K59" si="66">AJ58/AH58</f>
        <v>0.23538373559819428</v>
      </c>
      <c r="L58" s="163">
        <f t="shared" ref="L58:L59" si="67">AK58/AC58</f>
        <v>0.24673350781507314</v>
      </c>
      <c r="M58" s="164">
        <f t="shared" ref="M58:M59" si="68">AG58</f>
        <v>8.734</v>
      </c>
      <c r="N58" s="165">
        <f t="shared" ref="N58:N59" si="69">IF(AW58=0,AT58,"속도계이상")</f>
        <v>0.496</v>
      </c>
      <c r="O58" s="165">
        <f t="shared" ref="O58:O59" si="70">IF(AW58=0,AU58,"속도계이상")</f>
        <v>17.914000000000001</v>
      </c>
      <c r="P58" s="166">
        <f t="shared" ref="P58:P59" si="71">AQ58/60</f>
        <v>157.32166666666666</v>
      </c>
      <c r="Q58" s="167">
        <f t="shared" ref="Q58:Q59" si="72">AN58</f>
        <v>108</v>
      </c>
      <c r="R58" s="168">
        <f t="shared" ref="R58:R59" si="73">AC58/(AH58-AI58-AJ58)</f>
        <v>38.985725555165672</v>
      </c>
      <c r="S58" s="140">
        <f t="shared" ref="S58:S59" si="74">IF(AW58=0,AL58,"속도계이상")</f>
        <v>30</v>
      </c>
      <c r="T58" s="140">
        <f t="shared" ref="T58:T59" si="75">IF(AW58=0,AM58,"속도계이상")</f>
        <v>1084</v>
      </c>
      <c r="U58" t="s">
        <v>117</v>
      </c>
      <c r="V58" t="s">
        <v>120</v>
      </c>
      <c r="W58" t="s">
        <v>117</v>
      </c>
      <c r="X58" s="4" t="s">
        <v>120</v>
      </c>
      <c r="Y58" s="4" t="s">
        <v>212</v>
      </c>
      <c r="Z58" s="4" t="s">
        <v>210</v>
      </c>
      <c r="AA58" s="4" t="s">
        <v>48</v>
      </c>
      <c r="AB58" s="4">
        <v>512</v>
      </c>
      <c r="AC58" s="4">
        <v>6051.0630000000001</v>
      </c>
      <c r="AD58" s="4">
        <v>2543.89</v>
      </c>
      <c r="AE58" s="4">
        <v>2.379</v>
      </c>
      <c r="AF58" s="4">
        <v>2.5</v>
      </c>
      <c r="AG58" s="4">
        <v>8.734</v>
      </c>
      <c r="AH58" s="4">
        <v>209.42495400000001</v>
      </c>
      <c r="AI58" s="4">
        <v>4.9174550000000004</v>
      </c>
      <c r="AJ58" s="4">
        <v>49.295228000000002</v>
      </c>
      <c r="AK58" s="4">
        <v>1493</v>
      </c>
      <c r="AL58" s="4">
        <v>30</v>
      </c>
      <c r="AM58" s="4">
        <v>1084</v>
      </c>
      <c r="AN58" s="4">
        <v>108</v>
      </c>
      <c r="AO58" s="4">
        <v>28.893705000000001</v>
      </c>
      <c r="AP58" s="4">
        <v>22312.6</v>
      </c>
      <c r="AQ58" s="4">
        <v>9439.2999999999993</v>
      </c>
      <c r="AR58" s="4">
        <v>15</v>
      </c>
      <c r="AS58" s="4">
        <v>4478</v>
      </c>
      <c r="AT58" s="4">
        <v>0.496</v>
      </c>
      <c r="AU58" s="4">
        <v>17.914000000000001</v>
      </c>
      <c r="AV58" s="4">
        <v>52829</v>
      </c>
      <c r="AW58" s="4">
        <v>0</v>
      </c>
      <c r="AX58" s="4">
        <v>0.32</v>
      </c>
      <c r="AY58">
        <v>0.9516</v>
      </c>
      <c r="AZ58" t="s">
        <v>66</v>
      </c>
      <c r="BA58" t="s">
        <v>354</v>
      </c>
      <c r="BB58">
        <v>2</v>
      </c>
      <c r="BC58" t="s">
        <v>400</v>
      </c>
      <c r="BD58">
        <v>4</v>
      </c>
      <c r="BE58">
        <v>36302.667000000001</v>
      </c>
      <c r="BF58">
        <v>0.16668370398240989</v>
      </c>
      <c r="BG58">
        <v>0.15861621270966125</v>
      </c>
      <c r="BH58">
        <v>164643.56899999999</v>
      </c>
      <c r="BI58">
        <v>3.675250139894623E-2</v>
      </c>
      <c r="BJ58">
        <v>3.4973680331237232E-2</v>
      </c>
      <c r="BK58">
        <v>1</v>
      </c>
      <c r="BL58" t="s">
        <v>68</v>
      </c>
      <c r="BM58">
        <v>1</v>
      </c>
      <c r="BN58" t="s">
        <v>319</v>
      </c>
    </row>
    <row r="59" spans="1:66">
      <c r="A59" s="141" t="str">
        <f t="shared" si="56"/>
        <v>부성여객</v>
      </c>
      <c r="B59" s="141" t="str">
        <f t="shared" si="57"/>
        <v>790</v>
      </c>
      <c r="C59" s="142" t="str">
        <f t="shared" si="58"/>
        <v>70바2065</v>
      </c>
      <c r="D59" s="130" t="str">
        <f t="shared" si="59"/>
        <v>좌석</v>
      </c>
      <c r="E59" s="126" t="str">
        <f t="shared" si="60"/>
        <v>A</v>
      </c>
      <c r="F59" s="149">
        <f t="shared" si="61"/>
        <v>0.95399999999999996</v>
      </c>
      <c r="G59" s="150">
        <f t="shared" si="62"/>
        <v>2.3849999999999998</v>
      </c>
      <c r="H59" s="151">
        <f t="shared" si="63"/>
        <v>2.5</v>
      </c>
      <c r="I59" s="152">
        <f t="shared" si="64"/>
        <v>6391.5860000000002</v>
      </c>
      <c r="J59" s="153">
        <f t="shared" si="65"/>
        <v>2.6599534216076574E-2</v>
      </c>
      <c r="K59" s="153">
        <f t="shared" si="66"/>
        <v>0.2591610077331189</v>
      </c>
      <c r="L59" s="153">
        <f t="shared" si="67"/>
        <v>0.32761821557278581</v>
      </c>
      <c r="M59" s="154">
        <f t="shared" si="68"/>
        <v>8.5969999999999995</v>
      </c>
      <c r="N59" s="155">
        <f t="shared" si="69"/>
        <v>0.23499999999999999</v>
      </c>
      <c r="O59" s="155">
        <f t="shared" si="70"/>
        <v>9.6219999999999999</v>
      </c>
      <c r="P59" s="156">
        <f t="shared" si="71"/>
        <v>110.36833333333334</v>
      </c>
      <c r="Q59" s="157">
        <f t="shared" si="72"/>
        <v>108</v>
      </c>
      <c r="R59" s="158">
        <f t="shared" si="73"/>
        <v>38.750445155777541</v>
      </c>
      <c r="S59" s="143">
        <f t="shared" si="74"/>
        <v>15</v>
      </c>
      <c r="T59" s="143">
        <f t="shared" si="75"/>
        <v>615</v>
      </c>
      <c r="U59" t="s">
        <v>117</v>
      </c>
      <c r="V59" t="s">
        <v>120</v>
      </c>
      <c r="W59" t="s">
        <v>117</v>
      </c>
      <c r="X59" s="4" t="s">
        <v>120</v>
      </c>
      <c r="Y59" s="4" t="s">
        <v>213</v>
      </c>
      <c r="Z59" s="4" t="s">
        <v>210</v>
      </c>
      <c r="AA59" s="4" t="s">
        <v>48</v>
      </c>
      <c r="AB59" s="4">
        <v>512</v>
      </c>
      <c r="AC59" s="4">
        <v>6391.5860000000002</v>
      </c>
      <c r="AD59" s="4">
        <v>2679.79</v>
      </c>
      <c r="AE59" s="4">
        <v>2.3849999999999998</v>
      </c>
      <c r="AF59" s="4">
        <v>2.5</v>
      </c>
      <c r="AG59" s="4">
        <v>8.5969999999999995</v>
      </c>
      <c r="AH59" s="4">
        <v>230.93411900000001</v>
      </c>
      <c r="AI59" s="4">
        <v>6.1427399999999999</v>
      </c>
      <c r="AJ59" s="4">
        <v>59.849119000000002</v>
      </c>
      <c r="AK59" s="4">
        <v>2094</v>
      </c>
      <c r="AL59" s="4">
        <v>15</v>
      </c>
      <c r="AM59" s="4">
        <v>615</v>
      </c>
      <c r="AN59" s="4">
        <v>108</v>
      </c>
      <c r="AO59" s="4">
        <v>27.677095999999999</v>
      </c>
      <c r="AP59" s="4">
        <v>33376.400000000001</v>
      </c>
      <c r="AQ59" s="4">
        <v>6622.1</v>
      </c>
      <c r="AR59" s="4">
        <v>5</v>
      </c>
      <c r="AS59" s="4">
        <v>2259</v>
      </c>
      <c r="AT59" s="4">
        <v>0.23499999999999999</v>
      </c>
      <c r="AU59" s="4">
        <v>9.6219999999999999</v>
      </c>
      <c r="AV59" s="4">
        <v>60422</v>
      </c>
      <c r="AW59" s="4">
        <v>0</v>
      </c>
      <c r="AX59" s="4">
        <v>0.32</v>
      </c>
      <c r="AY59">
        <v>0.95399999999999996</v>
      </c>
      <c r="AZ59" t="s">
        <v>66</v>
      </c>
      <c r="BA59" t="s">
        <v>354</v>
      </c>
      <c r="BB59">
        <v>1</v>
      </c>
      <c r="BC59" t="s">
        <v>355</v>
      </c>
      <c r="BD59">
        <v>7</v>
      </c>
      <c r="BE59">
        <v>36302.667000000001</v>
      </c>
      <c r="BF59">
        <v>0.17606381371374175</v>
      </c>
      <c r="BG59">
        <v>0.16796487828290962</v>
      </c>
      <c r="BH59">
        <v>164643.56899999999</v>
      </c>
      <c r="BI59">
        <v>3.8820744951173894E-2</v>
      </c>
      <c r="BJ59">
        <v>3.7034990683419894E-2</v>
      </c>
      <c r="BK59">
        <v>1</v>
      </c>
      <c r="BL59" t="s">
        <v>68</v>
      </c>
      <c r="BM59">
        <v>1</v>
      </c>
      <c r="BN59" t="s">
        <v>319</v>
      </c>
    </row>
    <row r="60" spans="1:66">
      <c r="A60" s="138" t="str">
        <f t="shared" ref="A60:A62" si="76">W60</f>
        <v>부성여객</v>
      </c>
      <c r="B60" s="138" t="str">
        <f t="shared" ref="B60:B62" si="77">V60</f>
        <v>790</v>
      </c>
      <c r="C60" s="139" t="str">
        <f t="shared" ref="C60:C62" si="78">Y60</f>
        <v>70바2078</v>
      </c>
      <c r="D60" s="113" t="str">
        <f t="shared" ref="D60:D62" si="79">Z60</f>
        <v>좌석</v>
      </c>
      <c r="E60" s="109" t="str">
        <f t="shared" ref="E60:E62" si="80">AZ60</f>
        <v>C</v>
      </c>
      <c r="F60" s="159">
        <f t="shared" ref="F60:F62" si="81">G60/H60</f>
        <v>0.88000000000000012</v>
      </c>
      <c r="G60" s="160">
        <f t="shared" ref="G60:G62" si="82">AE60</f>
        <v>2.2000000000000002</v>
      </c>
      <c r="H60" s="161">
        <f t="shared" ref="H60:H62" si="83">AF60</f>
        <v>2.5</v>
      </c>
      <c r="I60" s="162">
        <f t="shared" ref="I60:I62" si="84">AC60</f>
        <v>5634.0730000000003</v>
      </c>
      <c r="J60" s="163">
        <f t="shared" ref="J60:J62" si="85">AI60/AH60</f>
        <v>2.9694448448454588E-2</v>
      </c>
      <c r="K60" s="163">
        <f t="shared" ref="K60:K62" si="86">AJ60/AH60</f>
        <v>0.27104252795480616</v>
      </c>
      <c r="L60" s="163">
        <f t="shared" ref="L60:L62" si="87">AK60/AC60</f>
        <v>0.27990407650025123</v>
      </c>
      <c r="M60" s="164">
        <f t="shared" ref="M60:M62" si="88">AG60</f>
        <v>9.8460000000000001</v>
      </c>
      <c r="N60" s="165">
        <f t="shared" ref="N60:N62" si="89">IF(AW60=0,AT60,"속도계이상")</f>
        <v>0.497</v>
      </c>
      <c r="O60" s="165">
        <f t="shared" ref="O60:O62" si="90">IF(AW60=0,AU60,"속도계이상")</f>
        <v>18.298999999999999</v>
      </c>
      <c r="P60" s="166">
        <f t="shared" ref="P60:P62" si="91">AQ60/60</f>
        <v>153.57999999999998</v>
      </c>
      <c r="Q60" s="167">
        <f t="shared" ref="Q60:Q62" si="92">AN60</f>
        <v>108</v>
      </c>
      <c r="R60" s="168">
        <f t="shared" ref="R60:R62" si="93">AC60/(AH60-AI60-AJ60)</f>
        <v>38.610172679669716</v>
      </c>
      <c r="S60" s="140">
        <f t="shared" ref="S60:S62" si="94">IF(AW60=0,AL60,"속도계이상")</f>
        <v>28</v>
      </c>
      <c r="T60" s="140">
        <f t="shared" ref="T60:T62" si="95">IF(AW60=0,AM60,"속도계이상")</f>
        <v>1031</v>
      </c>
      <c r="U60" t="s">
        <v>117</v>
      </c>
      <c r="V60" t="s">
        <v>120</v>
      </c>
      <c r="W60" t="s">
        <v>117</v>
      </c>
      <c r="X60" s="4" t="s">
        <v>120</v>
      </c>
      <c r="Y60" s="4" t="s">
        <v>214</v>
      </c>
      <c r="Z60" s="4" t="s">
        <v>210</v>
      </c>
      <c r="AA60" s="4" t="s">
        <v>48</v>
      </c>
      <c r="AB60" s="4">
        <v>512</v>
      </c>
      <c r="AC60" s="4">
        <v>5634.0730000000003</v>
      </c>
      <c r="AD60" s="4">
        <v>2560.759</v>
      </c>
      <c r="AE60" s="4">
        <v>2.2000000000000002</v>
      </c>
      <c r="AF60" s="4">
        <v>2.5</v>
      </c>
      <c r="AG60" s="4">
        <v>9.8460000000000001</v>
      </c>
      <c r="AH60" s="4">
        <v>208.67967999999999</v>
      </c>
      <c r="AI60" s="4">
        <v>6.1966279999999996</v>
      </c>
      <c r="AJ60" s="4">
        <v>56.561067999999999</v>
      </c>
      <c r="AK60" s="4">
        <v>1577</v>
      </c>
      <c r="AL60" s="4">
        <v>28</v>
      </c>
      <c r="AM60" s="4">
        <v>1031</v>
      </c>
      <c r="AN60" s="4">
        <v>108</v>
      </c>
      <c r="AO60" s="4">
        <v>26.998666</v>
      </c>
      <c r="AP60" s="4">
        <v>30027.9</v>
      </c>
      <c r="AQ60" s="4">
        <v>9214.7999999999993</v>
      </c>
      <c r="AR60" s="4">
        <v>8</v>
      </c>
      <c r="AS60" s="4">
        <v>1570</v>
      </c>
      <c r="AT60" s="4">
        <v>0.497</v>
      </c>
      <c r="AU60" s="4">
        <v>18.298999999999999</v>
      </c>
      <c r="AV60" s="4">
        <v>53607</v>
      </c>
      <c r="AW60" s="4">
        <v>0</v>
      </c>
      <c r="AX60" s="4">
        <v>0.32</v>
      </c>
      <c r="AY60">
        <v>0.88000000000000012</v>
      </c>
      <c r="AZ60" t="s">
        <v>69</v>
      </c>
      <c r="BA60" t="s">
        <v>354</v>
      </c>
      <c r="BB60">
        <v>1</v>
      </c>
      <c r="BC60" t="s">
        <v>403</v>
      </c>
      <c r="BD60">
        <v>9</v>
      </c>
      <c r="BE60">
        <v>36302.667000000001</v>
      </c>
      <c r="BF60">
        <v>0.15519722008303136</v>
      </c>
      <c r="BG60">
        <v>0.13657355367306762</v>
      </c>
      <c r="BH60">
        <v>164643.56899999999</v>
      </c>
      <c r="BI60">
        <v>3.4219818206200334E-2</v>
      </c>
      <c r="BJ60">
        <v>3.0113440021456297E-2</v>
      </c>
      <c r="BK60">
        <v>1</v>
      </c>
      <c r="BL60" t="s">
        <v>69</v>
      </c>
      <c r="BM60">
        <v>0</v>
      </c>
      <c r="BN60" t="s">
        <v>327</v>
      </c>
    </row>
    <row r="61" spans="1:66">
      <c r="A61" s="141" t="str">
        <f t="shared" si="76"/>
        <v>부성여객</v>
      </c>
      <c r="B61" s="141" t="str">
        <f t="shared" si="77"/>
        <v>790</v>
      </c>
      <c r="C61" s="142" t="str">
        <f t="shared" si="78"/>
        <v>70바2123</v>
      </c>
      <c r="D61" s="130" t="str">
        <f t="shared" si="79"/>
        <v>좌석</v>
      </c>
      <c r="E61" s="126" t="str">
        <f t="shared" si="80"/>
        <v>B</v>
      </c>
      <c r="F61" s="149">
        <f t="shared" si="81"/>
        <v>0.91400000000000003</v>
      </c>
      <c r="G61" s="150">
        <f t="shared" si="82"/>
        <v>2.2850000000000001</v>
      </c>
      <c r="H61" s="151">
        <f t="shared" si="83"/>
        <v>2.5</v>
      </c>
      <c r="I61" s="152">
        <f t="shared" si="84"/>
        <v>5993.6270000000004</v>
      </c>
      <c r="J61" s="153">
        <f t="shared" si="85"/>
        <v>2.8491913167837626E-2</v>
      </c>
      <c r="K61" s="153">
        <f t="shared" si="86"/>
        <v>0.26233335822786491</v>
      </c>
      <c r="L61" s="153">
        <f t="shared" si="87"/>
        <v>0.28730516597045491</v>
      </c>
      <c r="M61" s="154">
        <f t="shared" si="88"/>
        <v>9.0069999999999997</v>
      </c>
      <c r="N61" s="155">
        <f t="shared" si="89"/>
        <v>0.36699999999999999</v>
      </c>
      <c r="O61" s="155">
        <f t="shared" si="90"/>
        <v>8.9930000000000003</v>
      </c>
      <c r="P61" s="156">
        <f t="shared" si="91"/>
        <v>128.51666666666668</v>
      </c>
      <c r="Q61" s="157">
        <f t="shared" si="92"/>
        <v>108</v>
      </c>
      <c r="R61" s="158">
        <f t="shared" si="93"/>
        <v>38.101670623208385</v>
      </c>
      <c r="S61" s="143">
        <f t="shared" si="94"/>
        <v>22</v>
      </c>
      <c r="T61" s="143">
        <f t="shared" si="95"/>
        <v>539</v>
      </c>
      <c r="U61" t="s">
        <v>117</v>
      </c>
      <c r="V61" t="s">
        <v>120</v>
      </c>
      <c r="W61" t="s">
        <v>117</v>
      </c>
      <c r="X61" s="4" t="s">
        <v>120</v>
      </c>
      <c r="Y61" s="4" t="s">
        <v>215</v>
      </c>
      <c r="Z61" s="4" t="s">
        <v>210</v>
      </c>
      <c r="AA61" s="4" t="s">
        <v>48</v>
      </c>
      <c r="AB61" s="4">
        <v>512</v>
      </c>
      <c r="AC61" s="4">
        <v>5993.6270000000004</v>
      </c>
      <c r="AD61" s="4">
        <v>2622.942</v>
      </c>
      <c r="AE61" s="4">
        <v>2.2850000000000001</v>
      </c>
      <c r="AF61" s="4">
        <v>2.5</v>
      </c>
      <c r="AG61" s="4">
        <v>9.0069999999999997</v>
      </c>
      <c r="AH61" s="4">
        <v>221.81578200000001</v>
      </c>
      <c r="AI61" s="4">
        <v>6.3199560000000004</v>
      </c>
      <c r="AJ61" s="4">
        <v>58.189678999999998</v>
      </c>
      <c r="AK61" s="4">
        <v>1722</v>
      </c>
      <c r="AL61" s="4">
        <v>22</v>
      </c>
      <c r="AM61" s="4">
        <v>539</v>
      </c>
      <c r="AN61" s="4">
        <v>108</v>
      </c>
      <c r="AO61" s="4">
        <v>27.020741000000001</v>
      </c>
      <c r="AP61" s="4">
        <v>28756.6</v>
      </c>
      <c r="AQ61" s="4">
        <v>7711</v>
      </c>
      <c r="AR61" s="4">
        <v>3</v>
      </c>
      <c r="AS61" s="4">
        <v>1472</v>
      </c>
      <c r="AT61" s="4">
        <v>0.36699999999999999</v>
      </c>
      <c r="AU61" s="4">
        <v>8.9930000000000003</v>
      </c>
      <c r="AV61" s="4">
        <v>57539</v>
      </c>
      <c r="AW61" s="4">
        <v>0</v>
      </c>
      <c r="AX61" s="4">
        <v>0.32</v>
      </c>
      <c r="AY61">
        <v>0.91400000000000003</v>
      </c>
      <c r="AZ61" t="s">
        <v>68</v>
      </c>
      <c r="BA61" t="s">
        <v>354</v>
      </c>
      <c r="BB61">
        <v>2</v>
      </c>
      <c r="BC61" t="s">
        <v>402</v>
      </c>
      <c r="BD61">
        <v>11</v>
      </c>
      <c r="BE61">
        <v>36302.667000000001</v>
      </c>
      <c r="BF61">
        <v>0.16510156127096667</v>
      </c>
      <c r="BG61">
        <v>0.15090282700166355</v>
      </c>
      <c r="BH61">
        <v>164643.56899999999</v>
      </c>
      <c r="BI61">
        <v>3.6403650846514396E-2</v>
      </c>
      <c r="BJ61">
        <v>3.327293687371416E-2</v>
      </c>
      <c r="BK61">
        <v>1</v>
      </c>
      <c r="BL61" t="s">
        <v>68</v>
      </c>
      <c r="BM61">
        <v>0</v>
      </c>
      <c r="BN61" t="s">
        <v>327</v>
      </c>
    </row>
    <row r="62" spans="1:66">
      <c r="A62" s="138" t="str">
        <f t="shared" si="76"/>
        <v>부성여객</v>
      </c>
      <c r="B62" s="138" t="str">
        <f t="shared" si="77"/>
        <v>예비</v>
      </c>
      <c r="C62" s="139" t="str">
        <f t="shared" si="78"/>
        <v>70바2017</v>
      </c>
      <c r="D62" s="113" t="str">
        <f t="shared" si="79"/>
        <v>대형</v>
      </c>
      <c r="E62" s="109" t="str">
        <f t="shared" si="80"/>
        <v>B</v>
      </c>
      <c r="F62" s="159">
        <f t="shared" si="81"/>
        <v>0.91095238095238096</v>
      </c>
      <c r="G62" s="160">
        <f t="shared" si="82"/>
        <v>1.913</v>
      </c>
      <c r="H62" s="161">
        <f t="shared" si="83"/>
        <v>2.1</v>
      </c>
      <c r="I62" s="162">
        <f t="shared" si="84"/>
        <v>713.63400000000001</v>
      </c>
      <c r="J62" s="163">
        <f t="shared" si="85"/>
        <v>3.933095181488841E-2</v>
      </c>
      <c r="K62" s="163">
        <f t="shared" si="86"/>
        <v>0.38211682448542827</v>
      </c>
      <c r="L62" s="163">
        <f t="shared" si="87"/>
        <v>0.19337643666080931</v>
      </c>
      <c r="M62" s="164">
        <f t="shared" si="88"/>
        <v>13.115</v>
      </c>
      <c r="N62" s="165">
        <f t="shared" si="89"/>
        <v>0.42</v>
      </c>
      <c r="O62" s="165">
        <f t="shared" si="90"/>
        <v>20.038</v>
      </c>
      <c r="P62" s="166">
        <f t="shared" si="91"/>
        <v>0.67333333333333334</v>
      </c>
      <c r="Q62" s="167">
        <f t="shared" si="92"/>
        <v>91</v>
      </c>
      <c r="R62" s="168">
        <f t="shared" si="93"/>
        <v>25.144181055410542</v>
      </c>
      <c r="S62" s="140">
        <f t="shared" si="94"/>
        <v>3</v>
      </c>
      <c r="T62" s="140">
        <f t="shared" si="95"/>
        <v>143</v>
      </c>
      <c r="U62" t="s">
        <v>117</v>
      </c>
      <c r="V62" t="s">
        <v>91</v>
      </c>
      <c r="W62" t="s">
        <v>117</v>
      </c>
      <c r="X62" s="4" t="s">
        <v>91</v>
      </c>
      <c r="Y62" s="4" t="s">
        <v>316</v>
      </c>
      <c r="Z62" s="4" t="s">
        <v>163</v>
      </c>
      <c r="AA62" s="4" t="s">
        <v>48</v>
      </c>
      <c r="AB62" s="4">
        <v>512</v>
      </c>
      <c r="AC62" s="4">
        <v>713.63400000000001</v>
      </c>
      <c r="AD62" s="4">
        <v>373.04199999999997</v>
      </c>
      <c r="AE62" s="4">
        <v>1.913</v>
      </c>
      <c r="AF62" s="4">
        <v>2.1</v>
      </c>
      <c r="AG62" s="4">
        <v>13.115</v>
      </c>
      <c r="AH62" s="4">
        <v>49.056376999999998</v>
      </c>
      <c r="AI62" s="4">
        <v>1.9294340000000001</v>
      </c>
      <c r="AJ62" s="4">
        <v>18.745266999999998</v>
      </c>
      <c r="AK62" s="4">
        <v>138</v>
      </c>
      <c r="AL62" s="4">
        <v>3</v>
      </c>
      <c r="AM62" s="4">
        <v>143</v>
      </c>
      <c r="AN62" s="4">
        <v>91</v>
      </c>
      <c r="AO62" s="4">
        <v>14.547221</v>
      </c>
      <c r="AP62" s="4">
        <v>521</v>
      </c>
      <c r="AQ62" s="4">
        <v>40.4</v>
      </c>
      <c r="AR62" s="4">
        <v>9</v>
      </c>
      <c r="AS62" s="4">
        <v>5355</v>
      </c>
      <c r="AT62" s="4">
        <v>0.42</v>
      </c>
      <c r="AU62" s="4">
        <v>20.038</v>
      </c>
      <c r="AV62" s="4">
        <v>5838</v>
      </c>
      <c r="AW62" s="4">
        <v>0</v>
      </c>
      <c r="AX62" s="4">
        <v>0.51</v>
      </c>
      <c r="AY62">
        <v>0.91095238095238096</v>
      </c>
      <c r="AZ62" t="s">
        <v>68</v>
      </c>
      <c r="BA62" t="s">
        <v>356</v>
      </c>
      <c r="BB62">
        <v>6</v>
      </c>
      <c r="BC62" t="s">
        <v>416</v>
      </c>
      <c r="BD62">
        <v>6</v>
      </c>
      <c r="BE62">
        <v>2359.877</v>
      </c>
      <c r="BF62">
        <v>0.30240304897246767</v>
      </c>
      <c r="BG62">
        <v>0.27547477746872889</v>
      </c>
      <c r="BH62">
        <v>164643.56899999999</v>
      </c>
      <c r="BI62">
        <v>4.3344177020360874E-3</v>
      </c>
      <c r="BJ62">
        <v>3.9484481257119211E-3</v>
      </c>
      <c r="BK62">
        <v>1</v>
      </c>
      <c r="BL62" t="s">
        <v>69</v>
      </c>
      <c r="BM62">
        <v>1</v>
      </c>
      <c r="BN62" t="s">
        <v>319</v>
      </c>
    </row>
    <row r="63" spans="1:66">
      <c r="A63" s="141" t="str">
        <f t="shared" ref="A63" si="96">W63</f>
        <v>부성여객</v>
      </c>
      <c r="B63" s="141" t="str">
        <f t="shared" ref="B63" si="97">V63</f>
        <v>예비</v>
      </c>
      <c r="C63" s="142" t="str">
        <f t="shared" ref="C63" si="98">Y63</f>
        <v>70바2050</v>
      </c>
      <c r="D63" s="130" t="str">
        <f t="shared" ref="D63" si="99">Z63</f>
        <v>대형</v>
      </c>
      <c r="E63" s="126" t="str">
        <f t="shared" ref="E63" si="100">AZ63</f>
        <v>C</v>
      </c>
      <c r="F63" s="149">
        <f t="shared" ref="F63" si="101">G63/H63</f>
        <v>0.8933333333333332</v>
      </c>
      <c r="G63" s="150">
        <f t="shared" ref="G63" si="102">AE63</f>
        <v>1.8759999999999999</v>
      </c>
      <c r="H63" s="151">
        <f t="shared" ref="H63" si="103">AF63</f>
        <v>2.1</v>
      </c>
      <c r="I63" s="152">
        <f t="shared" ref="I63" si="104">AC63</f>
        <v>1646.2429999999999</v>
      </c>
      <c r="J63" s="153">
        <f t="shared" ref="J63" si="105">AI63/AH63</f>
        <v>2.515074057203515E-2</v>
      </c>
      <c r="K63" s="153">
        <f t="shared" ref="K63" si="106">AJ63/AH63</f>
        <v>0.38538954311730572</v>
      </c>
      <c r="L63" s="153">
        <f t="shared" ref="L63" si="107">AK63/AC63</f>
        <v>0.18770011474612194</v>
      </c>
      <c r="M63" s="154">
        <f t="shared" ref="M63" si="108">AG63</f>
        <v>13.545999999999999</v>
      </c>
      <c r="N63" s="155">
        <f t="shared" ref="N63" si="109">IF(AW63=0,AT63,"속도계이상")</f>
        <v>0.121</v>
      </c>
      <c r="O63" s="155">
        <f t="shared" ref="O63" si="110">IF(AW63=0,AU63,"속도계이상")</f>
        <v>16.948</v>
      </c>
      <c r="P63" s="156">
        <f t="shared" ref="P63" si="111">AQ63/60</f>
        <v>4.2300000000000004</v>
      </c>
      <c r="Q63" s="157">
        <f t="shared" ref="Q63" si="112">AN63</f>
        <v>103</v>
      </c>
      <c r="R63" s="158">
        <f t="shared" ref="R63" si="113">AC63/(AH63-AI63-AJ63)</f>
        <v>25.198767267236907</v>
      </c>
      <c r="S63" s="143">
        <f t="shared" ref="S63" si="114">IF(AW63=0,AL63,"속도계이상")</f>
        <v>2</v>
      </c>
      <c r="T63" s="143">
        <f t="shared" ref="T63" si="115">IF(AW63=0,AM63,"속도계이상")</f>
        <v>279</v>
      </c>
      <c r="U63" t="s">
        <v>117</v>
      </c>
      <c r="V63" t="s">
        <v>91</v>
      </c>
      <c r="W63" t="s">
        <v>117</v>
      </c>
      <c r="X63" s="4" t="s">
        <v>91</v>
      </c>
      <c r="Y63" s="4" t="s">
        <v>216</v>
      </c>
      <c r="Z63" s="4" t="s">
        <v>163</v>
      </c>
      <c r="AA63" s="4" t="s">
        <v>48</v>
      </c>
      <c r="AB63" s="4">
        <v>512</v>
      </c>
      <c r="AC63" s="4">
        <v>1646.2429999999999</v>
      </c>
      <c r="AD63" s="4">
        <v>877.51</v>
      </c>
      <c r="AE63" s="4">
        <v>1.8759999999999999</v>
      </c>
      <c r="AF63" s="4">
        <v>2.1</v>
      </c>
      <c r="AG63" s="4">
        <v>13.545999999999999</v>
      </c>
      <c r="AH63" s="4">
        <v>110.83081199999999</v>
      </c>
      <c r="AI63" s="4">
        <v>2.787477</v>
      </c>
      <c r="AJ63" s="4">
        <v>42.713036000000002</v>
      </c>
      <c r="AK63" s="4">
        <v>309</v>
      </c>
      <c r="AL63" s="4">
        <v>2</v>
      </c>
      <c r="AM63" s="4">
        <v>279</v>
      </c>
      <c r="AN63" s="4">
        <v>103</v>
      </c>
      <c r="AO63" s="4">
        <v>14.853657999999999</v>
      </c>
      <c r="AP63" s="4">
        <v>2534.9</v>
      </c>
      <c r="AQ63" s="4">
        <v>253.8</v>
      </c>
      <c r="AR63" s="4">
        <v>35</v>
      </c>
      <c r="AS63" s="4">
        <v>13748</v>
      </c>
      <c r="AT63" s="4">
        <v>0.121</v>
      </c>
      <c r="AU63" s="4">
        <v>16.948</v>
      </c>
      <c r="AV63" s="4">
        <v>14131</v>
      </c>
      <c r="AW63" s="4">
        <v>0</v>
      </c>
      <c r="AX63" s="4">
        <v>0.51</v>
      </c>
      <c r="AY63">
        <v>0.8933333333333332</v>
      </c>
      <c r="AZ63" t="s">
        <v>69</v>
      </c>
      <c r="BA63" t="s">
        <v>356</v>
      </c>
      <c r="BB63">
        <v>2</v>
      </c>
      <c r="BC63" t="s">
        <v>417</v>
      </c>
      <c r="BD63">
        <v>13</v>
      </c>
      <c r="BE63">
        <v>2359.877</v>
      </c>
      <c r="BF63">
        <v>0.69759695102753239</v>
      </c>
      <c r="BG63">
        <v>0.62318660958459549</v>
      </c>
      <c r="BH63">
        <v>164643.56899999999</v>
      </c>
      <c r="BI63">
        <v>9.9988296536501833E-3</v>
      </c>
      <c r="BJ63">
        <v>8.9322878239274962E-3</v>
      </c>
      <c r="BK63">
        <v>1</v>
      </c>
      <c r="BL63" t="s">
        <v>68</v>
      </c>
      <c r="BM63">
        <v>-1</v>
      </c>
      <c r="BN63" t="s">
        <v>324</v>
      </c>
    </row>
  </sheetData>
  <sortState xmlns:xlrd2="http://schemas.microsoft.com/office/spreadsheetml/2017/richdata2" ref="U5:AX15">
    <sortCondition ref="Y5:Y15"/>
    <sortCondition ref="U5:U15"/>
  </sortState>
  <phoneticPr fontId="2" type="noConversion"/>
  <conditionalFormatting sqref="E1 E2:H3 E4 E5:H1048576">
    <cfRule type="containsText" dxfId="61" priority="1" operator="containsText" text="F">
      <formula>NOT(ISERROR(SEARCH("F",E1)))</formula>
    </cfRule>
    <cfRule type="containsText" dxfId="60" priority="2" operator="containsText" text="D">
      <formula>NOT(ISERROR(SEARCH("D",E1)))</formula>
    </cfRule>
    <cfRule type="containsText" dxfId="59" priority="3" operator="containsText" text="C">
      <formula>NOT(ISERROR(SEARCH("C",E1)))</formula>
    </cfRule>
    <cfRule type="containsText" dxfId="58" priority="4" operator="containsText" text="B">
      <formula>NOT(ISERROR(SEARCH("B",E1)))</formula>
    </cfRule>
    <cfRule type="containsText" dxfId="57" priority="5" operator="containsText" text="A">
      <formula>NOT(ISERROR(SEARCH("A",E1)))</formula>
    </cfRule>
    <cfRule type="containsText" dxfId="5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2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0" customWidth="1"/>
    <col min="4" max="4" width="10.140625" style="104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9" width="0" hidden="1" customWidth="1" outlineLevel="1"/>
    <col min="80" max="80" width="9.140625" collapsed="1"/>
  </cols>
  <sheetData>
    <row r="1" spans="1:78" ht="9.75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2"/>
      <c r="R1" s="222"/>
    </row>
    <row r="2" spans="1:78" ht="45" customHeight="1">
      <c r="A2" s="10" t="s">
        <v>32</v>
      </c>
      <c r="B2" s="34"/>
      <c r="C2" s="98"/>
      <c r="D2" s="105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3"/>
      <c r="R2" s="223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152</v>
      </c>
      <c r="B3" s="35"/>
      <c r="E3" s="11"/>
      <c r="F3" s="8"/>
      <c r="G3" s="11"/>
      <c r="H3" s="11"/>
      <c r="X3" s="11"/>
      <c r="Y3" s="11"/>
    </row>
    <row r="4" spans="1:78" ht="27">
      <c r="A4" s="119" t="s">
        <v>38</v>
      </c>
      <c r="B4" s="120" t="s">
        <v>49</v>
      </c>
      <c r="C4" s="121" t="s">
        <v>138</v>
      </c>
      <c r="D4" s="121" t="s">
        <v>153</v>
      </c>
      <c r="E4" s="122" t="s">
        <v>142</v>
      </c>
      <c r="F4" s="120" t="s">
        <v>146</v>
      </c>
      <c r="G4" s="122" t="s">
        <v>144</v>
      </c>
      <c r="H4" s="122" t="s">
        <v>148</v>
      </c>
      <c r="I4" s="123" t="s">
        <v>150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158</v>
      </c>
      <c r="Q4" s="225" t="s">
        <v>43</v>
      </c>
      <c r="R4" s="225" t="s">
        <v>44</v>
      </c>
      <c r="S4" s="13"/>
      <c r="T4" s="13" t="s">
        <v>42</v>
      </c>
      <c r="U4" s="13" t="s">
        <v>155</v>
      </c>
      <c r="V4" s="13" t="s">
        <v>156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570</v>
      </c>
      <c r="AN4" s="13"/>
      <c r="AO4" t="s">
        <v>161</v>
      </c>
      <c r="AP4" t="s">
        <v>571</v>
      </c>
      <c r="AQ4" t="s">
        <v>143</v>
      </c>
      <c r="AR4" t="s">
        <v>31</v>
      </c>
      <c r="AS4" t="s">
        <v>0</v>
      </c>
      <c r="AT4" t="s">
        <v>9</v>
      </c>
      <c r="AU4" t="s">
        <v>29</v>
      </c>
      <c r="AV4" t="s">
        <v>156</v>
      </c>
      <c r="AW4" t="s">
        <v>65</v>
      </c>
      <c r="AX4" t="s">
        <v>572</v>
      </c>
      <c r="AY4" t="s">
        <v>123</v>
      </c>
      <c r="AZ4" t="s">
        <v>573</v>
      </c>
      <c r="BA4" t="s">
        <v>574</v>
      </c>
      <c r="BB4" t="s">
        <v>575</v>
      </c>
      <c r="BC4" t="s">
        <v>576</v>
      </c>
      <c r="BD4">
        <v>24</v>
      </c>
      <c r="BE4" t="s">
        <v>135</v>
      </c>
      <c r="BF4" t="s">
        <v>136</v>
      </c>
      <c r="BG4" t="s">
        <v>137</v>
      </c>
      <c r="BI4" t="s">
        <v>0</v>
      </c>
      <c r="BJ4" t="s">
        <v>74</v>
      </c>
      <c r="BK4" t="s">
        <v>65</v>
      </c>
      <c r="BL4" t="s">
        <v>154</v>
      </c>
      <c r="BM4" t="s">
        <v>140</v>
      </c>
      <c r="BN4" t="s">
        <v>145</v>
      </c>
      <c r="BO4" t="s">
        <v>143</v>
      </c>
      <c r="BP4" t="s">
        <v>147</v>
      </c>
      <c r="BQ4" t="s">
        <v>149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157</v>
      </c>
      <c r="BY4" t="s">
        <v>159</v>
      </c>
      <c r="BZ4" t="s">
        <v>160</v>
      </c>
    </row>
    <row r="5" spans="1:78" ht="16.5">
      <c r="A5" s="124" t="str">
        <f>BI5</f>
        <v>부성여객</v>
      </c>
      <c r="B5" s="125">
        <f>IF(BJ5="NULL", E5, BJ5)</f>
        <v>3081</v>
      </c>
      <c r="C5" s="126" t="str">
        <f>BK5</f>
        <v>D</v>
      </c>
      <c r="D5" s="127">
        <f>BL5</f>
        <v>0.8259209533363272</v>
      </c>
      <c r="E5" s="128">
        <f>U5</f>
        <v>3081</v>
      </c>
      <c r="F5" s="129" t="str">
        <f t="shared" ref="F5:I6" si="0">BN5</f>
        <v>790</v>
      </c>
      <c r="G5" s="130" t="str">
        <f t="shared" si="0"/>
        <v>70바2123</v>
      </c>
      <c r="H5" s="131">
        <f t="shared" si="0"/>
        <v>4</v>
      </c>
      <c r="I5" s="132">
        <f t="shared" si="0"/>
        <v>472.94799999999998</v>
      </c>
      <c r="J5" s="133">
        <f>AB5/AA5</f>
        <v>2.3193521463093707E-2</v>
      </c>
      <c r="K5" s="133">
        <f>AC5/AA5</f>
        <v>0.3422309435492808</v>
      </c>
      <c r="L5" s="133">
        <f>AD5/I5</f>
        <v>0.43133706031107016</v>
      </c>
      <c r="M5" s="134">
        <f>Z5</f>
        <v>15.728</v>
      </c>
      <c r="N5" s="135">
        <f>BV5</f>
        <v>0</v>
      </c>
      <c r="O5" s="135">
        <f>BW5</f>
        <v>15.857980158495227</v>
      </c>
      <c r="P5" s="226">
        <f>AK5</f>
        <v>12</v>
      </c>
      <c r="Q5" s="227">
        <f>AE5</f>
        <v>2</v>
      </c>
      <c r="R5" s="227">
        <f>AF5</f>
        <v>126</v>
      </c>
      <c r="T5">
        <v>512</v>
      </c>
      <c r="U5">
        <v>3081</v>
      </c>
      <c r="V5" t="s">
        <v>577</v>
      </c>
      <c r="W5">
        <v>728.35299999999995</v>
      </c>
      <c r="X5">
        <v>394.68900000000002</v>
      </c>
      <c r="Y5">
        <v>1.845</v>
      </c>
      <c r="Z5">
        <v>15.728</v>
      </c>
      <c r="AA5">
        <v>39.606102999999997</v>
      </c>
      <c r="AB5">
        <v>0.918605</v>
      </c>
      <c r="AC5">
        <v>13.554434000000001</v>
      </c>
      <c r="AD5" s="1">
        <v>204</v>
      </c>
      <c r="AE5">
        <v>2</v>
      </c>
      <c r="AF5">
        <v>126</v>
      </c>
      <c r="AG5">
        <v>104</v>
      </c>
      <c r="AH5">
        <v>18.389918000000002</v>
      </c>
      <c r="AI5">
        <v>890.4</v>
      </c>
      <c r="AJ5">
        <v>200.8</v>
      </c>
      <c r="AK5">
        <v>12</v>
      </c>
      <c r="AL5">
        <v>2743</v>
      </c>
      <c r="AM5">
        <v>0.8259209533363272</v>
      </c>
      <c r="AN5" t="s">
        <v>67</v>
      </c>
      <c r="AO5">
        <v>163.922</v>
      </c>
      <c r="AP5" t="s">
        <v>578</v>
      </c>
      <c r="AQ5" t="s">
        <v>117</v>
      </c>
      <c r="AR5" t="s">
        <v>120</v>
      </c>
      <c r="AS5" t="s">
        <v>117</v>
      </c>
      <c r="AT5" t="s">
        <v>120</v>
      </c>
      <c r="AU5" t="s">
        <v>215</v>
      </c>
      <c r="AV5" t="s">
        <v>577</v>
      </c>
      <c r="AW5" t="s">
        <v>67</v>
      </c>
      <c r="AX5">
        <v>3081</v>
      </c>
      <c r="AY5" t="s">
        <v>579</v>
      </c>
      <c r="AZ5">
        <v>4</v>
      </c>
      <c r="BA5" t="s">
        <v>580</v>
      </c>
      <c r="BB5">
        <v>4</v>
      </c>
      <c r="BC5">
        <v>1</v>
      </c>
      <c r="BE5" t="s">
        <v>67</v>
      </c>
      <c r="BF5">
        <v>0</v>
      </c>
      <c r="BG5" t="s">
        <v>327</v>
      </c>
      <c r="BI5" t="s">
        <v>117</v>
      </c>
      <c r="BJ5" t="s">
        <v>577</v>
      </c>
      <c r="BK5" t="s">
        <v>67</v>
      </c>
      <c r="BL5">
        <v>0.8259209533363272</v>
      </c>
      <c r="BM5">
        <v>3081</v>
      </c>
      <c r="BN5" t="s">
        <v>120</v>
      </c>
      <c r="BO5" t="s">
        <v>215</v>
      </c>
      <c r="BP5">
        <v>4</v>
      </c>
      <c r="BQ5">
        <v>472.94799999999998</v>
      </c>
      <c r="BR5">
        <v>2.3193521463093707E-2</v>
      </c>
      <c r="BS5">
        <v>0.3422309435492808</v>
      </c>
      <c r="BT5">
        <v>0.28008397027265625</v>
      </c>
      <c r="BU5">
        <v>15.728</v>
      </c>
      <c r="BV5">
        <v>0</v>
      </c>
      <c r="BW5">
        <v>15.857980158495227</v>
      </c>
      <c r="BX5">
        <v>12</v>
      </c>
      <c r="BY5">
        <v>2</v>
      </c>
      <c r="BZ5">
        <v>126</v>
      </c>
    </row>
    <row r="6" spans="1:78" ht="16.5">
      <c r="A6" s="107" t="str">
        <f>BI6</f>
        <v>부성여객</v>
      </c>
      <c r="B6" s="108">
        <f>IF(BJ6="NULL", E6, BJ6)</f>
        <v>5208</v>
      </c>
      <c r="C6" s="109" t="str">
        <f>BK6</f>
        <v>C</v>
      </c>
      <c r="D6" s="110">
        <f>BL6</f>
        <v>0.88219008202224192</v>
      </c>
      <c r="E6" s="111">
        <f>U6</f>
        <v>5208</v>
      </c>
      <c r="F6" s="112" t="str">
        <f t="shared" si="0"/>
        <v>33</v>
      </c>
      <c r="G6" s="113" t="str">
        <f t="shared" si="0"/>
        <v>70바2034</v>
      </c>
      <c r="H6" s="114">
        <f t="shared" si="0"/>
        <v>9</v>
      </c>
      <c r="I6" s="115">
        <f t="shared" si="0"/>
        <v>1267.3270000000002</v>
      </c>
      <c r="J6" s="116">
        <f>AB6/AA6</f>
        <v>2.0763999719361742E-2</v>
      </c>
      <c r="K6" s="116">
        <f>AC6/AA6</f>
        <v>0.38352888006856967</v>
      </c>
      <c r="L6" s="116">
        <f>AD6/I6</f>
        <v>0.27853900374567886</v>
      </c>
      <c r="M6" s="117">
        <f>Z6</f>
        <v>14.004</v>
      </c>
      <c r="N6" s="118">
        <f>BV6</f>
        <v>0.39453116677858191</v>
      </c>
      <c r="O6" s="118">
        <f>BW6</f>
        <v>13.650778370538935</v>
      </c>
      <c r="P6" s="228">
        <f>AK6</f>
        <v>27</v>
      </c>
      <c r="Q6" s="229">
        <f>AE6</f>
        <v>5</v>
      </c>
      <c r="R6" s="229">
        <f>AF6</f>
        <v>187</v>
      </c>
      <c r="T6">
        <v>512</v>
      </c>
      <c r="U6">
        <v>5208</v>
      </c>
      <c r="V6" t="s">
        <v>577</v>
      </c>
      <c r="W6">
        <v>1392.624</v>
      </c>
      <c r="X6">
        <v>756.75300000000004</v>
      </c>
      <c r="Y6">
        <v>1.84</v>
      </c>
      <c r="Z6">
        <v>14.004</v>
      </c>
      <c r="AA6">
        <v>97.791370999999998</v>
      </c>
      <c r="AB6">
        <v>2.0305399999999998</v>
      </c>
      <c r="AC6">
        <v>37.505814999999998</v>
      </c>
      <c r="AD6" s="1">
        <v>353</v>
      </c>
      <c r="AE6">
        <v>5</v>
      </c>
      <c r="AF6">
        <v>187</v>
      </c>
      <c r="AG6">
        <v>100</v>
      </c>
      <c r="AH6">
        <v>14.240765</v>
      </c>
      <c r="AI6">
        <v>1502.4</v>
      </c>
      <c r="AJ6">
        <v>354.2</v>
      </c>
      <c r="AK6">
        <v>27</v>
      </c>
      <c r="AL6">
        <v>15153</v>
      </c>
      <c r="AM6">
        <v>0.88219008202224192</v>
      </c>
      <c r="AN6" t="s">
        <v>69</v>
      </c>
      <c r="AO6">
        <v>287.74</v>
      </c>
      <c r="AP6" t="s">
        <v>581</v>
      </c>
      <c r="AQ6" t="s">
        <v>117</v>
      </c>
      <c r="AR6" t="s">
        <v>118</v>
      </c>
      <c r="AS6" t="s">
        <v>117</v>
      </c>
      <c r="AT6" t="s">
        <v>118</v>
      </c>
      <c r="AU6" t="s">
        <v>171</v>
      </c>
      <c r="AV6" t="s">
        <v>577</v>
      </c>
      <c r="AW6" t="s">
        <v>69</v>
      </c>
      <c r="AX6">
        <v>5208</v>
      </c>
      <c r="AY6" t="s">
        <v>582</v>
      </c>
      <c r="AZ6">
        <v>4</v>
      </c>
      <c r="BA6" t="s">
        <v>386</v>
      </c>
      <c r="BB6">
        <v>9</v>
      </c>
      <c r="BC6">
        <v>1</v>
      </c>
      <c r="BE6" t="s">
        <v>67</v>
      </c>
      <c r="BF6">
        <v>1</v>
      </c>
      <c r="BG6" t="s">
        <v>319</v>
      </c>
      <c r="BI6" t="s">
        <v>117</v>
      </c>
      <c r="BJ6" t="s">
        <v>577</v>
      </c>
      <c r="BK6" t="s">
        <v>69</v>
      </c>
      <c r="BL6">
        <v>0.88219008202224192</v>
      </c>
      <c r="BM6">
        <v>5208</v>
      </c>
      <c r="BN6" t="s">
        <v>118</v>
      </c>
      <c r="BO6" t="s">
        <v>171</v>
      </c>
      <c r="BP6">
        <v>9</v>
      </c>
      <c r="BQ6">
        <v>1267.3270000000002</v>
      </c>
      <c r="BR6">
        <v>2.0763999719361742E-2</v>
      </c>
      <c r="BS6">
        <v>0.38352888006856967</v>
      </c>
      <c r="BT6">
        <v>0.25347832580797114</v>
      </c>
      <c r="BU6">
        <v>14.004</v>
      </c>
      <c r="BV6">
        <v>0.39453116677858191</v>
      </c>
      <c r="BW6">
        <v>13.650778370538935</v>
      </c>
      <c r="BX6">
        <v>27</v>
      </c>
      <c r="BY6">
        <v>5</v>
      </c>
      <c r="BZ6">
        <v>187</v>
      </c>
    </row>
    <row r="7" spans="1:78" ht="16.5">
      <c r="A7" s="124" t="str">
        <f t="shared" ref="A7:A70" si="1">BI7</f>
        <v>부성여객</v>
      </c>
      <c r="B7" s="125" t="str">
        <f t="shared" ref="B7:B70" si="2">IF(BJ7="NULL", E7, BJ7)</f>
        <v>강명식</v>
      </c>
      <c r="C7" s="126" t="str">
        <f t="shared" ref="C7:C70" si="3">BK7</f>
        <v>A</v>
      </c>
      <c r="D7" s="127">
        <f t="shared" ref="D7:D70" si="4">BL7</f>
        <v>0.95732687647056247</v>
      </c>
      <c r="E7" s="128">
        <f t="shared" ref="E7:E70" si="5">U7</f>
        <v>9966</v>
      </c>
      <c r="F7" s="129" t="str">
        <f t="shared" ref="F7:F70" si="6">BN7</f>
        <v>33</v>
      </c>
      <c r="G7" s="130" t="str">
        <f t="shared" ref="G7:G70" si="7">BO7</f>
        <v>70바2133</v>
      </c>
      <c r="H7" s="131">
        <f t="shared" ref="H7:H70" si="8">BP7</f>
        <v>4</v>
      </c>
      <c r="I7" s="132">
        <f t="shared" ref="I7:I70" si="9">BQ7</f>
        <v>1505.6</v>
      </c>
      <c r="J7" s="133">
        <f t="shared" ref="J7:J70" si="10">AB7/AA7</f>
        <v>7.8039920368868313E-3</v>
      </c>
      <c r="K7" s="133">
        <f t="shared" ref="K7:K70" si="11">AC7/AA7</f>
        <v>0.34431563168454132</v>
      </c>
      <c r="L7" s="133">
        <f t="shared" ref="L7:L70" si="12">AD7/I7</f>
        <v>0.16405419766206164</v>
      </c>
      <c r="M7" s="134">
        <f t="shared" ref="M7:M70" si="13">Z7</f>
        <v>11.919</v>
      </c>
      <c r="N7" s="135">
        <f t="shared" ref="N7:N70" si="14">BV7</f>
        <v>0.13283740701381511</v>
      </c>
      <c r="O7" s="135">
        <f t="shared" ref="O7:O70" si="15">BW7</f>
        <v>2.9888416578108399</v>
      </c>
      <c r="P7" s="226">
        <f t="shared" ref="P7:P70" si="16">AK7</f>
        <v>0</v>
      </c>
      <c r="Q7" s="227">
        <f t="shared" ref="Q7:Q70" si="17">AE7</f>
        <v>2</v>
      </c>
      <c r="R7" s="227">
        <f t="shared" ref="R7:R70" si="18">AF7</f>
        <v>45</v>
      </c>
      <c r="T7">
        <v>512</v>
      </c>
      <c r="U7">
        <v>9966</v>
      </c>
      <c r="V7" t="s">
        <v>217</v>
      </c>
      <c r="W7">
        <v>1505.6</v>
      </c>
      <c r="X7">
        <v>662.46199999999999</v>
      </c>
      <c r="Y7">
        <v>2.2730000000000001</v>
      </c>
      <c r="Z7">
        <v>11.919</v>
      </c>
      <c r="AA7">
        <v>91.829412000000005</v>
      </c>
      <c r="AB7">
        <v>0.71663600000000005</v>
      </c>
      <c r="AC7">
        <v>31.618302</v>
      </c>
      <c r="AD7" s="1">
        <v>247</v>
      </c>
      <c r="AE7">
        <v>2</v>
      </c>
      <c r="AF7">
        <v>45</v>
      </c>
      <c r="AG7">
        <v>92</v>
      </c>
      <c r="AH7">
        <v>16.395617999999999</v>
      </c>
      <c r="AI7">
        <v>261</v>
      </c>
      <c r="AJ7">
        <v>33.5</v>
      </c>
      <c r="AK7">
        <v>0</v>
      </c>
      <c r="AL7">
        <v>0</v>
      </c>
      <c r="AM7">
        <v>0.95732687647056247</v>
      </c>
      <c r="AN7" t="s">
        <v>66</v>
      </c>
      <c r="AO7">
        <v>1096.752</v>
      </c>
      <c r="AP7" t="s">
        <v>418</v>
      </c>
      <c r="AQ7" t="s">
        <v>117</v>
      </c>
      <c r="AR7" t="s">
        <v>118</v>
      </c>
      <c r="AS7" t="s">
        <v>117</v>
      </c>
      <c r="AT7" t="s">
        <v>118</v>
      </c>
      <c r="AU7" t="s">
        <v>178</v>
      </c>
      <c r="AV7" t="s">
        <v>217</v>
      </c>
      <c r="AW7" t="s">
        <v>66</v>
      </c>
      <c r="AX7">
        <v>9966</v>
      </c>
      <c r="AY7" t="s">
        <v>583</v>
      </c>
      <c r="AZ7">
        <v>3</v>
      </c>
      <c r="BA7" t="s">
        <v>584</v>
      </c>
      <c r="BB7">
        <v>4</v>
      </c>
      <c r="BC7">
        <v>1</v>
      </c>
      <c r="BE7" t="s">
        <v>68</v>
      </c>
      <c r="BF7">
        <v>1</v>
      </c>
      <c r="BG7" t="s">
        <v>319</v>
      </c>
      <c r="BI7" t="s">
        <v>117</v>
      </c>
      <c r="BJ7" t="s">
        <v>217</v>
      </c>
      <c r="BK7" t="s">
        <v>66</v>
      </c>
      <c r="BL7">
        <v>0.95732687647056247</v>
      </c>
      <c r="BM7">
        <v>9966</v>
      </c>
      <c r="BN7" t="s">
        <v>118</v>
      </c>
      <c r="BO7" t="s">
        <v>178</v>
      </c>
      <c r="BP7">
        <v>4</v>
      </c>
      <c r="BQ7">
        <v>1505.6</v>
      </c>
      <c r="BR7">
        <v>7.8039920368868313E-3</v>
      </c>
      <c r="BS7">
        <v>0.34431563168454132</v>
      </c>
      <c r="BT7">
        <v>0.16405419766206164</v>
      </c>
      <c r="BU7">
        <v>11.919</v>
      </c>
      <c r="BV7">
        <v>0.13283740701381511</v>
      </c>
      <c r="BW7">
        <v>2.9888416578108399</v>
      </c>
      <c r="BX7">
        <v>0</v>
      </c>
      <c r="BY7">
        <v>2</v>
      </c>
      <c r="BZ7">
        <v>45</v>
      </c>
    </row>
    <row r="8" spans="1:78" ht="16.5">
      <c r="A8" s="107" t="str">
        <f t="shared" si="1"/>
        <v>부성여객</v>
      </c>
      <c r="B8" s="108" t="str">
        <f t="shared" si="2"/>
        <v>강인선</v>
      </c>
      <c r="C8" s="109" t="str">
        <f t="shared" si="3"/>
        <v>D</v>
      </c>
      <c r="D8" s="110">
        <f t="shared" si="4"/>
        <v>0.82257029718668073</v>
      </c>
      <c r="E8" s="111">
        <f t="shared" si="5"/>
        <v>204</v>
      </c>
      <c r="F8" s="112" t="str">
        <f t="shared" si="6"/>
        <v>790</v>
      </c>
      <c r="G8" s="113" t="str">
        <f t="shared" si="7"/>
        <v>70바2028</v>
      </c>
      <c r="H8" s="114">
        <f t="shared" si="8"/>
        <v>8</v>
      </c>
      <c r="I8" s="115">
        <f t="shared" si="9"/>
        <v>1109.443</v>
      </c>
      <c r="J8" s="116">
        <f t="shared" si="10"/>
        <v>2.7576363078389902E-2</v>
      </c>
      <c r="K8" s="116">
        <f t="shared" si="11"/>
        <v>0.32807681677945055</v>
      </c>
      <c r="L8" s="116">
        <f t="shared" si="12"/>
        <v>0.27851813928250485</v>
      </c>
      <c r="M8" s="117">
        <f t="shared" si="13"/>
        <v>13.84</v>
      </c>
      <c r="N8" s="118">
        <f t="shared" si="14"/>
        <v>0.72108256124920345</v>
      </c>
      <c r="O8" s="118">
        <f t="shared" si="15"/>
        <v>17.846793390917785</v>
      </c>
      <c r="P8" s="228">
        <f t="shared" si="16"/>
        <v>13</v>
      </c>
      <c r="Q8" s="229">
        <f t="shared" si="17"/>
        <v>8</v>
      </c>
      <c r="R8" s="229">
        <f t="shared" si="18"/>
        <v>229</v>
      </c>
      <c r="T8">
        <v>512</v>
      </c>
      <c r="U8">
        <v>204</v>
      </c>
      <c r="V8" t="s">
        <v>357</v>
      </c>
      <c r="W8">
        <v>1245.4100000000001</v>
      </c>
      <c r="X8">
        <v>660.13900000000001</v>
      </c>
      <c r="Y8">
        <v>1.887</v>
      </c>
      <c r="Z8">
        <v>13.84</v>
      </c>
      <c r="AA8">
        <v>67.448597000000007</v>
      </c>
      <c r="AB8">
        <v>1.8599870000000001</v>
      </c>
      <c r="AC8">
        <v>22.128321</v>
      </c>
      <c r="AD8" s="1">
        <v>309</v>
      </c>
      <c r="AE8">
        <v>8</v>
      </c>
      <c r="AF8">
        <v>229</v>
      </c>
      <c r="AG8">
        <v>107</v>
      </c>
      <c r="AH8">
        <v>18.464579000000001</v>
      </c>
      <c r="AI8">
        <v>3484.7</v>
      </c>
      <c r="AJ8">
        <v>856.2</v>
      </c>
      <c r="AK8">
        <v>13</v>
      </c>
      <c r="AL8">
        <v>1772</v>
      </c>
      <c r="AM8">
        <v>0.82257029718668073</v>
      </c>
      <c r="AN8" t="s">
        <v>67</v>
      </c>
      <c r="AO8">
        <v>327.80700000000002</v>
      </c>
      <c r="AP8" t="s">
        <v>419</v>
      </c>
      <c r="AQ8" t="s">
        <v>117</v>
      </c>
      <c r="AR8" t="s">
        <v>120</v>
      </c>
      <c r="AS8" t="s">
        <v>117</v>
      </c>
      <c r="AT8" t="s">
        <v>120</v>
      </c>
      <c r="AU8" t="s">
        <v>211</v>
      </c>
      <c r="AV8" t="s">
        <v>357</v>
      </c>
      <c r="AW8" t="s">
        <v>67</v>
      </c>
      <c r="AX8">
        <v>204</v>
      </c>
      <c r="AY8" t="s">
        <v>579</v>
      </c>
      <c r="AZ8">
        <v>5</v>
      </c>
      <c r="BA8" t="s">
        <v>585</v>
      </c>
      <c r="BB8">
        <v>8</v>
      </c>
      <c r="BC8">
        <v>1</v>
      </c>
      <c r="BE8" t="s">
        <v>70</v>
      </c>
      <c r="BF8">
        <v>1</v>
      </c>
      <c r="BG8" t="s">
        <v>319</v>
      </c>
      <c r="BI8" t="s">
        <v>117</v>
      </c>
      <c r="BJ8" t="s">
        <v>357</v>
      </c>
      <c r="BK8" t="s">
        <v>67</v>
      </c>
      <c r="BL8">
        <v>0.82257029718668073</v>
      </c>
      <c r="BM8">
        <v>204</v>
      </c>
      <c r="BN8" t="s">
        <v>120</v>
      </c>
      <c r="BO8" t="s">
        <v>211</v>
      </c>
      <c r="BP8">
        <v>8</v>
      </c>
      <c r="BQ8">
        <v>1109.443</v>
      </c>
      <c r="BR8">
        <v>2.7576363078389902E-2</v>
      </c>
      <c r="BS8">
        <v>0.32807681677945055</v>
      </c>
      <c r="BT8">
        <v>0.24811106382637041</v>
      </c>
      <c r="BU8">
        <v>13.84</v>
      </c>
      <c r="BV8">
        <v>0.72108256124920345</v>
      </c>
      <c r="BW8">
        <v>17.846793390917785</v>
      </c>
      <c r="BX8">
        <v>13</v>
      </c>
      <c r="BY8">
        <v>8</v>
      </c>
      <c r="BZ8">
        <v>229</v>
      </c>
    </row>
    <row r="9" spans="1:78" ht="16.5">
      <c r="A9" s="124" t="str">
        <f t="shared" si="1"/>
        <v>부성여객</v>
      </c>
      <c r="B9" s="125" t="str">
        <f t="shared" si="2"/>
        <v>강태호</v>
      </c>
      <c r="C9" s="126" t="str">
        <f t="shared" si="3"/>
        <v>D</v>
      </c>
      <c r="D9" s="127">
        <f t="shared" si="4"/>
        <v>0.81381197155996687</v>
      </c>
      <c r="E9" s="128">
        <f t="shared" si="5"/>
        <v>2024</v>
      </c>
      <c r="F9" s="129" t="str">
        <f t="shared" si="6"/>
        <v>36</v>
      </c>
      <c r="G9" s="130" t="str">
        <f t="shared" si="7"/>
        <v>70바2064</v>
      </c>
      <c r="H9" s="131">
        <f t="shared" si="8"/>
        <v>3</v>
      </c>
      <c r="I9" s="132">
        <f t="shared" si="9"/>
        <v>1025.499</v>
      </c>
      <c r="J9" s="133">
        <f t="shared" si="10"/>
        <v>6.7889936247844784E-2</v>
      </c>
      <c r="K9" s="133">
        <f t="shared" si="11"/>
        <v>0.31445112590189483</v>
      </c>
      <c r="L9" s="133">
        <f t="shared" si="12"/>
        <v>0.21647997706482405</v>
      </c>
      <c r="M9" s="134">
        <f t="shared" si="13"/>
        <v>15.279</v>
      </c>
      <c r="N9" s="135">
        <f t="shared" si="14"/>
        <v>1.1701620381882381</v>
      </c>
      <c r="O9" s="135">
        <f t="shared" si="15"/>
        <v>11.506593375517674</v>
      </c>
      <c r="P9" s="226">
        <f t="shared" si="16"/>
        <v>19</v>
      </c>
      <c r="Q9" s="227">
        <f t="shared" si="17"/>
        <v>17</v>
      </c>
      <c r="R9" s="227">
        <f t="shared" si="18"/>
        <v>130</v>
      </c>
      <c r="T9">
        <v>512</v>
      </c>
      <c r="U9">
        <v>2024</v>
      </c>
      <c r="V9" t="s">
        <v>358</v>
      </c>
      <c r="W9">
        <v>1117.4570000000001</v>
      </c>
      <c r="X9">
        <v>602.96699999999998</v>
      </c>
      <c r="Y9">
        <v>1.853</v>
      </c>
      <c r="Z9">
        <v>15.279</v>
      </c>
      <c r="AA9">
        <v>71.123869999999997</v>
      </c>
      <c r="AB9">
        <v>4.828595</v>
      </c>
      <c r="AC9">
        <v>22.364981</v>
      </c>
      <c r="AD9" s="1">
        <v>222</v>
      </c>
      <c r="AE9">
        <v>17</v>
      </c>
      <c r="AF9">
        <v>130</v>
      </c>
      <c r="AG9">
        <v>92</v>
      </c>
      <c r="AH9">
        <v>15.71142</v>
      </c>
      <c r="AI9">
        <v>630.5</v>
      </c>
      <c r="AJ9">
        <v>44</v>
      </c>
      <c r="AK9">
        <v>19</v>
      </c>
      <c r="AL9">
        <v>6741</v>
      </c>
      <c r="AM9">
        <v>0.81381197155996687</v>
      </c>
      <c r="AN9" t="s">
        <v>67</v>
      </c>
      <c r="AO9">
        <v>886.74300000000005</v>
      </c>
      <c r="AP9" t="s">
        <v>420</v>
      </c>
      <c r="AQ9" t="s">
        <v>117</v>
      </c>
      <c r="AR9" t="s">
        <v>119</v>
      </c>
      <c r="AS9" t="s">
        <v>117</v>
      </c>
      <c r="AT9" t="s">
        <v>119</v>
      </c>
      <c r="AU9" t="s">
        <v>190</v>
      </c>
      <c r="AV9" t="s">
        <v>358</v>
      </c>
      <c r="AW9" t="s">
        <v>67</v>
      </c>
      <c r="AX9">
        <v>2024</v>
      </c>
      <c r="AY9" t="s">
        <v>586</v>
      </c>
      <c r="AZ9">
        <v>12</v>
      </c>
      <c r="BA9" t="s">
        <v>587</v>
      </c>
      <c r="BB9">
        <v>3</v>
      </c>
      <c r="BC9">
        <v>1</v>
      </c>
      <c r="BE9" t="s">
        <v>67</v>
      </c>
      <c r="BF9">
        <v>0</v>
      </c>
      <c r="BG9" t="s">
        <v>327</v>
      </c>
      <c r="BI9" t="s">
        <v>117</v>
      </c>
      <c r="BJ9" t="s">
        <v>358</v>
      </c>
      <c r="BK9" t="s">
        <v>67</v>
      </c>
      <c r="BL9">
        <v>0.81381197155996687</v>
      </c>
      <c r="BM9">
        <v>2024</v>
      </c>
      <c r="BN9" t="s">
        <v>119</v>
      </c>
      <c r="BO9" t="s">
        <v>190</v>
      </c>
      <c r="BP9">
        <v>3</v>
      </c>
      <c r="BQ9">
        <v>1025.499</v>
      </c>
      <c r="BR9">
        <v>6.7889936247844784E-2</v>
      </c>
      <c r="BS9">
        <v>0.31445112590189483</v>
      </c>
      <c r="BT9">
        <v>0.19866536251506767</v>
      </c>
      <c r="BU9">
        <v>15.279</v>
      </c>
      <c r="BV9">
        <v>1.1701620381882381</v>
      </c>
      <c r="BW9">
        <v>11.506593375517674</v>
      </c>
      <c r="BX9">
        <v>19</v>
      </c>
      <c r="BY9">
        <v>17</v>
      </c>
      <c r="BZ9">
        <v>130</v>
      </c>
    </row>
    <row r="10" spans="1:78" ht="16.5">
      <c r="A10" s="107" t="str">
        <f t="shared" si="1"/>
        <v>부성여객</v>
      </c>
      <c r="B10" s="108" t="str">
        <f t="shared" si="2"/>
        <v>고창환</v>
      </c>
      <c r="C10" s="109" t="str">
        <f t="shared" si="3"/>
        <v>B</v>
      </c>
      <c r="D10" s="110">
        <f t="shared" si="4"/>
        <v>0.91593925304098633</v>
      </c>
      <c r="E10" s="111">
        <f t="shared" si="5"/>
        <v>7324</v>
      </c>
      <c r="F10" s="112" t="str">
        <f t="shared" si="6"/>
        <v>33</v>
      </c>
      <c r="G10" s="113" t="str">
        <f t="shared" si="7"/>
        <v>70바2134</v>
      </c>
      <c r="H10" s="114">
        <f t="shared" si="8"/>
        <v>9</v>
      </c>
      <c r="I10" s="115">
        <f t="shared" si="9"/>
        <v>1051.9880000000001</v>
      </c>
      <c r="J10" s="116">
        <f t="shared" si="10"/>
        <v>7.5382110024015811E-3</v>
      </c>
      <c r="K10" s="116">
        <f t="shared" si="11"/>
        <v>0.38532314413119639</v>
      </c>
      <c r="L10" s="116">
        <f t="shared" si="12"/>
        <v>0.24620052700220912</v>
      </c>
      <c r="M10" s="117">
        <f t="shared" si="13"/>
        <v>14.103</v>
      </c>
      <c r="N10" s="118">
        <f t="shared" si="14"/>
        <v>0</v>
      </c>
      <c r="O10" s="118">
        <f t="shared" si="15"/>
        <v>6.4639520602896612</v>
      </c>
      <c r="P10" s="228">
        <f t="shared" si="16"/>
        <v>13</v>
      </c>
      <c r="Q10" s="229">
        <f t="shared" si="17"/>
        <v>0</v>
      </c>
      <c r="R10" s="229">
        <f t="shared" si="18"/>
        <v>71</v>
      </c>
      <c r="T10">
        <v>512</v>
      </c>
      <c r="U10">
        <v>7324</v>
      </c>
      <c r="V10" t="s">
        <v>218</v>
      </c>
      <c r="W10">
        <v>1160.5540000000001</v>
      </c>
      <c r="X10">
        <v>593.35500000000002</v>
      </c>
      <c r="Y10">
        <v>1.956</v>
      </c>
      <c r="Z10">
        <v>14.103</v>
      </c>
      <c r="AA10">
        <v>75.281655000000001</v>
      </c>
      <c r="AB10">
        <v>0.56748900000000002</v>
      </c>
      <c r="AC10">
        <v>29.007764000000002</v>
      </c>
      <c r="AD10" s="1">
        <v>259</v>
      </c>
      <c r="AE10">
        <v>0</v>
      </c>
      <c r="AF10">
        <v>71</v>
      </c>
      <c r="AG10">
        <v>100</v>
      </c>
      <c r="AH10">
        <v>15.416159</v>
      </c>
      <c r="AI10">
        <v>649.20000000000005</v>
      </c>
      <c r="AJ10">
        <v>100.6</v>
      </c>
      <c r="AK10">
        <v>13</v>
      </c>
      <c r="AL10">
        <v>4495</v>
      </c>
      <c r="AM10">
        <v>0.91593925304098633</v>
      </c>
      <c r="AN10" t="s">
        <v>68</v>
      </c>
      <c r="AO10">
        <v>140.952</v>
      </c>
      <c r="AP10" t="s">
        <v>421</v>
      </c>
      <c r="AQ10" t="s">
        <v>117</v>
      </c>
      <c r="AR10" t="s">
        <v>118</v>
      </c>
      <c r="AS10" t="s">
        <v>117</v>
      </c>
      <c r="AT10" t="s">
        <v>118</v>
      </c>
      <c r="AU10" t="s">
        <v>179</v>
      </c>
      <c r="AV10" t="s">
        <v>218</v>
      </c>
      <c r="AW10" t="s">
        <v>68</v>
      </c>
      <c r="AX10">
        <v>7324</v>
      </c>
      <c r="AY10" t="s">
        <v>588</v>
      </c>
      <c r="AZ10">
        <v>4</v>
      </c>
      <c r="BA10" t="s">
        <v>320</v>
      </c>
      <c r="BB10">
        <v>9</v>
      </c>
      <c r="BC10">
        <v>1</v>
      </c>
      <c r="BE10" t="s">
        <v>68</v>
      </c>
      <c r="BF10">
        <v>0</v>
      </c>
      <c r="BG10" t="s">
        <v>327</v>
      </c>
      <c r="BI10" t="s">
        <v>117</v>
      </c>
      <c r="BJ10" t="s">
        <v>218</v>
      </c>
      <c r="BK10" t="s">
        <v>68</v>
      </c>
      <c r="BL10">
        <v>0.91593925304098633</v>
      </c>
      <c r="BM10">
        <v>7324</v>
      </c>
      <c r="BN10" t="s">
        <v>118</v>
      </c>
      <c r="BO10" t="s">
        <v>179</v>
      </c>
      <c r="BP10">
        <v>9</v>
      </c>
      <c r="BQ10">
        <v>1051.9880000000001</v>
      </c>
      <c r="BR10">
        <v>7.5382110024015811E-3</v>
      </c>
      <c r="BS10">
        <v>0.38532314413119639</v>
      </c>
      <c r="BT10">
        <v>0.22316927949927359</v>
      </c>
      <c r="BU10">
        <v>14.103</v>
      </c>
      <c r="BV10">
        <v>0</v>
      </c>
      <c r="BW10">
        <v>6.4639520602896612</v>
      </c>
      <c r="BX10">
        <v>13</v>
      </c>
      <c r="BY10">
        <v>0</v>
      </c>
      <c r="BZ10">
        <v>71</v>
      </c>
    </row>
    <row r="11" spans="1:78" ht="16.5">
      <c r="A11" s="124" t="str">
        <f t="shared" si="1"/>
        <v>부성여객</v>
      </c>
      <c r="B11" s="125" t="str">
        <f t="shared" si="2"/>
        <v>구자입</v>
      </c>
      <c r="C11" s="126" t="str">
        <f t="shared" si="3"/>
        <v>A</v>
      </c>
      <c r="D11" s="127">
        <f t="shared" si="4"/>
        <v>0.98761904761904751</v>
      </c>
      <c r="E11" s="128">
        <f t="shared" si="5"/>
        <v>1597</v>
      </c>
      <c r="F11" s="129" t="str">
        <f t="shared" si="6"/>
        <v>36</v>
      </c>
      <c r="G11" s="130" t="str">
        <f t="shared" si="7"/>
        <v>70바2011</v>
      </c>
      <c r="H11" s="131">
        <f t="shared" si="8"/>
        <v>1</v>
      </c>
      <c r="I11" s="132">
        <f t="shared" si="9"/>
        <v>1641.932</v>
      </c>
      <c r="J11" s="133">
        <f t="shared" si="10"/>
        <v>1.7289012262925747E-2</v>
      </c>
      <c r="K11" s="133">
        <f t="shared" si="11"/>
        <v>0.37417397079823256</v>
      </c>
      <c r="L11" s="133">
        <f t="shared" si="12"/>
        <v>8.8919638572121137E-2</v>
      </c>
      <c r="M11" s="134">
        <f t="shared" si="13"/>
        <v>12.512</v>
      </c>
      <c r="N11" s="135">
        <f t="shared" si="14"/>
        <v>0</v>
      </c>
      <c r="O11" s="135">
        <f t="shared" si="15"/>
        <v>10.840887442354495</v>
      </c>
      <c r="P11" s="226">
        <f t="shared" si="16"/>
        <v>27</v>
      </c>
      <c r="Q11" s="227">
        <f t="shared" si="17"/>
        <v>0</v>
      </c>
      <c r="R11" s="227">
        <f t="shared" si="18"/>
        <v>182</v>
      </c>
      <c r="T11">
        <v>512</v>
      </c>
      <c r="U11">
        <v>1597</v>
      </c>
      <c r="V11" t="s">
        <v>219</v>
      </c>
      <c r="W11">
        <v>1680.289</v>
      </c>
      <c r="X11">
        <v>810.95899999999995</v>
      </c>
      <c r="Y11">
        <v>2.0720000000000001</v>
      </c>
      <c r="Z11">
        <v>12.512</v>
      </c>
      <c r="AA11">
        <v>112.38525199999999</v>
      </c>
      <c r="AB11">
        <v>1.94303</v>
      </c>
      <c r="AC11">
        <v>42.051636000000002</v>
      </c>
      <c r="AD11" s="1">
        <v>146</v>
      </c>
      <c r="AE11">
        <v>0</v>
      </c>
      <c r="AF11">
        <v>182</v>
      </c>
      <c r="AG11">
        <v>94</v>
      </c>
      <c r="AH11">
        <v>14.951152</v>
      </c>
      <c r="AI11">
        <v>711.6</v>
      </c>
      <c r="AJ11">
        <v>95.2</v>
      </c>
      <c r="AK11">
        <v>27</v>
      </c>
      <c r="AL11">
        <v>9186</v>
      </c>
      <c r="AM11">
        <v>0.98761904761904751</v>
      </c>
      <c r="AN11" t="s">
        <v>66</v>
      </c>
      <c r="AO11">
        <v>1641.932</v>
      </c>
      <c r="AP11" t="s">
        <v>422</v>
      </c>
      <c r="AQ11" t="s">
        <v>117</v>
      </c>
      <c r="AR11" t="s">
        <v>119</v>
      </c>
      <c r="AS11" t="s">
        <v>117</v>
      </c>
      <c r="AT11" t="s">
        <v>119</v>
      </c>
      <c r="AU11" t="s">
        <v>183</v>
      </c>
      <c r="AV11" t="s">
        <v>219</v>
      </c>
      <c r="AW11" t="s">
        <v>66</v>
      </c>
      <c r="AX11">
        <v>1597</v>
      </c>
      <c r="AY11" t="s">
        <v>589</v>
      </c>
      <c r="AZ11">
        <v>1</v>
      </c>
      <c r="BA11" t="s">
        <v>590</v>
      </c>
      <c r="BB11">
        <v>1</v>
      </c>
      <c r="BC11">
        <v>1</v>
      </c>
      <c r="BE11" t="s">
        <v>71</v>
      </c>
      <c r="BF11">
        <v>-1</v>
      </c>
      <c r="BG11" t="s">
        <v>324</v>
      </c>
      <c r="BI11" t="s">
        <v>117</v>
      </c>
      <c r="BJ11" t="s">
        <v>219</v>
      </c>
      <c r="BK11" t="s">
        <v>66</v>
      </c>
      <c r="BL11">
        <v>0.98761904761904751</v>
      </c>
      <c r="BM11">
        <v>1597</v>
      </c>
      <c r="BN11" t="s">
        <v>119</v>
      </c>
      <c r="BO11" t="s">
        <v>183</v>
      </c>
      <c r="BP11">
        <v>1</v>
      </c>
      <c r="BQ11">
        <v>1641.932</v>
      </c>
      <c r="BR11">
        <v>1.7289012262925747E-2</v>
      </c>
      <c r="BS11">
        <v>0.37417397079823256</v>
      </c>
      <c r="BT11">
        <v>8.6889814787813283E-2</v>
      </c>
      <c r="BU11">
        <v>12.512</v>
      </c>
      <c r="BV11">
        <v>0</v>
      </c>
      <c r="BW11">
        <v>10.840887442354495</v>
      </c>
      <c r="BX11">
        <v>27</v>
      </c>
      <c r="BY11">
        <v>0</v>
      </c>
      <c r="BZ11">
        <v>182</v>
      </c>
    </row>
    <row r="12" spans="1:78" ht="16.5">
      <c r="A12" s="107" t="str">
        <f t="shared" si="1"/>
        <v>부성여객</v>
      </c>
      <c r="B12" s="108" t="str">
        <f t="shared" si="2"/>
        <v>권영규</v>
      </c>
      <c r="C12" s="109" t="str">
        <f t="shared" si="3"/>
        <v>B</v>
      </c>
      <c r="D12" s="110">
        <f t="shared" si="4"/>
        <v>0.90382143420216055</v>
      </c>
      <c r="E12" s="111">
        <f t="shared" si="5"/>
        <v>7366</v>
      </c>
      <c r="F12" s="112" t="str">
        <f t="shared" si="6"/>
        <v>790</v>
      </c>
      <c r="G12" s="113" t="str">
        <f t="shared" si="7"/>
        <v>70바2028</v>
      </c>
      <c r="H12" s="114">
        <f t="shared" si="8"/>
        <v>6</v>
      </c>
      <c r="I12" s="115">
        <f t="shared" si="9"/>
        <v>3068.6190000000001</v>
      </c>
      <c r="J12" s="116">
        <f t="shared" si="10"/>
        <v>3.1144785129539915E-2</v>
      </c>
      <c r="K12" s="116">
        <f t="shared" si="11"/>
        <v>0.25212124609468223</v>
      </c>
      <c r="L12" s="116">
        <f t="shared" si="12"/>
        <v>0.20823699520859382</v>
      </c>
      <c r="M12" s="117">
        <f t="shared" si="13"/>
        <v>10.512</v>
      </c>
      <c r="N12" s="118">
        <f t="shared" si="14"/>
        <v>0.39105539006308698</v>
      </c>
      <c r="O12" s="118">
        <f t="shared" si="15"/>
        <v>10.851787074250664</v>
      </c>
      <c r="P12" s="228">
        <f t="shared" si="16"/>
        <v>0</v>
      </c>
      <c r="Q12" s="229">
        <f t="shared" si="17"/>
        <v>12</v>
      </c>
      <c r="R12" s="229">
        <f t="shared" si="18"/>
        <v>333</v>
      </c>
      <c r="T12">
        <v>512</v>
      </c>
      <c r="U12">
        <v>7366</v>
      </c>
      <c r="V12" t="s">
        <v>220</v>
      </c>
      <c r="W12">
        <v>3068.6190000000001</v>
      </c>
      <c r="X12">
        <v>1358.9280000000001</v>
      </c>
      <c r="Y12">
        <v>2.258</v>
      </c>
      <c r="Z12">
        <v>10.512</v>
      </c>
      <c r="AA12">
        <v>103.931364</v>
      </c>
      <c r="AB12">
        <v>3.23692</v>
      </c>
      <c r="AC12">
        <v>26.203305</v>
      </c>
      <c r="AD12" s="1">
        <v>639</v>
      </c>
      <c r="AE12">
        <v>12</v>
      </c>
      <c r="AF12">
        <v>333</v>
      </c>
      <c r="AG12">
        <v>108</v>
      </c>
      <c r="AH12">
        <v>29.525437</v>
      </c>
      <c r="AI12">
        <v>11357.1</v>
      </c>
      <c r="AJ12">
        <v>4462.8999999999996</v>
      </c>
      <c r="AK12">
        <v>0</v>
      </c>
      <c r="AL12">
        <v>0</v>
      </c>
      <c r="AM12">
        <v>0.90382143420216055</v>
      </c>
      <c r="AN12" t="s">
        <v>68</v>
      </c>
      <c r="AO12">
        <v>877.07100000000003</v>
      </c>
      <c r="AP12" t="s">
        <v>423</v>
      </c>
      <c r="AQ12" t="s">
        <v>117</v>
      </c>
      <c r="AR12" t="s">
        <v>120</v>
      </c>
      <c r="AS12" t="s">
        <v>117</v>
      </c>
      <c r="AT12" t="s">
        <v>120</v>
      </c>
      <c r="AU12" t="s">
        <v>211</v>
      </c>
      <c r="AV12" t="s">
        <v>220</v>
      </c>
      <c r="AW12" t="s">
        <v>68</v>
      </c>
      <c r="AX12">
        <v>7366</v>
      </c>
      <c r="AY12" t="s">
        <v>591</v>
      </c>
      <c r="AZ12">
        <v>4</v>
      </c>
      <c r="BA12" t="s">
        <v>592</v>
      </c>
      <c r="BB12">
        <v>6</v>
      </c>
      <c r="BC12">
        <v>1</v>
      </c>
      <c r="BE12" t="s">
        <v>69</v>
      </c>
      <c r="BF12">
        <v>1</v>
      </c>
      <c r="BG12" t="s">
        <v>319</v>
      </c>
      <c r="BI12" t="s">
        <v>117</v>
      </c>
      <c r="BJ12" t="s">
        <v>220</v>
      </c>
      <c r="BK12" t="s">
        <v>68</v>
      </c>
      <c r="BL12">
        <v>0.90382143420216055</v>
      </c>
      <c r="BM12">
        <v>7366</v>
      </c>
      <c r="BN12" t="s">
        <v>120</v>
      </c>
      <c r="BO12" t="s">
        <v>211</v>
      </c>
      <c r="BP12">
        <v>6</v>
      </c>
      <c r="BQ12">
        <v>3068.6190000000001</v>
      </c>
      <c r="BR12">
        <v>3.1144785129539915E-2</v>
      </c>
      <c r="BS12">
        <v>0.25212124609468223</v>
      </c>
      <c r="BT12">
        <v>0.20823699520859382</v>
      </c>
      <c r="BU12">
        <v>10.512</v>
      </c>
      <c r="BV12">
        <v>0.39105539006308698</v>
      </c>
      <c r="BW12">
        <v>10.851787074250664</v>
      </c>
      <c r="BX12">
        <v>0</v>
      </c>
      <c r="BY12">
        <v>12</v>
      </c>
      <c r="BZ12">
        <v>333</v>
      </c>
    </row>
    <row r="13" spans="1:78" ht="16.5">
      <c r="A13" s="124" t="str">
        <f t="shared" si="1"/>
        <v>부성여객</v>
      </c>
      <c r="B13" s="125" t="str">
        <f t="shared" si="2"/>
        <v>권영도</v>
      </c>
      <c r="C13" s="126" t="str">
        <f t="shared" si="3"/>
        <v>B</v>
      </c>
      <c r="D13" s="127">
        <f t="shared" si="4"/>
        <v>0.94889400593171014</v>
      </c>
      <c r="E13" s="128">
        <f t="shared" si="5"/>
        <v>3549</v>
      </c>
      <c r="F13" s="129" t="str">
        <f t="shared" si="6"/>
        <v>33</v>
      </c>
      <c r="G13" s="130" t="str">
        <f t="shared" si="7"/>
        <v>70바2020</v>
      </c>
      <c r="H13" s="131">
        <f t="shared" si="8"/>
        <v>2</v>
      </c>
      <c r="I13" s="132">
        <f t="shared" si="9"/>
        <v>1856.479</v>
      </c>
      <c r="J13" s="133">
        <f t="shared" si="10"/>
        <v>1.1863432805299197E-2</v>
      </c>
      <c r="K13" s="133">
        <f t="shared" si="11"/>
        <v>0.35912731404526066</v>
      </c>
      <c r="L13" s="133">
        <f t="shared" si="12"/>
        <v>0.32049918151511542</v>
      </c>
      <c r="M13" s="134">
        <f t="shared" si="13"/>
        <v>11.871</v>
      </c>
      <c r="N13" s="135">
        <f t="shared" si="14"/>
        <v>0</v>
      </c>
      <c r="O13" s="135">
        <f t="shared" si="15"/>
        <v>12.335178582682595</v>
      </c>
      <c r="P13" s="226">
        <f t="shared" si="16"/>
        <v>5</v>
      </c>
      <c r="Q13" s="227">
        <f t="shared" si="17"/>
        <v>0</v>
      </c>
      <c r="R13" s="227">
        <f t="shared" si="18"/>
        <v>229</v>
      </c>
      <c r="T13">
        <v>512</v>
      </c>
      <c r="U13">
        <v>3549</v>
      </c>
      <c r="V13" t="s">
        <v>221</v>
      </c>
      <c r="W13">
        <v>1856.479</v>
      </c>
      <c r="X13">
        <v>932.22500000000002</v>
      </c>
      <c r="Y13">
        <v>1.9910000000000001</v>
      </c>
      <c r="Z13">
        <v>11.871</v>
      </c>
      <c r="AA13">
        <v>108.85331600000001</v>
      </c>
      <c r="AB13">
        <v>1.291374</v>
      </c>
      <c r="AC13">
        <v>39.092199000000001</v>
      </c>
      <c r="AD13" s="1">
        <v>595</v>
      </c>
      <c r="AE13">
        <v>0</v>
      </c>
      <c r="AF13">
        <v>229</v>
      </c>
      <c r="AG13">
        <v>103</v>
      </c>
      <c r="AH13">
        <v>17.054867999999999</v>
      </c>
      <c r="AI13">
        <v>1974.9</v>
      </c>
      <c r="AJ13">
        <v>874.3</v>
      </c>
      <c r="AK13">
        <v>5</v>
      </c>
      <c r="AL13">
        <v>275</v>
      </c>
      <c r="AM13">
        <v>0.94889400593171014</v>
      </c>
      <c r="AN13" t="s">
        <v>68</v>
      </c>
      <c r="AO13">
        <v>1768.6179999999999</v>
      </c>
      <c r="AP13" t="s">
        <v>424</v>
      </c>
      <c r="AQ13" t="s">
        <v>117</v>
      </c>
      <c r="AR13" t="s">
        <v>118</v>
      </c>
      <c r="AS13" t="s">
        <v>117</v>
      </c>
      <c r="AT13" t="s">
        <v>118</v>
      </c>
      <c r="AU13" t="s">
        <v>170</v>
      </c>
      <c r="AV13" t="s">
        <v>221</v>
      </c>
      <c r="AW13" t="s">
        <v>68</v>
      </c>
      <c r="AX13">
        <v>3549</v>
      </c>
      <c r="AY13" t="s">
        <v>588</v>
      </c>
      <c r="AZ13">
        <v>1</v>
      </c>
      <c r="BA13" t="s">
        <v>322</v>
      </c>
      <c r="BB13">
        <v>2</v>
      </c>
      <c r="BC13">
        <v>1</v>
      </c>
      <c r="BE13" t="s">
        <v>68</v>
      </c>
      <c r="BF13">
        <v>0</v>
      </c>
      <c r="BG13" t="s">
        <v>327</v>
      </c>
      <c r="BI13" t="s">
        <v>117</v>
      </c>
      <c r="BJ13" t="s">
        <v>221</v>
      </c>
      <c r="BK13" t="s">
        <v>68</v>
      </c>
      <c r="BL13">
        <v>0.94889400593171014</v>
      </c>
      <c r="BM13">
        <v>3549</v>
      </c>
      <c r="BN13" t="s">
        <v>118</v>
      </c>
      <c r="BO13" t="s">
        <v>170</v>
      </c>
      <c r="BP13">
        <v>2</v>
      </c>
      <c r="BQ13">
        <v>1856.479</v>
      </c>
      <c r="BR13">
        <v>1.1863432805299197E-2</v>
      </c>
      <c r="BS13">
        <v>0.35912731404526066</v>
      </c>
      <c r="BT13">
        <v>0.32049918151511542</v>
      </c>
      <c r="BU13">
        <v>11.871</v>
      </c>
      <c r="BV13">
        <v>0</v>
      </c>
      <c r="BW13">
        <v>12.335178582682595</v>
      </c>
      <c r="BX13">
        <v>5</v>
      </c>
      <c r="BY13">
        <v>0</v>
      </c>
      <c r="BZ13">
        <v>229</v>
      </c>
    </row>
    <row r="14" spans="1:78" ht="16.5">
      <c r="A14" s="107" t="str">
        <f t="shared" si="1"/>
        <v>부성여객</v>
      </c>
      <c r="B14" s="108" t="str">
        <f t="shared" si="2"/>
        <v>김기수</v>
      </c>
      <c r="C14" s="109" t="str">
        <f t="shared" si="3"/>
        <v>C</v>
      </c>
      <c r="D14" s="110">
        <f t="shared" si="4"/>
        <v>0.88482398425634612</v>
      </c>
      <c r="E14" s="111">
        <f t="shared" si="5"/>
        <v>6975</v>
      </c>
      <c r="F14" s="112" t="str">
        <f t="shared" si="6"/>
        <v>36</v>
      </c>
      <c r="G14" s="113" t="str">
        <f t="shared" si="7"/>
        <v>70바2131</v>
      </c>
      <c r="H14" s="114">
        <f t="shared" si="8"/>
        <v>8</v>
      </c>
      <c r="I14" s="115">
        <f t="shared" si="9"/>
        <v>705.90600000000006</v>
      </c>
      <c r="J14" s="116">
        <f t="shared" si="10"/>
        <v>2.7502785644257535E-2</v>
      </c>
      <c r="K14" s="116">
        <f t="shared" si="11"/>
        <v>0.31250339648274456</v>
      </c>
      <c r="L14" s="116">
        <f t="shared" si="12"/>
        <v>0.28474046119454993</v>
      </c>
      <c r="M14" s="117">
        <f t="shared" si="13"/>
        <v>16.951000000000001</v>
      </c>
      <c r="N14" s="118">
        <f t="shared" si="14"/>
        <v>0.28332384198462685</v>
      </c>
      <c r="O14" s="118">
        <f t="shared" si="15"/>
        <v>18.841035491977685</v>
      </c>
      <c r="P14" s="228">
        <f t="shared" si="16"/>
        <v>2</v>
      </c>
      <c r="Q14" s="229">
        <f t="shared" si="17"/>
        <v>2</v>
      </c>
      <c r="R14" s="229">
        <f t="shared" si="18"/>
        <v>149</v>
      </c>
      <c r="T14">
        <v>512</v>
      </c>
      <c r="U14">
        <v>6975</v>
      </c>
      <c r="V14" t="s">
        <v>222</v>
      </c>
      <c r="W14">
        <v>792.255</v>
      </c>
      <c r="X14">
        <v>438.98099999999999</v>
      </c>
      <c r="Y14">
        <v>1.8049999999999999</v>
      </c>
      <c r="Z14">
        <v>16.951000000000001</v>
      </c>
      <c r="AA14">
        <v>42.580813999999997</v>
      </c>
      <c r="AB14">
        <v>1.1710910000000001</v>
      </c>
      <c r="AC14">
        <v>13.306649</v>
      </c>
      <c r="AD14" s="1">
        <v>201</v>
      </c>
      <c r="AE14">
        <v>2</v>
      </c>
      <c r="AF14">
        <v>149</v>
      </c>
      <c r="AG14">
        <v>92</v>
      </c>
      <c r="AH14">
        <v>18.605913999999999</v>
      </c>
      <c r="AI14">
        <v>505.8</v>
      </c>
      <c r="AJ14">
        <v>53.1</v>
      </c>
      <c r="AK14">
        <v>2</v>
      </c>
      <c r="AL14">
        <v>1657</v>
      </c>
      <c r="AM14">
        <v>0.88482398425634612</v>
      </c>
      <c r="AN14" t="s">
        <v>69</v>
      </c>
      <c r="AO14">
        <v>123.965</v>
      </c>
      <c r="AP14" t="s">
        <v>425</v>
      </c>
      <c r="AQ14" t="s">
        <v>117</v>
      </c>
      <c r="AR14" t="s">
        <v>119</v>
      </c>
      <c r="AS14" t="s">
        <v>117</v>
      </c>
      <c r="AT14" t="s">
        <v>119</v>
      </c>
      <c r="AU14" t="s">
        <v>205</v>
      </c>
      <c r="AV14" t="s">
        <v>222</v>
      </c>
      <c r="AW14" t="s">
        <v>69</v>
      </c>
      <c r="AX14">
        <v>6975</v>
      </c>
      <c r="AY14" t="s">
        <v>593</v>
      </c>
      <c r="AZ14">
        <v>6</v>
      </c>
      <c r="BA14" t="s">
        <v>391</v>
      </c>
      <c r="BB14">
        <v>8</v>
      </c>
      <c r="BC14">
        <v>1</v>
      </c>
      <c r="BE14" t="s">
        <v>70</v>
      </c>
      <c r="BF14">
        <v>2</v>
      </c>
      <c r="BG14" t="s">
        <v>319</v>
      </c>
      <c r="BI14" t="s">
        <v>117</v>
      </c>
      <c r="BJ14" t="s">
        <v>222</v>
      </c>
      <c r="BK14" t="s">
        <v>69</v>
      </c>
      <c r="BL14">
        <v>0.88482398425634612</v>
      </c>
      <c r="BM14">
        <v>6975</v>
      </c>
      <c r="BN14" t="s">
        <v>119</v>
      </c>
      <c r="BO14" t="s">
        <v>205</v>
      </c>
      <c r="BP14">
        <v>8</v>
      </c>
      <c r="BQ14">
        <v>705.90600000000006</v>
      </c>
      <c r="BR14">
        <v>2.7502785644257535E-2</v>
      </c>
      <c r="BS14">
        <v>0.31250339648274456</v>
      </c>
      <c r="BT14">
        <v>0.25370619308177289</v>
      </c>
      <c r="BU14">
        <v>16.951000000000001</v>
      </c>
      <c r="BV14">
        <v>0.28332384198462685</v>
      </c>
      <c r="BW14">
        <v>18.841035491977685</v>
      </c>
      <c r="BX14">
        <v>2</v>
      </c>
      <c r="BY14">
        <v>2</v>
      </c>
      <c r="BZ14">
        <v>149</v>
      </c>
    </row>
    <row r="15" spans="1:78" ht="16.5">
      <c r="A15" s="124" t="str">
        <f t="shared" si="1"/>
        <v>부성여객</v>
      </c>
      <c r="B15" s="125" t="str">
        <f t="shared" si="2"/>
        <v>김기식</v>
      </c>
      <c r="C15" s="126" t="str">
        <f t="shared" si="3"/>
        <v>F</v>
      </c>
      <c r="D15" s="127">
        <f t="shared" si="4"/>
        <v>0.70320000000000005</v>
      </c>
      <c r="E15" s="128">
        <f t="shared" si="5"/>
        <v>8671</v>
      </c>
      <c r="F15" s="129" t="str">
        <f t="shared" si="6"/>
        <v>33</v>
      </c>
      <c r="G15" s="130" t="str">
        <f t="shared" si="7"/>
        <v>70바2132</v>
      </c>
      <c r="H15" s="131">
        <f t="shared" si="8"/>
        <v>1</v>
      </c>
      <c r="I15" s="132">
        <f t="shared" si="9"/>
        <v>934.28099999999995</v>
      </c>
      <c r="J15" s="133">
        <f t="shared" si="10"/>
        <v>3.9972992140948703E-2</v>
      </c>
      <c r="K15" s="133">
        <f t="shared" si="11"/>
        <v>0.3698189388753983</v>
      </c>
      <c r="L15" s="133">
        <f t="shared" si="12"/>
        <v>0.14449614195300986</v>
      </c>
      <c r="M15" s="134">
        <f t="shared" si="13"/>
        <v>17.611999999999998</v>
      </c>
      <c r="N15" s="135">
        <f t="shared" si="14"/>
        <v>0</v>
      </c>
      <c r="O15" s="135">
        <f t="shared" si="15"/>
        <v>4.2813671689780701</v>
      </c>
      <c r="P15" s="226">
        <f t="shared" si="16"/>
        <v>16</v>
      </c>
      <c r="Q15" s="227">
        <f t="shared" si="17"/>
        <v>0</v>
      </c>
      <c r="R15" s="227">
        <f t="shared" si="18"/>
        <v>40</v>
      </c>
      <c r="T15">
        <v>512</v>
      </c>
      <c r="U15">
        <v>8671</v>
      </c>
      <c r="V15" t="s">
        <v>223</v>
      </c>
      <c r="W15">
        <v>934.28099999999995</v>
      </c>
      <c r="X15">
        <v>531.37900000000002</v>
      </c>
      <c r="Y15">
        <v>1.758</v>
      </c>
      <c r="Z15">
        <v>17.611999999999998</v>
      </c>
      <c r="AA15">
        <v>61.436931999999999</v>
      </c>
      <c r="AB15">
        <v>2.4558179999999998</v>
      </c>
      <c r="AC15">
        <v>22.720541000000001</v>
      </c>
      <c r="AD15" s="1">
        <v>135</v>
      </c>
      <c r="AE15">
        <v>0</v>
      </c>
      <c r="AF15">
        <v>40</v>
      </c>
      <c r="AG15">
        <v>93</v>
      </c>
      <c r="AH15">
        <v>15.207155</v>
      </c>
      <c r="AI15">
        <v>879.2</v>
      </c>
      <c r="AJ15">
        <v>23.9</v>
      </c>
      <c r="AK15">
        <v>16</v>
      </c>
      <c r="AL15">
        <v>6886</v>
      </c>
      <c r="AM15">
        <v>0.70320000000000005</v>
      </c>
      <c r="AN15" t="s">
        <v>70</v>
      </c>
      <c r="AO15">
        <v>934.28099999999995</v>
      </c>
      <c r="AP15" t="s">
        <v>426</v>
      </c>
      <c r="AQ15" t="s">
        <v>117</v>
      </c>
      <c r="AR15" t="s">
        <v>118</v>
      </c>
      <c r="AS15" t="s">
        <v>117</v>
      </c>
      <c r="AT15" t="s">
        <v>118</v>
      </c>
      <c r="AU15" t="s">
        <v>177</v>
      </c>
      <c r="AV15" t="s">
        <v>223</v>
      </c>
      <c r="AW15" t="s">
        <v>70</v>
      </c>
      <c r="AX15">
        <v>8671</v>
      </c>
      <c r="AY15" t="s">
        <v>594</v>
      </c>
      <c r="AZ15">
        <v>10</v>
      </c>
      <c r="BA15" t="s">
        <v>595</v>
      </c>
      <c r="BB15">
        <v>1</v>
      </c>
      <c r="BC15">
        <v>1</v>
      </c>
      <c r="BE15" t="s">
        <v>70</v>
      </c>
      <c r="BF15">
        <v>0</v>
      </c>
      <c r="BG15" t="s">
        <v>327</v>
      </c>
      <c r="BI15" t="s">
        <v>117</v>
      </c>
      <c r="BJ15" t="s">
        <v>223</v>
      </c>
      <c r="BK15" t="s">
        <v>70</v>
      </c>
      <c r="BL15">
        <v>0.70320000000000005</v>
      </c>
      <c r="BM15">
        <v>8671</v>
      </c>
      <c r="BN15" t="s">
        <v>118</v>
      </c>
      <c r="BO15" t="s">
        <v>177</v>
      </c>
      <c r="BP15">
        <v>1</v>
      </c>
      <c r="BQ15">
        <v>934.28099999999995</v>
      </c>
      <c r="BR15">
        <v>3.9972992140948703E-2</v>
      </c>
      <c r="BS15">
        <v>0.3698189388753983</v>
      </c>
      <c r="BT15">
        <v>0.14449614195300986</v>
      </c>
      <c r="BU15">
        <v>17.611999999999998</v>
      </c>
      <c r="BV15">
        <v>0</v>
      </c>
      <c r="BW15">
        <v>4.2813671689780701</v>
      </c>
      <c r="BX15">
        <v>16</v>
      </c>
      <c r="BY15">
        <v>0</v>
      </c>
      <c r="BZ15">
        <v>40</v>
      </c>
    </row>
    <row r="16" spans="1:78" ht="16.5">
      <c r="A16" s="107" t="str">
        <f t="shared" si="1"/>
        <v>부성여객</v>
      </c>
      <c r="B16" s="108" t="str">
        <f t="shared" si="2"/>
        <v>김대한</v>
      </c>
      <c r="C16" s="109" t="str">
        <f t="shared" si="3"/>
        <v>A</v>
      </c>
      <c r="D16" s="110">
        <f t="shared" si="4"/>
        <v>0.95421052631578951</v>
      </c>
      <c r="E16" s="111">
        <f t="shared" si="5"/>
        <v>20</v>
      </c>
      <c r="F16" s="112" t="str">
        <f t="shared" si="6"/>
        <v>36</v>
      </c>
      <c r="G16" s="113" t="str">
        <f t="shared" si="7"/>
        <v>70바2057</v>
      </c>
      <c r="H16" s="114">
        <f t="shared" si="8"/>
        <v>1</v>
      </c>
      <c r="I16" s="115">
        <f t="shared" si="9"/>
        <v>469.16199999999998</v>
      </c>
      <c r="J16" s="116">
        <f t="shared" si="10"/>
        <v>3.4101377132350043E-2</v>
      </c>
      <c r="K16" s="116">
        <f t="shared" si="11"/>
        <v>0.370689444342162</v>
      </c>
      <c r="L16" s="116">
        <f t="shared" si="12"/>
        <v>0.28774708949147632</v>
      </c>
      <c r="M16" s="117">
        <f t="shared" si="13"/>
        <v>19.835000000000001</v>
      </c>
      <c r="N16" s="118">
        <f t="shared" si="14"/>
        <v>2.5577519065909007</v>
      </c>
      <c r="O16" s="118">
        <f t="shared" si="15"/>
        <v>29.627292918011264</v>
      </c>
      <c r="P16" s="228">
        <f t="shared" si="16"/>
        <v>12</v>
      </c>
      <c r="Q16" s="229">
        <f t="shared" si="17"/>
        <v>12</v>
      </c>
      <c r="R16" s="229">
        <f t="shared" si="18"/>
        <v>139</v>
      </c>
      <c r="T16">
        <v>512</v>
      </c>
      <c r="U16">
        <v>20</v>
      </c>
      <c r="V16" t="s">
        <v>359</v>
      </c>
      <c r="W16">
        <v>469.16199999999998</v>
      </c>
      <c r="X16">
        <v>258.79199999999997</v>
      </c>
      <c r="Y16">
        <v>1.8129999999999999</v>
      </c>
      <c r="Z16">
        <v>19.835000000000001</v>
      </c>
      <c r="AA16">
        <v>24.778881999999999</v>
      </c>
      <c r="AB16">
        <v>0.84499400000000002</v>
      </c>
      <c r="AC16">
        <v>9.1852699999999992</v>
      </c>
      <c r="AD16" s="1">
        <v>135</v>
      </c>
      <c r="AE16">
        <v>12</v>
      </c>
      <c r="AF16">
        <v>139</v>
      </c>
      <c r="AG16">
        <v>93</v>
      </c>
      <c r="AH16">
        <v>18.933945000000001</v>
      </c>
      <c r="AI16">
        <v>1458.1</v>
      </c>
      <c r="AJ16">
        <v>233.7</v>
      </c>
      <c r="AK16">
        <v>12</v>
      </c>
      <c r="AL16">
        <v>3901</v>
      </c>
      <c r="AM16">
        <v>0.95421052631578951</v>
      </c>
      <c r="AN16" t="s">
        <v>66</v>
      </c>
      <c r="AO16">
        <v>469.16199999999998</v>
      </c>
      <c r="AP16" t="s">
        <v>427</v>
      </c>
      <c r="AQ16" t="s">
        <v>117</v>
      </c>
      <c r="AR16" t="s">
        <v>119</v>
      </c>
      <c r="AS16" t="s">
        <v>117</v>
      </c>
      <c r="AT16" t="s">
        <v>119</v>
      </c>
      <c r="AU16" t="s">
        <v>187</v>
      </c>
      <c r="AV16" t="s">
        <v>359</v>
      </c>
      <c r="AW16" t="s">
        <v>66</v>
      </c>
      <c r="AX16">
        <v>20</v>
      </c>
      <c r="AY16" t="s">
        <v>589</v>
      </c>
      <c r="AZ16">
        <v>2</v>
      </c>
      <c r="BA16" t="s">
        <v>596</v>
      </c>
      <c r="BB16">
        <v>1</v>
      </c>
      <c r="BC16">
        <v>1</v>
      </c>
      <c r="BE16" t="s">
        <v>69</v>
      </c>
      <c r="BF16">
        <v>2</v>
      </c>
      <c r="BG16" t="s">
        <v>319</v>
      </c>
      <c r="BI16" t="s">
        <v>117</v>
      </c>
      <c r="BJ16" t="s">
        <v>359</v>
      </c>
      <c r="BK16" t="s">
        <v>66</v>
      </c>
      <c r="BL16">
        <v>0.95421052631578951</v>
      </c>
      <c r="BM16">
        <v>20</v>
      </c>
      <c r="BN16" t="s">
        <v>119</v>
      </c>
      <c r="BO16" t="s">
        <v>187</v>
      </c>
      <c r="BP16">
        <v>1</v>
      </c>
      <c r="BQ16">
        <v>469.16199999999998</v>
      </c>
      <c r="BR16">
        <v>3.4101377132350043E-2</v>
      </c>
      <c r="BS16">
        <v>0.370689444342162</v>
      </c>
      <c r="BT16">
        <v>0.28774708949147632</v>
      </c>
      <c r="BU16">
        <v>19.835000000000001</v>
      </c>
      <c r="BV16">
        <v>2.5577519065909007</v>
      </c>
      <c r="BW16">
        <v>29.627292918011264</v>
      </c>
      <c r="BX16">
        <v>12</v>
      </c>
      <c r="BY16">
        <v>12</v>
      </c>
      <c r="BZ16">
        <v>139</v>
      </c>
    </row>
    <row r="17" spans="1:78" ht="16.5">
      <c r="A17" s="124" t="str">
        <f t="shared" si="1"/>
        <v>부성여객</v>
      </c>
      <c r="B17" s="125" t="str">
        <f t="shared" si="2"/>
        <v>김도년</v>
      </c>
      <c r="C17" s="126" t="str">
        <f t="shared" si="3"/>
        <v>D</v>
      </c>
      <c r="D17" s="127">
        <f t="shared" si="4"/>
        <v>0.82454724396658574</v>
      </c>
      <c r="E17" s="128">
        <f t="shared" si="5"/>
        <v>1880</v>
      </c>
      <c r="F17" s="129" t="str">
        <f t="shared" si="6"/>
        <v>33</v>
      </c>
      <c r="G17" s="130" t="str">
        <f t="shared" si="7"/>
        <v>70바2049</v>
      </c>
      <c r="H17" s="131">
        <f t="shared" si="8"/>
        <v>8</v>
      </c>
      <c r="I17" s="132">
        <f t="shared" si="9"/>
        <v>778.17800000000011</v>
      </c>
      <c r="J17" s="133">
        <f t="shared" si="10"/>
        <v>4.2227001450477121E-2</v>
      </c>
      <c r="K17" s="133">
        <f t="shared" si="11"/>
        <v>0.34567126641125839</v>
      </c>
      <c r="L17" s="133">
        <f t="shared" si="12"/>
        <v>0.25315544772532761</v>
      </c>
      <c r="M17" s="134">
        <f t="shared" si="13"/>
        <v>16.082999999999998</v>
      </c>
      <c r="N17" s="135">
        <f t="shared" si="14"/>
        <v>0</v>
      </c>
      <c r="O17" s="135">
        <f t="shared" si="15"/>
        <v>33.411378887606688</v>
      </c>
      <c r="P17" s="226">
        <f t="shared" si="16"/>
        <v>16</v>
      </c>
      <c r="Q17" s="227">
        <f t="shared" si="17"/>
        <v>0</v>
      </c>
      <c r="R17" s="227">
        <f t="shared" si="18"/>
        <v>326</v>
      </c>
      <c r="T17">
        <v>512</v>
      </c>
      <c r="U17">
        <v>1880</v>
      </c>
      <c r="V17" t="s">
        <v>224</v>
      </c>
      <c r="W17">
        <v>895.31799999999998</v>
      </c>
      <c r="X17">
        <v>507.13299999999998</v>
      </c>
      <c r="Y17">
        <v>1.7649999999999999</v>
      </c>
      <c r="Z17">
        <v>16.082999999999998</v>
      </c>
      <c r="AA17">
        <v>56.697206000000001</v>
      </c>
      <c r="AB17">
        <v>2.3941530000000002</v>
      </c>
      <c r="AC17">
        <v>19.598595</v>
      </c>
      <c r="AD17" s="1">
        <v>197</v>
      </c>
      <c r="AE17">
        <v>0</v>
      </c>
      <c r="AF17">
        <v>326</v>
      </c>
      <c r="AG17">
        <v>92</v>
      </c>
      <c r="AH17">
        <v>15.791219</v>
      </c>
      <c r="AI17">
        <v>1480.8</v>
      </c>
      <c r="AJ17">
        <v>73.3</v>
      </c>
      <c r="AK17">
        <v>16</v>
      </c>
      <c r="AL17">
        <v>2506</v>
      </c>
      <c r="AM17">
        <v>0.82454724396658574</v>
      </c>
      <c r="AN17" t="s">
        <v>67</v>
      </c>
      <c r="AO17">
        <v>144.16</v>
      </c>
      <c r="AP17" t="s">
        <v>428</v>
      </c>
      <c r="AQ17" t="s">
        <v>117</v>
      </c>
      <c r="AR17" t="s">
        <v>118</v>
      </c>
      <c r="AS17" t="s">
        <v>117</v>
      </c>
      <c r="AT17" t="s">
        <v>118</v>
      </c>
      <c r="AU17" t="s">
        <v>173</v>
      </c>
      <c r="AV17" t="s">
        <v>224</v>
      </c>
      <c r="AW17" t="s">
        <v>67</v>
      </c>
      <c r="AX17">
        <v>1880</v>
      </c>
      <c r="AY17" t="s">
        <v>597</v>
      </c>
      <c r="AZ17">
        <v>6</v>
      </c>
      <c r="BA17" t="s">
        <v>598</v>
      </c>
      <c r="BB17">
        <v>8</v>
      </c>
      <c r="BC17">
        <v>1</v>
      </c>
      <c r="BE17" t="s">
        <v>67</v>
      </c>
      <c r="BF17">
        <v>0</v>
      </c>
      <c r="BG17" t="s">
        <v>327</v>
      </c>
      <c r="BI17" t="s">
        <v>117</v>
      </c>
      <c r="BJ17" t="s">
        <v>224</v>
      </c>
      <c r="BK17" t="s">
        <v>67</v>
      </c>
      <c r="BL17">
        <v>0.82454724396658574</v>
      </c>
      <c r="BM17">
        <v>1880</v>
      </c>
      <c r="BN17" t="s">
        <v>118</v>
      </c>
      <c r="BO17" t="s">
        <v>173</v>
      </c>
      <c r="BP17">
        <v>8</v>
      </c>
      <c r="BQ17">
        <v>778.17800000000011</v>
      </c>
      <c r="BR17">
        <v>4.2227001450477121E-2</v>
      </c>
      <c r="BS17">
        <v>0.34567126641125839</v>
      </c>
      <c r="BT17">
        <v>0.22003355232442551</v>
      </c>
      <c r="BU17">
        <v>16.082999999999998</v>
      </c>
      <c r="BV17">
        <v>0</v>
      </c>
      <c r="BW17">
        <v>33.411378887606688</v>
      </c>
      <c r="BX17">
        <v>16</v>
      </c>
      <c r="BY17">
        <v>0</v>
      </c>
      <c r="BZ17">
        <v>326</v>
      </c>
    </row>
    <row r="18" spans="1:78" ht="16.5">
      <c r="A18" s="107" t="str">
        <f t="shared" si="1"/>
        <v>부성여객</v>
      </c>
      <c r="B18" s="108" t="str">
        <f t="shared" si="2"/>
        <v>김동곤</v>
      </c>
      <c r="C18" s="109" t="str">
        <f t="shared" si="3"/>
        <v>D</v>
      </c>
      <c r="D18" s="110">
        <f t="shared" si="4"/>
        <v>0.82747527154374045</v>
      </c>
      <c r="E18" s="111">
        <f t="shared" si="5"/>
        <v>5826</v>
      </c>
      <c r="F18" s="112" t="str">
        <f t="shared" si="6"/>
        <v>33</v>
      </c>
      <c r="G18" s="113" t="str">
        <f t="shared" si="7"/>
        <v>70바2133</v>
      </c>
      <c r="H18" s="114">
        <f t="shared" si="8"/>
        <v>8</v>
      </c>
      <c r="I18" s="115">
        <f t="shared" si="9"/>
        <v>888.64199999999994</v>
      </c>
      <c r="J18" s="116">
        <f t="shared" si="10"/>
        <v>5.7142318094597584E-2</v>
      </c>
      <c r="K18" s="116">
        <f t="shared" si="11"/>
        <v>0.35984379861178162</v>
      </c>
      <c r="L18" s="116">
        <f t="shared" si="12"/>
        <v>0.19692969722340381</v>
      </c>
      <c r="M18" s="117">
        <f t="shared" si="13"/>
        <v>15.712999999999999</v>
      </c>
      <c r="N18" s="118">
        <f t="shared" si="14"/>
        <v>0.56265627778115379</v>
      </c>
      <c r="O18" s="118">
        <f t="shared" si="15"/>
        <v>22.281188600133689</v>
      </c>
      <c r="P18" s="228">
        <f t="shared" si="16"/>
        <v>11</v>
      </c>
      <c r="Q18" s="229">
        <f t="shared" si="17"/>
        <v>5</v>
      </c>
      <c r="R18" s="229">
        <f t="shared" si="18"/>
        <v>206</v>
      </c>
      <c r="T18">
        <v>512</v>
      </c>
      <c r="U18">
        <v>5826</v>
      </c>
      <c r="V18" t="s">
        <v>225</v>
      </c>
      <c r="W18">
        <v>999.45100000000002</v>
      </c>
      <c r="X18">
        <v>572.89599999999996</v>
      </c>
      <c r="Y18">
        <v>1.7450000000000001</v>
      </c>
      <c r="Z18">
        <v>15.712999999999999</v>
      </c>
      <c r="AA18">
        <v>67.579425000000001</v>
      </c>
      <c r="AB18">
        <v>3.8616450000000002</v>
      </c>
      <c r="AC18">
        <v>24.318037</v>
      </c>
      <c r="AD18" s="1">
        <v>175</v>
      </c>
      <c r="AE18">
        <v>5</v>
      </c>
      <c r="AF18">
        <v>206</v>
      </c>
      <c r="AG18">
        <v>91</v>
      </c>
      <c r="AH18">
        <v>14.789279000000001</v>
      </c>
      <c r="AI18">
        <v>630.20000000000005</v>
      </c>
      <c r="AJ18">
        <v>87</v>
      </c>
      <c r="AK18">
        <v>11</v>
      </c>
      <c r="AL18">
        <v>5416</v>
      </c>
      <c r="AM18">
        <v>0.82747527154374045</v>
      </c>
      <c r="AN18" t="s">
        <v>67</v>
      </c>
      <c r="AO18">
        <v>130.19200000000001</v>
      </c>
      <c r="AP18" t="s">
        <v>429</v>
      </c>
      <c r="AQ18" t="s">
        <v>117</v>
      </c>
      <c r="AR18" t="s">
        <v>118</v>
      </c>
      <c r="AS18" t="s">
        <v>117</v>
      </c>
      <c r="AT18" t="s">
        <v>118</v>
      </c>
      <c r="AU18" t="s">
        <v>178</v>
      </c>
      <c r="AV18" t="s">
        <v>225</v>
      </c>
      <c r="AW18" t="s">
        <v>67</v>
      </c>
      <c r="AX18">
        <v>5826</v>
      </c>
      <c r="AY18" t="s">
        <v>597</v>
      </c>
      <c r="AZ18">
        <v>5</v>
      </c>
      <c r="BA18" t="s">
        <v>599</v>
      </c>
      <c r="BB18">
        <v>8</v>
      </c>
      <c r="BC18">
        <v>1</v>
      </c>
      <c r="BE18" t="s">
        <v>67</v>
      </c>
      <c r="BF18">
        <v>0</v>
      </c>
      <c r="BG18" t="s">
        <v>327</v>
      </c>
      <c r="BI18" t="s">
        <v>117</v>
      </c>
      <c r="BJ18" t="s">
        <v>225</v>
      </c>
      <c r="BK18" t="s">
        <v>67</v>
      </c>
      <c r="BL18">
        <v>0.82747527154374045</v>
      </c>
      <c r="BM18">
        <v>5826</v>
      </c>
      <c r="BN18" t="s">
        <v>118</v>
      </c>
      <c r="BO18" t="s">
        <v>178</v>
      </c>
      <c r="BP18">
        <v>8</v>
      </c>
      <c r="BQ18">
        <v>888.64199999999994</v>
      </c>
      <c r="BR18">
        <v>5.7142318094597584E-2</v>
      </c>
      <c r="BS18">
        <v>0.35984379861178162</v>
      </c>
      <c r="BT18">
        <v>0.17509612777414801</v>
      </c>
      <c r="BU18">
        <v>15.712999999999999</v>
      </c>
      <c r="BV18">
        <v>0.56265627778115379</v>
      </c>
      <c r="BW18">
        <v>22.281188600133689</v>
      </c>
      <c r="BX18">
        <v>11</v>
      </c>
      <c r="BY18">
        <v>5</v>
      </c>
      <c r="BZ18">
        <v>206</v>
      </c>
    </row>
    <row r="19" spans="1:78" ht="16.5">
      <c r="A19" s="124" t="str">
        <f t="shared" si="1"/>
        <v>부성여객</v>
      </c>
      <c r="B19" s="125" t="str">
        <f t="shared" si="2"/>
        <v>김동현</v>
      </c>
      <c r="C19" s="126" t="str">
        <f t="shared" si="3"/>
        <v>D</v>
      </c>
      <c r="D19" s="127">
        <f t="shared" si="4"/>
        <v>0.80049942943083552</v>
      </c>
      <c r="E19" s="128">
        <f t="shared" si="5"/>
        <v>5943</v>
      </c>
      <c r="F19" s="129" t="str">
        <f t="shared" si="6"/>
        <v>36</v>
      </c>
      <c r="G19" s="130" t="str">
        <f t="shared" si="7"/>
        <v>70바2062</v>
      </c>
      <c r="H19" s="131">
        <f t="shared" si="8"/>
        <v>3</v>
      </c>
      <c r="I19" s="132">
        <f t="shared" si="9"/>
        <v>1184.076</v>
      </c>
      <c r="J19" s="133">
        <f t="shared" si="10"/>
        <v>6.0689327657409316E-2</v>
      </c>
      <c r="K19" s="133">
        <f t="shared" si="11"/>
        <v>0.36958916006761139</v>
      </c>
      <c r="L19" s="133">
        <f t="shared" si="12"/>
        <v>0.199311530678774</v>
      </c>
      <c r="M19" s="134">
        <f t="shared" si="13"/>
        <v>14.484</v>
      </c>
      <c r="N19" s="135">
        <f t="shared" si="14"/>
        <v>0.16890807684641865</v>
      </c>
      <c r="O19" s="135">
        <f t="shared" si="15"/>
        <v>6.7563230738567457</v>
      </c>
      <c r="P19" s="226">
        <f t="shared" si="16"/>
        <v>40</v>
      </c>
      <c r="Q19" s="227">
        <f t="shared" si="17"/>
        <v>2</v>
      </c>
      <c r="R19" s="227">
        <f t="shared" si="18"/>
        <v>80</v>
      </c>
      <c r="T19">
        <v>512</v>
      </c>
      <c r="U19">
        <v>5943</v>
      </c>
      <c r="V19" t="s">
        <v>226</v>
      </c>
      <c r="W19">
        <v>1184.076</v>
      </c>
      <c r="X19">
        <v>657.20899999999995</v>
      </c>
      <c r="Y19">
        <v>1.802</v>
      </c>
      <c r="Z19">
        <v>14.484</v>
      </c>
      <c r="AA19">
        <v>87.576930000000004</v>
      </c>
      <c r="AB19">
        <v>5.3149850000000001</v>
      </c>
      <c r="AC19">
        <v>32.367483999999997</v>
      </c>
      <c r="AD19" s="1">
        <v>236</v>
      </c>
      <c r="AE19">
        <v>2</v>
      </c>
      <c r="AF19">
        <v>80</v>
      </c>
      <c r="AG19">
        <v>86</v>
      </c>
      <c r="AH19">
        <v>13.520409000000001</v>
      </c>
      <c r="AI19">
        <v>430.1</v>
      </c>
      <c r="AJ19">
        <v>18.600000000000001</v>
      </c>
      <c r="AK19">
        <v>40</v>
      </c>
      <c r="AL19">
        <v>14620</v>
      </c>
      <c r="AM19">
        <v>0.80049942943083552</v>
      </c>
      <c r="AN19" t="s">
        <v>67</v>
      </c>
      <c r="AO19">
        <v>991.73</v>
      </c>
      <c r="AP19" t="s">
        <v>430</v>
      </c>
      <c r="AQ19" t="s">
        <v>117</v>
      </c>
      <c r="AR19" t="s">
        <v>119</v>
      </c>
      <c r="AS19" t="s">
        <v>117</v>
      </c>
      <c r="AT19" t="s">
        <v>119</v>
      </c>
      <c r="AU19" t="s">
        <v>189</v>
      </c>
      <c r="AV19" t="s">
        <v>226</v>
      </c>
      <c r="AW19" t="s">
        <v>67</v>
      </c>
      <c r="AX19">
        <v>5943</v>
      </c>
      <c r="AY19" t="s">
        <v>586</v>
      </c>
      <c r="AZ19">
        <v>17</v>
      </c>
      <c r="BA19" t="s">
        <v>600</v>
      </c>
      <c r="BB19">
        <v>3</v>
      </c>
      <c r="BC19">
        <v>1</v>
      </c>
      <c r="BE19" t="s">
        <v>70</v>
      </c>
      <c r="BF19">
        <v>1</v>
      </c>
      <c r="BG19" t="s">
        <v>319</v>
      </c>
      <c r="BI19" t="s">
        <v>117</v>
      </c>
      <c r="BJ19" t="s">
        <v>226</v>
      </c>
      <c r="BK19" t="s">
        <v>67</v>
      </c>
      <c r="BL19">
        <v>0.80049942943083552</v>
      </c>
      <c r="BM19">
        <v>5943</v>
      </c>
      <c r="BN19" t="s">
        <v>119</v>
      </c>
      <c r="BO19" t="s">
        <v>189</v>
      </c>
      <c r="BP19">
        <v>3</v>
      </c>
      <c r="BQ19">
        <v>1184.076</v>
      </c>
      <c r="BR19">
        <v>6.0689327657409316E-2</v>
      </c>
      <c r="BS19">
        <v>0.36958916006761139</v>
      </c>
      <c r="BT19">
        <v>0.199311530678774</v>
      </c>
      <c r="BU19">
        <v>14.484</v>
      </c>
      <c r="BV19">
        <v>0.16890807684641865</v>
      </c>
      <c r="BW19">
        <v>6.7563230738567457</v>
      </c>
      <c r="BX19">
        <v>40</v>
      </c>
      <c r="BY19">
        <v>2</v>
      </c>
      <c r="BZ19">
        <v>80</v>
      </c>
    </row>
    <row r="20" spans="1:78" ht="16.5">
      <c r="A20" s="107" t="str">
        <f t="shared" si="1"/>
        <v>부성여객</v>
      </c>
      <c r="B20" s="108" t="str">
        <f t="shared" si="2"/>
        <v>김박수</v>
      </c>
      <c r="C20" s="109" t="str">
        <f t="shared" si="3"/>
        <v>B</v>
      </c>
      <c r="D20" s="110">
        <f t="shared" si="4"/>
        <v>0.94375000000000009</v>
      </c>
      <c r="E20" s="111">
        <f t="shared" si="5"/>
        <v>249</v>
      </c>
      <c r="F20" s="112" t="str">
        <f t="shared" si="6"/>
        <v>33</v>
      </c>
      <c r="G20" s="113" t="str">
        <f t="shared" si="7"/>
        <v>70바2010</v>
      </c>
      <c r="H20" s="114">
        <f t="shared" si="8"/>
        <v>1</v>
      </c>
      <c r="I20" s="115">
        <f t="shared" si="9"/>
        <v>1363.9390000000001</v>
      </c>
      <c r="J20" s="116">
        <f t="shared" si="10"/>
        <v>3.9985480504684381E-2</v>
      </c>
      <c r="K20" s="116">
        <f t="shared" si="11"/>
        <v>0.18325796057591257</v>
      </c>
      <c r="L20" s="116">
        <f t="shared" si="12"/>
        <v>8.2848279871753791E-2</v>
      </c>
      <c r="M20" s="117">
        <f t="shared" si="13"/>
        <v>10.385999999999999</v>
      </c>
      <c r="N20" s="118">
        <f t="shared" si="14"/>
        <v>0</v>
      </c>
      <c r="O20" s="118">
        <f t="shared" si="15"/>
        <v>0.36658530916705218</v>
      </c>
      <c r="P20" s="228">
        <f t="shared" si="16"/>
        <v>5</v>
      </c>
      <c r="Q20" s="229">
        <f t="shared" si="17"/>
        <v>0</v>
      </c>
      <c r="R20" s="229">
        <f t="shared" si="18"/>
        <v>10</v>
      </c>
      <c r="T20">
        <v>512</v>
      </c>
      <c r="U20">
        <v>249</v>
      </c>
      <c r="V20" t="s">
        <v>227</v>
      </c>
      <c r="W20">
        <v>1382.76</v>
      </c>
      <c r="X20">
        <v>613.60199999999998</v>
      </c>
      <c r="Y20">
        <v>2.254</v>
      </c>
      <c r="Z20">
        <v>10.385999999999999</v>
      </c>
      <c r="AA20">
        <v>73.379960999999994</v>
      </c>
      <c r="AB20">
        <v>2.9341330000000001</v>
      </c>
      <c r="AC20">
        <v>13.447462</v>
      </c>
      <c r="AD20" s="1">
        <v>113</v>
      </c>
      <c r="AE20">
        <v>0</v>
      </c>
      <c r="AF20">
        <v>10</v>
      </c>
      <c r="AG20">
        <v>85</v>
      </c>
      <c r="AH20">
        <v>18.843836</v>
      </c>
      <c r="AI20">
        <v>114.4</v>
      </c>
      <c r="AJ20">
        <v>7</v>
      </c>
      <c r="AK20">
        <v>5</v>
      </c>
      <c r="AL20">
        <v>2030</v>
      </c>
      <c r="AM20">
        <v>0.94375000000000009</v>
      </c>
      <c r="AN20" t="s">
        <v>68</v>
      </c>
      <c r="AO20">
        <v>1363.9390000000001</v>
      </c>
      <c r="AP20" t="s">
        <v>431</v>
      </c>
      <c r="AQ20" t="s">
        <v>117</v>
      </c>
      <c r="AR20" t="s">
        <v>118</v>
      </c>
      <c r="AS20" t="s">
        <v>117</v>
      </c>
      <c r="AT20" t="s">
        <v>118</v>
      </c>
      <c r="AU20" t="s">
        <v>168</v>
      </c>
      <c r="AV20" t="s">
        <v>227</v>
      </c>
      <c r="AW20" t="s">
        <v>68</v>
      </c>
      <c r="AX20">
        <v>249</v>
      </c>
      <c r="AY20" t="s">
        <v>588</v>
      </c>
      <c r="AZ20">
        <v>2</v>
      </c>
      <c r="BA20" t="s">
        <v>329</v>
      </c>
      <c r="BB20">
        <v>1</v>
      </c>
      <c r="BC20">
        <v>1</v>
      </c>
      <c r="BE20" t="s">
        <v>67</v>
      </c>
      <c r="BF20">
        <v>2</v>
      </c>
      <c r="BG20" t="s">
        <v>319</v>
      </c>
      <c r="BI20" t="s">
        <v>117</v>
      </c>
      <c r="BJ20" t="s">
        <v>227</v>
      </c>
      <c r="BK20" t="s">
        <v>68</v>
      </c>
      <c r="BL20">
        <v>0.94375000000000009</v>
      </c>
      <c r="BM20">
        <v>249</v>
      </c>
      <c r="BN20" t="s">
        <v>118</v>
      </c>
      <c r="BO20" t="s">
        <v>168</v>
      </c>
      <c r="BP20">
        <v>1</v>
      </c>
      <c r="BQ20">
        <v>1363.9390000000001</v>
      </c>
      <c r="BR20">
        <v>3.9985480504684381E-2</v>
      </c>
      <c r="BS20">
        <v>0.18325796057591257</v>
      </c>
      <c r="BT20">
        <v>8.1720616737539414E-2</v>
      </c>
      <c r="BU20">
        <v>10.385999999999999</v>
      </c>
      <c r="BV20">
        <v>0</v>
      </c>
      <c r="BW20">
        <v>0.36658530916705218</v>
      </c>
      <c r="BX20">
        <v>5</v>
      </c>
      <c r="BY20">
        <v>0</v>
      </c>
      <c r="BZ20">
        <v>10</v>
      </c>
    </row>
    <row r="21" spans="1:78" ht="16.5">
      <c r="A21" s="124" t="str">
        <f t="shared" si="1"/>
        <v>부성여객</v>
      </c>
      <c r="B21" s="125" t="str">
        <f t="shared" si="2"/>
        <v>김상선</v>
      </c>
      <c r="C21" s="126" t="str">
        <f t="shared" si="3"/>
        <v>A</v>
      </c>
      <c r="D21" s="127">
        <f t="shared" si="4"/>
        <v>0.9528569889903804</v>
      </c>
      <c r="E21" s="128">
        <f t="shared" si="5"/>
        <v>4002</v>
      </c>
      <c r="F21" s="129" t="str">
        <f t="shared" si="6"/>
        <v>36</v>
      </c>
      <c r="G21" s="130" t="str">
        <f t="shared" si="7"/>
        <v>70바2136</v>
      </c>
      <c r="H21" s="131">
        <f t="shared" si="8"/>
        <v>3</v>
      </c>
      <c r="I21" s="132">
        <f t="shared" si="9"/>
        <v>1698.789</v>
      </c>
      <c r="J21" s="133">
        <f t="shared" si="10"/>
        <v>2.7707441348382721E-2</v>
      </c>
      <c r="K21" s="133">
        <f t="shared" si="11"/>
        <v>0.28938155701429175</v>
      </c>
      <c r="L21" s="133">
        <f t="shared" si="12"/>
        <v>0.14598634674465163</v>
      </c>
      <c r="M21" s="134">
        <f t="shared" si="13"/>
        <v>9.09</v>
      </c>
      <c r="N21" s="135">
        <f t="shared" si="14"/>
        <v>0</v>
      </c>
      <c r="O21" s="135">
        <f t="shared" si="15"/>
        <v>0.58865462397036949</v>
      </c>
      <c r="P21" s="226">
        <f t="shared" si="16"/>
        <v>10</v>
      </c>
      <c r="Q21" s="227">
        <f t="shared" si="17"/>
        <v>0</v>
      </c>
      <c r="R21" s="227">
        <f t="shared" si="18"/>
        <v>10</v>
      </c>
      <c r="T21">
        <v>512</v>
      </c>
      <c r="U21">
        <v>4002</v>
      </c>
      <c r="V21" t="s">
        <v>228</v>
      </c>
      <c r="W21">
        <v>1698.789</v>
      </c>
      <c r="X21">
        <v>786.19</v>
      </c>
      <c r="Y21">
        <v>2.161</v>
      </c>
      <c r="Z21">
        <v>9.09</v>
      </c>
      <c r="AA21">
        <v>115.45107899999999</v>
      </c>
      <c r="AB21">
        <v>3.1988539999999999</v>
      </c>
      <c r="AC21">
        <v>33.409413000000001</v>
      </c>
      <c r="AD21" s="1">
        <v>248</v>
      </c>
      <c r="AE21">
        <v>0</v>
      </c>
      <c r="AF21">
        <v>10</v>
      </c>
      <c r="AG21">
        <v>86</v>
      </c>
      <c r="AH21">
        <v>14.714361999999999</v>
      </c>
      <c r="AI21">
        <v>258.8</v>
      </c>
      <c r="AJ21">
        <v>2</v>
      </c>
      <c r="AK21">
        <v>10</v>
      </c>
      <c r="AL21">
        <v>1575</v>
      </c>
      <c r="AM21">
        <v>0.9528569889903804</v>
      </c>
      <c r="AN21" t="s">
        <v>66</v>
      </c>
      <c r="AO21">
        <v>1451.491</v>
      </c>
      <c r="AP21" t="s">
        <v>432</v>
      </c>
      <c r="AQ21" t="s">
        <v>117</v>
      </c>
      <c r="AR21" t="s">
        <v>119</v>
      </c>
      <c r="AS21" t="s">
        <v>117</v>
      </c>
      <c r="AT21" t="s">
        <v>119</v>
      </c>
      <c r="AU21" t="s">
        <v>206</v>
      </c>
      <c r="AV21" t="s">
        <v>228</v>
      </c>
      <c r="AW21" t="s">
        <v>66</v>
      </c>
      <c r="AX21">
        <v>4002</v>
      </c>
      <c r="AY21" t="s">
        <v>589</v>
      </c>
      <c r="AZ21">
        <v>3</v>
      </c>
      <c r="BA21" t="s">
        <v>601</v>
      </c>
      <c r="BB21">
        <v>3</v>
      </c>
      <c r="BC21">
        <v>1</v>
      </c>
      <c r="BE21" t="s">
        <v>68</v>
      </c>
      <c r="BF21">
        <v>1</v>
      </c>
      <c r="BG21" t="s">
        <v>319</v>
      </c>
      <c r="BI21" t="s">
        <v>117</v>
      </c>
      <c r="BJ21" t="s">
        <v>228</v>
      </c>
      <c r="BK21" t="s">
        <v>66</v>
      </c>
      <c r="BL21">
        <v>0.9528569889903804</v>
      </c>
      <c r="BM21">
        <v>4002</v>
      </c>
      <c r="BN21" t="s">
        <v>119</v>
      </c>
      <c r="BO21" t="s">
        <v>206</v>
      </c>
      <c r="BP21">
        <v>3</v>
      </c>
      <c r="BQ21">
        <v>1698.789</v>
      </c>
      <c r="BR21">
        <v>2.7707441348382721E-2</v>
      </c>
      <c r="BS21">
        <v>0.28938155701429175</v>
      </c>
      <c r="BT21">
        <v>0.14598634674465163</v>
      </c>
      <c r="BU21">
        <v>9.09</v>
      </c>
      <c r="BV21">
        <v>0</v>
      </c>
      <c r="BW21">
        <v>0.58865462397036949</v>
      </c>
      <c r="BX21">
        <v>10</v>
      </c>
      <c r="BY21">
        <v>0</v>
      </c>
      <c r="BZ21">
        <v>10</v>
      </c>
    </row>
    <row r="22" spans="1:78" ht="16.5">
      <c r="A22" s="107" t="str">
        <f t="shared" si="1"/>
        <v>부성여객</v>
      </c>
      <c r="B22" s="108" t="str">
        <f t="shared" si="2"/>
        <v>김상환</v>
      </c>
      <c r="C22" s="109" t="str">
        <f t="shared" si="3"/>
        <v>C</v>
      </c>
      <c r="D22" s="110">
        <f t="shared" si="4"/>
        <v>0.88157894736842113</v>
      </c>
      <c r="E22" s="111">
        <f t="shared" si="5"/>
        <v>6415</v>
      </c>
      <c r="F22" s="112" t="str">
        <f t="shared" si="6"/>
        <v>36</v>
      </c>
      <c r="G22" s="113" t="str">
        <f t="shared" si="7"/>
        <v>70바2002</v>
      </c>
      <c r="H22" s="114">
        <f t="shared" si="8"/>
        <v>1</v>
      </c>
      <c r="I22" s="115">
        <f t="shared" si="9"/>
        <v>1255.634</v>
      </c>
      <c r="J22" s="116">
        <f t="shared" si="10"/>
        <v>2.2388955009322486E-2</v>
      </c>
      <c r="K22" s="116">
        <f t="shared" si="11"/>
        <v>0.36873001125118027</v>
      </c>
      <c r="L22" s="116">
        <f t="shared" si="12"/>
        <v>0.25246210281021381</v>
      </c>
      <c r="M22" s="117">
        <f t="shared" si="13"/>
        <v>17.242999999999999</v>
      </c>
      <c r="N22" s="118">
        <f t="shared" si="14"/>
        <v>7.9641041895966505E-2</v>
      </c>
      <c r="O22" s="118">
        <f t="shared" si="15"/>
        <v>9.7958481532038792</v>
      </c>
      <c r="P22" s="228">
        <f t="shared" si="16"/>
        <v>32</v>
      </c>
      <c r="Q22" s="229">
        <f t="shared" si="17"/>
        <v>1</v>
      </c>
      <c r="R22" s="229">
        <f t="shared" si="18"/>
        <v>123</v>
      </c>
      <c r="T22">
        <v>512</v>
      </c>
      <c r="U22">
        <v>6415</v>
      </c>
      <c r="V22" t="s">
        <v>229</v>
      </c>
      <c r="W22">
        <v>1255.634</v>
      </c>
      <c r="X22">
        <v>749.50099999999998</v>
      </c>
      <c r="Y22">
        <v>1.675</v>
      </c>
      <c r="Z22">
        <v>17.242999999999999</v>
      </c>
      <c r="AA22">
        <v>82.244704999999996</v>
      </c>
      <c r="AB22">
        <v>1.8413729999999999</v>
      </c>
      <c r="AC22">
        <v>30.326091000000002</v>
      </c>
      <c r="AD22" s="1">
        <v>317</v>
      </c>
      <c r="AE22">
        <v>1</v>
      </c>
      <c r="AF22">
        <v>123</v>
      </c>
      <c r="AG22">
        <v>90</v>
      </c>
      <c r="AH22">
        <v>15.267049</v>
      </c>
      <c r="AI22">
        <v>909.4</v>
      </c>
      <c r="AJ22">
        <v>50.4</v>
      </c>
      <c r="AK22">
        <v>32</v>
      </c>
      <c r="AL22">
        <v>10973</v>
      </c>
      <c r="AM22">
        <v>0.88157894736842113</v>
      </c>
      <c r="AN22" t="s">
        <v>69</v>
      </c>
      <c r="AO22">
        <v>1255.634</v>
      </c>
      <c r="AP22" t="s">
        <v>433</v>
      </c>
      <c r="AQ22" t="s">
        <v>117</v>
      </c>
      <c r="AR22" t="s">
        <v>119</v>
      </c>
      <c r="AS22" t="s">
        <v>117</v>
      </c>
      <c r="AT22" t="s">
        <v>119</v>
      </c>
      <c r="AU22" t="s">
        <v>181</v>
      </c>
      <c r="AV22" t="s">
        <v>229</v>
      </c>
      <c r="AW22" t="s">
        <v>69</v>
      </c>
      <c r="AX22">
        <v>6415</v>
      </c>
      <c r="AY22" t="s">
        <v>593</v>
      </c>
      <c r="AZ22">
        <v>8</v>
      </c>
      <c r="BA22" t="s">
        <v>399</v>
      </c>
      <c r="BB22">
        <v>1</v>
      </c>
      <c r="BC22">
        <v>1</v>
      </c>
      <c r="BE22" t="s">
        <v>69</v>
      </c>
      <c r="BF22">
        <v>0</v>
      </c>
      <c r="BG22" t="s">
        <v>327</v>
      </c>
      <c r="BI22" t="s">
        <v>117</v>
      </c>
      <c r="BJ22" t="s">
        <v>229</v>
      </c>
      <c r="BK22" t="s">
        <v>69</v>
      </c>
      <c r="BL22">
        <v>0.88157894736842113</v>
      </c>
      <c r="BM22">
        <v>6415</v>
      </c>
      <c r="BN22" t="s">
        <v>119</v>
      </c>
      <c r="BO22" t="s">
        <v>181</v>
      </c>
      <c r="BP22">
        <v>1</v>
      </c>
      <c r="BQ22">
        <v>1255.634</v>
      </c>
      <c r="BR22">
        <v>2.2388955009322486E-2</v>
      </c>
      <c r="BS22">
        <v>0.36873001125118027</v>
      </c>
      <c r="BT22">
        <v>0.25246210281021381</v>
      </c>
      <c r="BU22">
        <v>17.242999999999999</v>
      </c>
      <c r="BV22">
        <v>7.9641041895966505E-2</v>
      </c>
      <c r="BW22">
        <v>9.7958481532038792</v>
      </c>
      <c r="BX22">
        <v>32</v>
      </c>
      <c r="BY22">
        <v>1</v>
      </c>
      <c r="BZ22">
        <v>123</v>
      </c>
    </row>
    <row r="23" spans="1:78" ht="16.5">
      <c r="A23" s="124" t="str">
        <f t="shared" si="1"/>
        <v>부성여객</v>
      </c>
      <c r="B23" s="125" t="str">
        <f t="shared" si="2"/>
        <v>김서준</v>
      </c>
      <c r="C23" s="126" t="str">
        <f t="shared" si="3"/>
        <v>F</v>
      </c>
      <c r="D23" s="127">
        <f t="shared" si="4"/>
        <v>0.75484322140475757</v>
      </c>
      <c r="E23" s="128">
        <f t="shared" si="5"/>
        <v>3685</v>
      </c>
      <c r="F23" s="129" t="str">
        <f t="shared" si="6"/>
        <v>790</v>
      </c>
      <c r="G23" s="130" t="str">
        <f t="shared" si="7"/>
        <v>70바2123</v>
      </c>
      <c r="H23" s="131">
        <f t="shared" si="8"/>
        <v>6</v>
      </c>
      <c r="I23" s="132">
        <f t="shared" si="9"/>
        <v>831.07899999999995</v>
      </c>
      <c r="J23" s="133">
        <f t="shared" si="10"/>
        <v>6.5823895277895575E-2</v>
      </c>
      <c r="K23" s="133">
        <f t="shared" si="11"/>
        <v>0.37994357119428374</v>
      </c>
      <c r="L23" s="133">
        <f t="shared" si="12"/>
        <v>0.2719356402941237</v>
      </c>
      <c r="M23" s="134">
        <f t="shared" si="13"/>
        <v>17.428999999999998</v>
      </c>
      <c r="N23" s="135">
        <f t="shared" si="14"/>
        <v>2.8278486535400624</v>
      </c>
      <c r="O23" s="135">
        <f t="shared" si="15"/>
        <v>59.78880010341846</v>
      </c>
      <c r="P23" s="226">
        <f t="shared" si="16"/>
        <v>31</v>
      </c>
      <c r="Q23" s="227">
        <f t="shared" si="17"/>
        <v>22</v>
      </c>
      <c r="R23" s="227">
        <f t="shared" si="18"/>
        <v>650</v>
      </c>
      <c r="T23">
        <v>512</v>
      </c>
      <c r="U23">
        <v>3685</v>
      </c>
      <c r="V23" t="s">
        <v>434</v>
      </c>
      <c r="W23">
        <v>943.26599999999996</v>
      </c>
      <c r="X23">
        <v>569.72699999999998</v>
      </c>
      <c r="Y23">
        <v>1.6559999999999999</v>
      </c>
      <c r="Z23">
        <v>17.428999999999998</v>
      </c>
      <c r="AA23">
        <v>61.645820000000001</v>
      </c>
      <c r="AB23">
        <v>4.0577680000000003</v>
      </c>
      <c r="AC23">
        <v>23.421932999999999</v>
      </c>
      <c r="AD23" s="1">
        <v>226</v>
      </c>
      <c r="AE23">
        <v>22</v>
      </c>
      <c r="AF23">
        <v>650</v>
      </c>
      <c r="AG23">
        <v>108</v>
      </c>
      <c r="AH23">
        <v>15.301378</v>
      </c>
      <c r="AI23">
        <v>2622.8</v>
      </c>
      <c r="AJ23">
        <v>754.9</v>
      </c>
      <c r="AK23">
        <v>31</v>
      </c>
      <c r="AL23">
        <v>9419</v>
      </c>
      <c r="AM23">
        <v>0.75484322140475757</v>
      </c>
      <c r="AN23" t="s">
        <v>70</v>
      </c>
      <c r="AO23">
        <v>211.517</v>
      </c>
      <c r="AP23" t="s">
        <v>435</v>
      </c>
      <c r="AQ23" t="s">
        <v>117</v>
      </c>
      <c r="AR23" t="s">
        <v>120</v>
      </c>
      <c r="AS23" t="s">
        <v>117</v>
      </c>
      <c r="AT23" t="s">
        <v>120</v>
      </c>
      <c r="AU23" t="s">
        <v>215</v>
      </c>
      <c r="AV23" t="s">
        <v>434</v>
      </c>
      <c r="AW23" t="s">
        <v>70</v>
      </c>
      <c r="AX23">
        <v>3685</v>
      </c>
      <c r="AY23" t="s">
        <v>602</v>
      </c>
      <c r="AZ23">
        <v>2</v>
      </c>
      <c r="BA23" t="s">
        <v>603</v>
      </c>
      <c r="BB23">
        <v>6</v>
      </c>
      <c r="BC23">
        <v>1</v>
      </c>
      <c r="BE23" t="s">
        <v>70</v>
      </c>
      <c r="BF23">
        <v>0</v>
      </c>
      <c r="BG23" t="s">
        <v>327</v>
      </c>
      <c r="BI23" t="s">
        <v>117</v>
      </c>
      <c r="BJ23" t="s">
        <v>434</v>
      </c>
      <c r="BK23" t="s">
        <v>70</v>
      </c>
      <c r="BL23">
        <v>0.75484322140475757</v>
      </c>
      <c r="BM23">
        <v>3685</v>
      </c>
      <c r="BN23" t="s">
        <v>120</v>
      </c>
      <c r="BO23" t="s">
        <v>215</v>
      </c>
      <c r="BP23">
        <v>6</v>
      </c>
      <c r="BQ23">
        <v>831.07899999999995</v>
      </c>
      <c r="BR23">
        <v>6.5823895277895575E-2</v>
      </c>
      <c r="BS23">
        <v>0.37994357119428374</v>
      </c>
      <c r="BT23">
        <v>0.23959307342785599</v>
      </c>
      <c r="BU23">
        <v>17.428999999999998</v>
      </c>
      <c r="BV23">
        <v>2.8278486535400624</v>
      </c>
      <c r="BW23">
        <v>59.78880010341846</v>
      </c>
      <c r="BX23">
        <v>31</v>
      </c>
      <c r="BY23">
        <v>22</v>
      </c>
      <c r="BZ23">
        <v>650</v>
      </c>
    </row>
    <row r="24" spans="1:78" ht="16.5">
      <c r="A24" s="107" t="str">
        <f t="shared" si="1"/>
        <v>부성여객</v>
      </c>
      <c r="B24" s="108" t="str">
        <f t="shared" si="2"/>
        <v>김선응</v>
      </c>
      <c r="C24" s="109" t="str">
        <f t="shared" si="3"/>
        <v>D</v>
      </c>
      <c r="D24" s="110">
        <f t="shared" si="4"/>
        <v>0.80515099877835972</v>
      </c>
      <c r="E24" s="111">
        <f t="shared" si="5"/>
        <v>4041</v>
      </c>
      <c r="F24" s="112" t="str">
        <f t="shared" si="6"/>
        <v>36</v>
      </c>
      <c r="G24" s="113" t="str">
        <f t="shared" si="7"/>
        <v>70바2094</v>
      </c>
      <c r="H24" s="114">
        <f t="shared" si="8"/>
        <v>7</v>
      </c>
      <c r="I24" s="115">
        <f t="shared" si="9"/>
        <v>1171.1249999999998</v>
      </c>
      <c r="J24" s="116">
        <f t="shared" si="10"/>
        <v>2.6906070971900606E-2</v>
      </c>
      <c r="K24" s="116">
        <f t="shared" si="11"/>
        <v>0.3817685204525772</v>
      </c>
      <c r="L24" s="116">
        <f t="shared" si="12"/>
        <v>0.23225531006510838</v>
      </c>
      <c r="M24" s="117">
        <f t="shared" si="13"/>
        <v>13.952999999999999</v>
      </c>
      <c r="N24" s="118">
        <f t="shared" si="14"/>
        <v>0.42693990820791983</v>
      </c>
      <c r="O24" s="118">
        <f t="shared" si="15"/>
        <v>35.350624399615761</v>
      </c>
      <c r="P24" s="228">
        <f t="shared" si="16"/>
        <v>31</v>
      </c>
      <c r="Q24" s="229">
        <f t="shared" si="17"/>
        <v>5</v>
      </c>
      <c r="R24" s="229">
        <f t="shared" si="18"/>
        <v>441</v>
      </c>
      <c r="T24">
        <v>512</v>
      </c>
      <c r="U24">
        <v>4041</v>
      </c>
      <c r="V24" t="s">
        <v>360</v>
      </c>
      <c r="W24">
        <v>1223.5940000000001</v>
      </c>
      <c r="X24">
        <v>662.28399999999999</v>
      </c>
      <c r="Y24">
        <v>1.8480000000000001</v>
      </c>
      <c r="Z24">
        <v>13.952999999999999</v>
      </c>
      <c r="AA24">
        <v>78.399704</v>
      </c>
      <c r="AB24">
        <v>2.1094279999999999</v>
      </c>
      <c r="AC24">
        <v>29.930539</v>
      </c>
      <c r="AD24" s="1">
        <v>272</v>
      </c>
      <c r="AE24">
        <v>5</v>
      </c>
      <c r="AF24">
        <v>441</v>
      </c>
      <c r="AG24">
        <v>103</v>
      </c>
      <c r="AH24">
        <v>15.607125</v>
      </c>
      <c r="AI24">
        <v>3071.2</v>
      </c>
      <c r="AJ24">
        <v>386.2</v>
      </c>
      <c r="AK24">
        <v>31</v>
      </c>
      <c r="AL24">
        <v>9763</v>
      </c>
      <c r="AM24">
        <v>0.80515099877835972</v>
      </c>
      <c r="AN24" t="s">
        <v>67</v>
      </c>
      <c r="AO24">
        <v>248.65799999999999</v>
      </c>
      <c r="AP24" t="s">
        <v>436</v>
      </c>
      <c r="AQ24" t="s">
        <v>117</v>
      </c>
      <c r="AR24" t="s">
        <v>119</v>
      </c>
      <c r="AS24" t="s">
        <v>117</v>
      </c>
      <c r="AT24" t="s">
        <v>119</v>
      </c>
      <c r="AU24" t="s">
        <v>193</v>
      </c>
      <c r="AV24" t="s">
        <v>360</v>
      </c>
      <c r="AW24" t="s">
        <v>67</v>
      </c>
      <c r="AX24">
        <v>4041</v>
      </c>
      <c r="AY24" t="s">
        <v>586</v>
      </c>
      <c r="AZ24">
        <v>14</v>
      </c>
      <c r="BA24" t="s">
        <v>604</v>
      </c>
      <c r="BB24">
        <v>7</v>
      </c>
      <c r="BC24">
        <v>1</v>
      </c>
      <c r="BE24" t="s">
        <v>67</v>
      </c>
      <c r="BF24">
        <v>0</v>
      </c>
      <c r="BG24" t="s">
        <v>327</v>
      </c>
      <c r="BI24" t="s">
        <v>117</v>
      </c>
      <c r="BJ24" t="s">
        <v>360</v>
      </c>
      <c r="BK24" t="s">
        <v>67</v>
      </c>
      <c r="BL24">
        <v>0.80515099877835972</v>
      </c>
      <c r="BM24">
        <v>4041</v>
      </c>
      <c r="BN24" t="s">
        <v>119</v>
      </c>
      <c r="BO24" t="s">
        <v>193</v>
      </c>
      <c r="BP24">
        <v>7</v>
      </c>
      <c r="BQ24">
        <v>1171.1249999999998</v>
      </c>
      <c r="BR24">
        <v>2.6906070971900606E-2</v>
      </c>
      <c r="BS24">
        <v>0.3817685204525772</v>
      </c>
      <c r="BT24">
        <v>0.22229595764608195</v>
      </c>
      <c r="BU24">
        <v>13.952999999999999</v>
      </c>
      <c r="BV24">
        <v>0.42693990820791983</v>
      </c>
      <c r="BW24">
        <v>35.350624399615761</v>
      </c>
      <c r="BX24">
        <v>31</v>
      </c>
      <c r="BY24">
        <v>5</v>
      </c>
      <c r="BZ24">
        <v>441</v>
      </c>
    </row>
    <row r="25" spans="1:78" ht="16.5">
      <c r="A25" s="124" t="str">
        <f t="shared" si="1"/>
        <v>부성여객</v>
      </c>
      <c r="B25" s="125" t="str">
        <f t="shared" si="2"/>
        <v>김수영</v>
      </c>
      <c r="C25" s="126" t="str">
        <f t="shared" si="3"/>
        <v>C</v>
      </c>
      <c r="D25" s="127">
        <f t="shared" si="4"/>
        <v>0.8877272727272727</v>
      </c>
      <c r="E25" s="128">
        <f t="shared" si="5"/>
        <v>5667</v>
      </c>
      <c r="F25" s="129" t="str">
        <f t="shared" si="6"/>
        <v>36</v>
      </c>
      <c r="G25" s="130" t="str">
        <f t="shared" si="7"/>
        <v>70바2097</v>
      </c>
      <c r="H25" s="131">
        <f t="shared" si="8"/>
        <v>1</v>
      </c>
      <c r="I25" s="132">
        <f t="shared" si="9"/>
        <v>1073.586</v>
      </c>
      <c r="J25" s="133">
        <f t="shared" si="10"/>
        <v>8.5060319963135168E-3</v>
      </c>
      <c r="K25" s="133">
        <f t="shared" si="11"/>
        <v>0.36410924944250356</v>
      </c>
      <c r="L25" s="133">
        <f t="shared" si="12"/>
        <v>0.16859385275143304</v>
      </c>
      <c r="M25" s="134">
        <f t="shared" si="13"/>
        <v>13.928000000000001</v>
      </c>
      <c r="N25" s="135">
        <f t="shared" si="14"/>
        <v>0</v>
      </c>
      <c r="O25" s="135">
        <f t="shared" si="15"/>
        <v>2.7943732500237521</v>
      </c>
      <c r="P25" s="226">
        <f t="shared" si="16"/>
        <v>1</v>
      </c>
      <c r="Q25" s="227">
        <f t="shared" si="17"/>
        <v>0</v>
      </c>
      <c r="R25" s="227">
        <f t="shared" si="18"/>
        <v>30</v>
      </c>
      <c r="T25">
        <v>512</v>
      </c>
      <c r="U25">
        <v>5667</v>
      </c>
      <c r="V25" t="s">
        <v>230</v>
      </c>
      <c r="W25">
        <v>1073.586</v>
      </c>
      <c r="X25">
        <v>549.68700000000001</v>
      </c>
      <c r="Y25">
        <v>1.9530000000000001</v>
      </c>
      <c r="Z25">
        <v>13.928000000000001</v>
      </c>
      <c r="AA25">
        <v>74.095535999999996</v>
      </c>
      <c r="AB25">
        <v>0.63025900000000001</v>
      </c>
      <c r="AC25">
        <v>26.978870000000001</v>
      </c>
      <c r="AD25" s="1">
        <v>181</v>
      </c>
      <c r="AE25">
        <v>0</v>
      </c>
      <c r="AF25">
        <v>30</v>
      </c>
      <c r="AG25">
        <v>73</v>
      </c>
      <c r="AH25">
        <v>14.489212</v>
      </c>
      <c r="AI25">
        <v>388.8</v>
      </c>
      <c r="AJ25">
        <v>0</v>
      </c>
      <c r="AK25">
        <v>1</v>
      </c>
      <c r="AL25">
        <v>350</v>
      </c>
      <c r="AM25">
        <v>0.8877272727272727</v>
      </c>
      <c r="AN25" t="s">
        <v>69</v>
      </c>
      <c r="AO25">
        <v>1073.586</v>
      </c>
      <c r="AP25" t="s">
        <v>437</v>
      </c>
      <c r="AQ25" t="s">
        <v>117</v>
      </c>
      <c r="AR25" t="s">
        <v>119</v>
      </c>
      <c r="AS25" t="s">
        <v>117</v>
      </c>
      <c r="AT25" t="s">
        <v>119</v>
      </c>
      <c r="AU25" t="s">
        <v>195</v>
      </c>
      <c r="AV25" t="s">
        <v>230</v>
      </c>
      <c r="AW25" t="s">
        <v>69</v>
      </c>
      <c r="AX25">
        <v>5667</v>
      </c>
      <c r="AY25" t="s">
        <v>593</v>
      </c>
      <c r="AZ25">
        <v>5</v>
      </c>
      <c r="BA25" t="s">
        <v>339</v>
      </c>
      <c r="BB25">
        <v>1</v>
      </c>
      <c r="BC25">
        <v>1</v>
      </c>
      <c r="BE25" t="s">
        <v>68</v>
      </c>
      <c r="BF25">
        <v>-1</v>
      </c>
      <c r="BG25" t="s">
        <v>324</v>
      </c>
      <c r="BI25" t="s">
        <v>117</v>
      </c>
      <c r="BJ25" t="s">
        <v>230</v>
      </c>
      <c r="BK25" t="s">
        <v>69</v>
      </c>
      <c r="BL25">
        <v>0.8877272727272727</v>
      </c>
      <c r="BM25">
        <v>5667</v>
      </c>
      <c r="BN25" t="s">
        <v>119</v>
      </c>
      <c r="BO25" t="s">
        <v>195</v>
      </c>
      <c r="BP25">
        <v>1</v>
      </c>
      <c r="BQ25">
        <v>1073.586</v>
      </c>
      <c r="BR25">
        <v>8.5060319963135168E-3</v>
      </c>
      <c r="BS25">
        <v>0.36410924944250356</v>
      </c>
      <c r="BT25">
        <v>0.16859385275143304</v>
      </c>
      <c r="BU25">
        <v>13.928000000000001</v>
      </c>
      <c r="BV25">
        <v>0</v>
      </c>
      <c r="BW25">
        <v>2.7943732500237521</v>
      </c>
      <c r="BX25">
        <v>1</v>
      </c>
      <c r="BY25">
        <v>0</v>
      </c>
      <c r="BZ25">
        <v>30</v>
      </c>
    </row>
    <row r="26" spans="1:78" ht="16.5">
      <c r="A26" s="107" t="str">
        <f t="shared" si="1"/>
        <v>부성여객</v>
      </c>
      <c r="B26" s="108" t="str">
        <f t="shared" si="2"/>
        <v>김영규</v>
      </c>
      <c r="C26" s="109" t="str">
        <f t="shared" si="3"/>
        <v>C</v>
      </c>
      <c r="D26" s="110">
        <f t="shared" si="4"/>
        <v>0.86550000000000005</v>
      </c>
      <c r="E26" s="111">
        <f t="shared" si="5"/>
        <v>1467</v>
      </c>
      <c r="F26" s="112" t="str">
        <f t="shared" si="6"/>
        <v>33</v>
      </c>
      <c r="G26" s="113" t="str">
        <f t="shared" si="7"/>
        <v>70바2018</v>
      </c>
      <c r="H26" s="114">
        <f t="shared" si="8"/>
        <v>1</v>
      </c>
      <c r="I26" s="115">
        <f t="shared" si="9"/>
        <v>1436.194</v>
      </c>
      <c r="J26" s="116">
        <f t="shared" si="10"/>
        <v>1.2678819340380565E-2</v>
      </c>
      <c r="K26" s="116">
        <f t="shared" si="11"/>
        <v>0.32527326234538656</v>
      </c>
      <c r="L26" s="116">
        <f t="shared" si="12"/>
        <v>0.22907768727623148</v>
      </c>
      <c r="M26" s="117">
        <f t="shared" si="13"/>
        <v>16.175000000000001</v>
      </c>
      <c r="N26" s="118">
        <f t="shared" si="14"/>
        <v>0</v>
      </c>
      <c r="O26" s="118">
        <f t="shared" si="15"/>
        <v>15.944921090047723</v>
      </c>
      <c r="P26" s="228">
        <f t="shared" si="16"/>
        <v>3</v>
      </c>
      <c r="Q26" s="229">
        <f t="shared" si="17"/>
        <v>0</v>
      </c>
      <c r="R26" s="229">
        <f t="shared" si="18"/>
        <v>229</v>
      </c>
      <c r="T26">
        <v>512</v>
      </c>
      <c r="U26">
        <v>1467</v>
      </c>
      <c r="V26" t="s">
        <v>231</v>
      </c>
      <c r="W26">
        <v>1436.194</v>
      </c>
      <c r="X26">
        <v>829.82</v>
      </c>
      <c r="Y26">
        <v>1.7310000000000001</v>
      </c>
      <c r="Z26">
        <v>16.175000000000001</v>
      </c>
      <c r="AA26">
        <v>82.748320000000007</v>
      </c>
      <c r="AB26">
        <v>1.0491509999999999</v>
      </c>
      <c r="AC26">
        <v>26.915816</v>
      </c>
      <c r="AD26" s="1">
        <v>329</v>
      </c>
      <c r="AE26">
        <v>0</v>
      </c>
      <c r="AF26">
        <v>229</v>
      </c>
      <c r="AG26">
        <v>93</v>
      </c>
      <c r="AH26">
        <v>17.356171</v>
      </c>
      <c r="AI26">
        <v>2014.4</v>
      </c>
      <c r="AJ26">
        <v>372.8</v>
      </c>
      <c r="AK26">
        <v>3</v>
      </c>
      <c r="AL26">
        <v>595</v>
      </c>
      <c r="AM26">
        <v>0.86550000000000005</v>
      </c>
      <c r="AN26" t="s">
        <v>69</v>
      </c>
      <c r="AO26">
        <v>1436.194</v>
      </c>
      <c r="AP26" t="s">
        <v>438</v>
      </c>
      <c r="AQ26" t="s">
        <v>117</v>
      </c>
      <c r="AR26" t="s">
        <v>118</v>
      </c>
      <c r="AS26" t="s">
        <v>117</v>
      </c>
      <c r="AT26" t="s">
        <v>118</v>
      </c>
      <c r="AU26" t="s">
        <v>169</v>
      </c>
      <c r="AV26" t="s">
        <v>231</v>
      </c>
      <c r="AW26" t="s">
        <v>69</v>
      </c>
      <c r="AX26">
        <v>1467</v>
      </c>
      <c r="AY26" t="s">
        <v>582</v>
      </c>
      <c r="AZ26">
        <v>8</v>
      </c>
      <c r="BA26" t="s">
        <v>605</v>
      </c>
      <c r="BB26">
        <v>1</v>
      </c>
      <c r="BC26">
        <v>1</v>
      </c>
      <c r="BE26" t="s">
        <v>69</v>
      </c>
      <c r="BF26">
        <v>0</v>
      </c>
      <c r="BG26" t="s">
        <v>327</v>
      </c>
      <c r="BI26" t="s">
        <v>117</v>
      </c>
      <c r="BJ26" t="s">
        <v>231</v>
      </c>
      <c r="BK26" t="s">
        <v>69</v>
      </c>
      <c r="BL26">
        <v>0.86550000000000005</v>
      </c>
      <c r="BM26">
        <v>1467</v>
      </c>
      <c r="BN26" t="s">
        <v>118</v>
      </c>
      <c r="BO26" t="s">
        <v>169</v>
      </c>
      <c r="BP26">
        <v>1</v>
      </c>
      <c r="BQ26">
        <v>1436.194</v>
      </c>
      <c r="BR26">
        <v>1.2678819340380565E-2</v>
      </c>
      <c r="BS26">
        <v>0.32527326234538656</v>
      </c>
      <c r="BT26">
        <v>0.22907768727623148</v>
      </c>
      <c r="BU26">
        <v>16.175000000000001</v>
      </c>
      <c r="BV26">
        <v>0</v>
      </c>
      <c r="BW26">
        <v>15.944921090047723</v>
      </c>
      <c r="BX26">
        <v>3</v>
      </c>
      <c r="BY26">
        <v>0</v>
      </c>
      <c r="BZ26">
        <v>229</v>
      </c>
    </row>
    <row r="27" spans="1:78" ht="16.5">
      <c r="A27" s="124" t="str">
        <f t="shared" si="1"/>
        <v>부성여객</v>
      </c>
      <c r="B27" s="125" t="str">
        <f t="shared" si="2"/>
        <v>김영식A</v>
      </c>
      <c r="C27" s="126" t="str">
        <f t="shared" si="3"/>
        <v>C</v>
      </c>
      <c r="D27" s="127">
        <f t="shared" si="4"/>
        <v>0.88315789473684214</v>
      </c>
      <c r="E27" s="128">
        <f t="shared" si="5"/>
        <v>9928</v>
      </c>
      <c r="F27" s="129" t="str">
        <f t="shared" si="6"/>
        <v>36</v>
      </c>
      <c r="G27" s="130" t="str">
        <f t="shared" si="7"/>
        <v>70바2057</v>
      </c>
      <c r="H27" s="131">
        <f t="shared" si="8"/>
        <v>1</v>
      </c>
      <c r="I27" s="132">
        <f t="shared" si="9"/>
        <v>578.75699999999995</v>
      </c>
      <c r="J27" s="133">
        <f t="shared" si="10"/>
        <v>9.2668957115496484E-2</v>
      </c>
      <c r="K27" s="133">
        <f t="shared" si="11"/>
        <v>0.32146159661714135</v>
      </c>
      <c r="L27" s="133">
        <f t="shared" si="12"/>
        <v>0.21598010909587273</v>
      </c>
      <c r="M27" s="134">
        <f t="shared" si="13"/>
        <v>17.518999999999998</v>
      </c>
      <c r="N27" s="135">
        <f t="shared" si="14"/>
        <v>0.51835226183009453</v>
      </c>
      <c r="O27" s="135">
        <f t="shared" si="15"/>
        <v>30.582783447975579</v>
      </c>
      <c r="P27" s="226">
        <f t="shared" si="16"/>
        <v>12</v>
      </c>
      <c r="Q27" s="227">
        <f t="shared" si="17"/>
        <v>3</v>
      </c>
      <c r="R27" s="227">
        <f t="shared" si="18"/>
        <v>177</v>
      </c>
      <c r="T27">
        <v>512</v>
      </c>
      <c r="U27">
        <v>9928</v>
      </c>
      <c r="V27" t="s">
        <v>361</v>
      </c>
      <c r="W27">
        <v>578.75699999999995</v>
      </c>
      <c r="X27">
        <v>344.959</v>
      </c>
      <c r="Y27">
        <v>1.6779999999999999</v>
      </c>
      <c r="Z27">
        <v>17.518999999999998</v>
      </c>
      <c r="AA27">
        <v>36.743599000000003</v>
      </c>
      <c r="AB27">
        <v>3.4049909999999999</v>
      </c>
      <c r="AC27">
        <v>11.811655999999999</v>
      </c>
      <c r="AD27" s="1">
        <v>125</v>
      </c>
      <c r="AE27">
        <v>3</v>
      </c>
      <c r="AF27">
        <v>177</v>
      </c>
      <c r="AG27">
        <v>93</v>
      </c>
      <c r="AH27">
        <v>15.751232999999999</v>
      </c>
      <c r="AI27">
        <v>287.3</v>
      </c>
      <c r="AJ27">
        <v>45</v>
      </c>
      <c r="AK27">
        <v>12</v>
      </c>
      <c r="AL27">
        <v>4400</v>
      </c>
      <c r="AM27">
        <v>0.88315789473684214</v>
      </c>
      <c r="AN27" t="s">
        <v>69</v>
      </c>
      <c r="AO27">
        <v>578.75699999999995</v>
      </c>
      <c r="AP27" t="s">
        <v>439</v>
      </c>
      <c r="AQ27" t="s">
        <v>117</v>
      </c>
      <c r="AR27" t="s">
        <v>119</v>
      </c>
      <c r="AS27" t="s">
        <v>117</v>
      </c>
      <c r="AT27" t="s">
        <v>119</v>
      </c>
      <c r="AU27" t="s">
        <v>187</v>
      </c>
      <c r="AV27" t="s">
        <v>361</v>
      </c>
      <c r="AW27" t="s">
        <v>69</v>
      </c>
      <c r="AX27">
        <v>9928</v>
      </c>
      <c r="AY27" t="s">
        <v>593</v>
      </c>
      <c r="AZ27">
        <v>7</v>
      </c>
      <c r="BA27" t="s">
        <v>392</v>
      </c>
      <c r="BB27">
        <v>1</v>
      </c>
      <c r="BC27">
        <v>1</v>
      </c>
      <c r="BE27" t="s">
        <v>66</v>
      </c>
      <c r="BF27">
        <v>-2</v>
      </c>
      <c r="BG27" t="s">
        <v>324</v>
      </c>
      <c r="BI27" t="s">
        <v>117</v>
      </c>
      <c r="BJ27" t="s">
        <v>361</v>
      </c>
      <c r="BK27" t="s">
        <v>69</v>
      </c>
      <c r="BL27">
        <v>0.88315789473684214</v>
      </c>
      <c r="BM27">
        <v>9928</v>
      </c>
      <c r="BN27" t="s">
        <v>119</v>
      </c>
      <c r="BO27" t="s">
        <v>187</v>
      </c>
      <c r="BP27">
        <v>1</v>
      </c>
      <c r="BQ27">
        <v>578.75699999999995</v>
      </c>
      <c r="BR27">
        <v>9.2668957115496484E-2</v>
      </c>
      <c r="BS27">
        <v>0.32146159661714135</v>
      </c>
      <c r="BT27">
        <v>0.21598010909587273</v>
      </c>
      <c r="BU27">
        <v>17.518999999999998</v>
      </c>
      <c r="BV27">
        <v>0.51835226183009453</v>
      </c>
      <c r="BW27">
        <v>30.582783447975579</v>
      </c>
      <c r="BX27">
        <v>12</v>
      </c>
      <c r="BY27">
        <v>3</v>
      </c>
      <c r="BZ27">
        <v>177</v>
      </c>
    </row>
    <row r="28" spans="1:78" ht="16.5">
      <c r="A28" s="107" t="str">
        <f t="shared" si="1"/>
        <v>부성여객</v>
      </c>
      <c r="B28" s="108" t="str">
        <f t="shared" si="2"/>
        <v>김영주</v>
      </c>
      <c r="C28" s="109" t="str">
        <f t="shared" si="3"/>
        <v>D</v>
      </c>
      <c r="D28" s="110">
        <f t="shared" si="4"/>
        <v>0.80136363636363628</v>
      </c>
      <c r="E28" s="111">
        <f t="shared" si="5"/>
        <v>844</v>
      </c>
      <c r="F28" s="112" t="str">
        <f t="shared" si="6"/>
        <v>36</v>
      </c>
      <c r="G28" s="113" t="str">
        <f t="shared" si="7"/>
        <v>70바2127</v>
      </c>
      <c r="H28" s="114">
        <f t="shared" si="8"/>
        <v>1</v>
      </c>
      <c r="I28" s="115">
        <f t="shared" si="9"/>
        <v>1173.5170000000001</v>
      </c>
      <c r="J28" s="116">
        <f t="shared" si="10"/>
        <v>1.3289842807049781E-2</v>
      </c>
      <c r="K28" s="116">
        <f t="shared" si="11"/>
        <v>0.3019363665611029</v>
      </c>
      <c r="L28" s="116">
        <f t="shared" si="12"/>
        <v>0.27012817027789116</v>
      </c>
      <c r="M28" s="117">
        <f t="shared" si="13"/>
        <v>14.571999999999999</v>
      </c>
      <c r="N28" s="118">
        <f t="shared" si="14"/>
        <v>0</v>
      </c>
      <c r="O28" s="118">
        <f t="shared" si="15"/>
        <v>2.5564180152481812</v>
      </c>
      <c r="P28" s="228">
        <f t="shared" si="16"/>
        <v>0</v>
      </c>
      <c r="Q28" s="229">
        <f t="shared" si="17"/>
        <v>0</v>
      </c>
      <c r="R28" s="229">
        <f t="shared" si="18"/>
        <v>30</v>
      </c>
      <c r="T28">
        <v>512</v>
      </c>
      <c r="U28">
        <v>844</v>
      </c>
      <c r="V28" t="s">
        <v>362</v>
      </c>
      <c r="W28">
        <v>1173.5170000000001</v>
      </c>
      <c r="X28">
        <v>665.72199999999998</v>
      </c>
      <c r="Y28">
        <v>1.7629999999999999</v>
      </c>
      <c r="Z28">
        <v>14.571999999999999</v>
      </c>
      <c r="AA28">
        <v>67.614418999999998</v>
      </c>
      <c r="AB28">
        <v>0.89858499999999997</v>
      </c>
      <c r="AC28">
        <v>20.415251999999999</v>
      </c>
      <c r="AD28" s="1">
        <v>317</v>
      </c>
      <c r="AE28">
        <v>0</v>
      </c>
      <c r="AF28">
        <v>30</v>
      </c>
      <c r="AG28">
        <v>91</v>
      </c>
      <c r="AH28">
        <v>17.356016</v>
      </c>
      <c r="AI28">
        <v>723.9</v>
      </c>
      <c r="AJ28">
        <v>66.099999999999994</v>
      </c>
      <c r="AK28">
        <v>0</v>
      </c>
      <c r="AL28">
        <v>0</v>
      </c>
      <c r="AM28">
        <v>0.80136363636363628</v>
      </c>
      <c r="AN28" t="s">
        <v>67</v>
      </c>
      <c r="AO28">
        <v>1173.5170000000001</v>
      </c>
      <c r="AP28" t="s">
        <v>440</v>
      </c>
      <c r="AQ28" t="s">
        <v>117</v>
      </c>
      <c r="AR28" t="s">
        <v>119</v>
      </c>
      <c r="AS28" t="s">
        <v>117</v>
      </c>
      <c r="AT28" t="s">
        <v>119</v>
      </c>
      <c r="AU28" t="s">
        <v>202</v>
      </c>
      <c r="AV28" t="s">
        <v>362</v>
      </c>
      <c r="AW28" t="s">
        <v>67</v>
      </c>
      <c r="AX28">
        <v>844</v>
      </c>
      <c r="AY28" t="s">
        <v>586</v>
      </c>
      <c r="AZ28">
        <v>15</v>
      </c>
      <c r="BA28" t="s">
        <v>606</v>
      </c>
      <c r="BB28">
        <v>1</v>
      </c>
      <c r="BC28">
        <v>1</v>
      </c>
      <c r="BE28" t="s">
        <v>70</v>
      </c>
      <c r="BF28">
        <v>1</v>
      </c>
      <c r="BG28" t="s">
        <v>319</v>
      </c>
      <c r="BI28" t="s">
        <v>117</v>
      </c>
      <c r="BJ28" t="s">
        <v>362</v>
      </c>
      <c r="BK28" t="s">
        <v>67</v>
      </c>
      <c r="BL28">
        <v>0.80136363636363628</v>
      </c>
      <c r="BM28">
        <v>844</v>
      </c>
      <c r="BN28" t="s">
        <v>119</v>
      </c>
      <c r="BO28" t="s">
        <v>202</v>
      </c>
      <c r="BP28">
        <v>1</v>
      </c>
      <c r="BQ28">
        <v>1173.5170000000001</v>
      </c>
      <c r="BR28">
        <v>1.3289842807049781E-2</v>
      </c>
      <c r="BS28">
        <v>0.3019363665611029</v>
      </c>
      <c r="BT28">
        <v>0.27012817027789116</v>
      </c>
      <c r="BU28">
        <v>14.571999999999999</v>
      </c>
      <c r="BV28">
        <v>0</v>
      </c>
      <c r="BW28">
        <v>2.5564180152481812</v>
      </c>
      <c r="BX28">
        <v>0</v>
      </c>
      <c r="BY28">
        <v>0</v>
      </c>
      <c r="BZ28">
        <v>30</v>
      </c>
    </row>
    <row r="29" spans="1:78" ht="16.5">
      <c r="A29" s="124" t="str">
        <f t="shared" si="1"/>
        <v>부성여객</v>
      </c>
      <c r="B29" s="125" t="str">
        <f t="shared" si="2"/>
        <v>김외수</v>
      </c>
      <c r="C29" s="126" t="str">
        <f t="shared" si="3"/>
        <v>A</v>
      </c>
      <c r="D29" s="127">
        <f t="shared" si="4"/>
        <v>0.96116169645378458</v>
      </c>
      <c r="E29" s="128">
        <f t="shared" si="5"/>
        <v>1031</v>
      </c>
      <c r="F29" s="129" t="str">
        <f t="shared" si="6"/>
        <v>790</v>
      </c>
      <c r="G29" s="130" t="str">
        <f t="shared" si="7"/>
        <v>70바2065</v>
      </c>
      <c r="H29" s="131">
        <f t="shared" si="8"/>
        <v>3</v>
      </c>
      <c r="I29" s="132">
        <f t="shared" si="9"/>
        <v>2443.4500000000003</v>
      </c>
      <c r="J29" s="133">
        <f t="shared" si="10"/>
        <v>2.3867844395561076E-2</v>
      </c>
      <c r="K29" s="133">
        <f t="shared" si="11"/>
        <v>0.26084054337283852</v>
      </c>
      <c r="L29" s="133">
        <f t="shared" si="12"/>
        <v>0.34541324766211706</v>
      </c>
      <c r="M29" s="134">
        <f t="shared" si="13"/>
        <v>8.2919999999999998</v>
      </c>
      <c r="N29" s="135">
        <f t="shared" si="14"/>
        <v>0.53203462317624661</v>
      </c>
      <c r="O29" s="135">
        <f t="shared" si="15"/>
        <v>8.2669995293539866</v>
      </c>
      <c r="P29" s="226">
        <f t="shared" si="16"/>
        <v>1</v>
      </c>
      <c r="Q29" s="227">
        <f t="shared" si="17"/>
        <v>13</v>
      </c>
      <c r="R29" s="227">
        <f t="shared" si="18"/>
        <v>202</v>
      </c>
      <c r="T29">
        <v>512</v>
      </c>
      <c r="U29">
        <v>1031</v>
      </c>
      <c r="V29" t="s">
        <v>232</v>
      </c>
      <c r="W29">
        <v>2443.4499999999998</v>
      </c>
      <c r="X29">
        <v>1017.657</v>
      </c>
      <c r="Y29">
        <v>2.4009999999999998</v>
      </c>
      <c r="Z29">
        <v>8.2919999999999998</v>
      </c>
      <c r="AA29">
        <v>89.310536999999997</v>
      </c>
      <c r="AB29">
        <v>2.13165</v>
      </c>
      <c r="AC29">
        <v>23.295808999999998</v>
      </c>
      <c r="AD29" s="1">
        <v>844</v>
      </c>
      <c r="AE29">
        <v>13</v>
      </c>
      <c r="AF29">
        <v>202</v>
      </c>
      <c r="AG29">
        <v>106</v>
      </c>
      <c r="AH29">
        <v>27.359033</v>
      </c>
      <c r="AI29">
        <v>13204.7</v>
      </c>
      <c r="AJ29">
        <v>3017.8</v>
      </c>
      <c r="AK29">
        <v>1</v>
      </c>
      <c r="AL29">
        <v>72</v>
      </c>
      <c r="AM29">
        <v>0.96116169645378458</v>
      </c>
      <c r="AN29" t="s">
        <v>66</v>
      </c>
      <c r="AO29">
        <v>2116.6930000000002</v>
      </c>
      <c r="AP29" t="s">
        <v>441</v>
      </c>
      <c r="AQ29" t="s">
        <v>117</v>
      </c>
      <c r="AR29" t="s">
        <v>120</v>
      </c>
      <c r="AS29" t="s">
        <v>117</v>
      </c>
      <c r="AT29" t="s">
        <v>120</v>
      </c>
      <c r="AU29" t="s">
        <v>213</v>
      </c>
      <c r="AV29" t="s">
        <v>232</v>
      </c>
      <c r="AW29" t="s">
        <v>66</v>
      </c>
      <c r="AX29">
        <v>1031</v>
      </c>
      <c r="AY29" t="s">
        <v>607</v>
      </c>
      <c r="AZ29">
        <v>4</v>
      </c>
      <c r="BA29" t="s">
        <v>608</v>
      </c>
      <c r="BB29">
        <v>3</v>
      </c>
      <c r="BC29">
        <v>1</v>
      </c>
      <c r="BE29" t="s">
        <v>68</v>
      </c>
      <c r="BF29">
        <v>1</v>
      </c>
      <c r="BG29" t="s">
        <v>319</v>
      </c>
      <c r="BI29" t="s">
        <v>117</v>
      </c>
      <c r="BJ29" t="s">
        <v>232</v>
      </c>
      <c r="BK29" t="s">
        <v>66</v>
      </c>
      <c r="BL29">
        <v>0.96116169645378458</v>
      </c>
      <c r="BM29">
        <v>1031</v>
      </c>
      <c r="BN29" t="s">
        <v>120</v>
      </c>
      <c r="BO29" t="s">
        <v>213</v>
      </c>
      <c r="BP29">
        <v>3</v>
      </c>
      <c r="BQ29">
        <v>2443.4500000000003</v>
      </c>
      <c r="BR29">
        <v>2.3867844395561076E-2</v>
      </c>
      <c r="BS29">
        <v>0.26084054337283852</v>
      </c>
      <c r="BT29">
        <v>0.34541324766211712</v>
      </c>
      <c r="BU29">
        <v>8.2919999999999998</v>
      </c>
      <c r="BV29">
        <v>0.53203462317624661</v>
      </c>
      <c r="BW29">
        <v>8.2669995293539866</v>
      </c>
      <c r="BX29">
        <v>1</v>
      </c>
      <c r="BY29">
        <v>13</v>
      </c>
      <c r="BZ29">
        <v>202</v>
      </c>
    </row>
    <row r="30" spans="1:78" ht="16.5">
      <c r="A30" s="107" t="str">
        <f t="shared" si="1"/>
        <v>부성여객</v>
      </c>
      <c r="B30" s="108" t="str">
        <f t="shared" si="2"/>
        <v>김윤희</v>
      </c>
      <c r="C30" s="109" t="str">
        <f t="shared" si="3"/>
        <v>A</v>
      </c>
      <c r="D30" s="110">
        <f t="shared" si="4"/>
        <v>0.97116826471226947</v>
      </c>
      <c r="E30" s="111">
        <f t="shared" si="5"/>
        <v>8370</v>
      </c>
      <c r="F30" s="112" t="str">
        <f t="shared" si="6"/>
        <v>33</v>
      </c>
      <c r="G30" s="113" t="str">
        <f t="shared" si="7"/>
        <v>70바2049</v>
      </c>
      <c r="H30" s="114">
        <f t="shared" si="8"/>
        <v>2</v>
      </c>
      <c r="I30" s="115">
        <f t="shared" si="9"/>
        <v>1707.9470000000001</v>
      </c>
      <c r="J30" s="116">
        <f t="shared" si="10"/>
        <v>2.104732625871461E-2</v>
      </c>
      <c r="K30" s="116">
        <f t="shared" si="11"/>
        <v>0.37028001808227168</v>
      </c>
      <c r="L30" s="116">
        <f t="shared" si="12"/>
        <v>0.15047305332074121</v>
      </c>
      <c r="M30" s="117">
        <f t="shared" si="13"/>
        <v>13.039</v>
      </c>
      <c r="N30" s="118">
        <f t="shared" si="14"/>
        <v>5.8549826194840934E-2</v>
      </c>
      <c r="O30" s="118">
        <f t="shared" si="15"/>
        <v>34.778596759735514</v>
      </c>
      <c r="P30" s="228">
        <f t="shared" si="16"/>
        <v>29</v>
      </c>
      <c r="Q30" s="229">
        <f t="shared" si="17"/>
        <v>1</v>
      </c>
      <c r="R30" s="229">
        <f t="shared" si="18"/>
        <v>594</v>
      </c>
      <c r="T30">
        <v>512</v>
      </c>
      <c r="U30">
        <v>8370</v>
      </c>
      <c r="V30" t="s">
        <v>233</v>
      </c>
      <c r="W30">
        <v>1707.9469999999999</v>
      </c>
      <c r="X30">
        <v>925.65099999999995</v>
      </c>
      <c r="Y30">
        <v>1.845</v>
      </c>
      <c r="Z30">
        <v>13.039</v>
      </c>
      <c r="AA30">
        <v>108.973034</v>
      </c>
      <c r="AB30">
        <v>2.2935910000000002</v>
      </c>
      <c r="AC30">
        <v>40.350537000000003</v>
      </c>
      <c r="AD30" s="1">
        <v>257</v>
      </c>
      <c r="AE30">
        <v>1</v>
      </c>
      <c r="AF30">
        <v>594</v>
      </c>
      <c r="AG30">
        <v>83</v>
      </c>
      <c r="AH30">
        <v>15.673114999999999</v>
      </c>
      <c r="AI30">
        <v>1477.5</v>
      </c>
      <c r="AJ30">
        <v>11.6</v>
      </c>
      <c r="AK30">
        <v>29</v>
      </c>
      <c r="AL30">
        <v>9230</v>
      </c>
      <c r="AM30">
        <v>0.97116826471226947</v>
      </c>
      <c r="AN30" t="s">
        <v>66</v>
      </c>
      <c r="AO30">
        <v>1634.393</v>
      </c>
      <c r="AP30" t="s">
        <v>442</v>
      </c>
      <c r="AQ30" t="s">
        <v>117</v>
      </c>
      <c r="AR30" t="s">
        <v>118</v>
      </c>
      <c r="AS30" t="s">
        <v>117</v>
      </c>
      <c r="AT30" t="s">
        <v>118</v>
      </c>
      <c r="AU30" t="s">
        <v>173</v>
      </c>
      <c r="AV30" t="s">
        <v>233</v>
      </c>
      <c r="AW30" t="s">
        <v>66</v>
      </c>
      <c r="AX30">
        <v>8370</v>
      </c>
      <c r="AY30" t="s">
        <v>583</v>
      </c>
      <c r="AZ30">
        <v>2</v>
      </c>
      <c r="BA30" t="s">
        <v>609</v>
      </c>
      <c r="BB30">
        <v>2</v>
      </c>
      <c r="BC30">
        <v>1</v>
      </c>
      <c r="BE30" t="s">
        <v>66</v>
      </c>
      <c r="BF30">
        <v>0</v>
      </c>
      <c r="BG30" t="s">
        <v>327</v>
      </c>
      <c r="BI30" t="s">
        <v>117</v>
      </c>
      <c r="BJ30" t="s">
        <v>233</v>
      </c>
      <c r="BK30" t="s">
        <v>66</v>
      </c>
      <c r="BL30">
        <v>0.97116826471226947</v>
      </c>
      <c r="BM30">
        <v>8370</v>
      </c>
      <c r="BN30" t="s">
        <v>118</v>
      </c>
      <c r="BO30" t="s">
        <v>173</v>
      </c>
      <c r="BP30">
        <v>2</v>
      </c>
      <c r="BQ30">
        <v>1707.9470000000001</v>
      </c>
      <c r="BR30">
        <v>2.104732625871461E-2</v>
      </c>
      <c r="BS30">
        <v>0.37028001808227168</v>
      </c>
      <c r="BT30">
        <v>0.15047305332074123</v>
      </c>
      <c r="BU30">
        <v>13.039</v>
      </c>
      <c r="BV30">
        <v>5.8549826194840934E-2</v>
      </c>
      <c r="BW30">
        <v>34.778596759735514</v>
      </c>
      <c r="BX30">
        <v>29</v>
      </c>
      <c r="BY30">
        <v>1</v>
      </c>
      <c r="BZ30">
        <v>594</v>
      </c>
    </row>
    <row r="31" spans="1:78" ht="16.5">
      <c r="A31" s="124" t="str">
        <f t="shared" si="1"/>
        <v>부성여객</v>
      </c>
      <c r="B31" s="125" t="str">
        <f t="shared" si="2"/>
        <v>김인철</v>
      </c>
      <c r="C31" s="126" t="str">
        <f t="shared" si="3"/>
        <v>D</v>
      </c>
      <c r="D31" s="127">
        <f t="shared" si="4"/>
        <v>0.81352543380839604</v>
      </c>
      <c r="E31" s="128">
        <f t="shared" si="5"/>
        <v>8475</v>
      </c>
      <c r="F31" s="129" t="str">
        <f t="shared" si="6"/>
        <v>33</v>
      </c>
      <c r="G31" s="130" t="str">
        <f t="shared" si="7"/>
        <v>70바2132</v>
      </c>
      <c r="H31" s="131">
        <f t="shared" si="8"/>
        <v>9</v>
      </c>
      <c r="I31" s="132">
        <f t="shared" si="9"/>
        <v>929.17899999999997</v>
      </c>
      <c r="J31" s="133">
        <f t="shared" si="10"/>
        <v>4.7597266267626753E-2</v>
      </c>
      <c r="K31" s="133">
        <f t="shared" si="11"/>
        <v>0.35846739315495113</v>
      </c>
      <c r="L31" s="133">
        <f t="shared" si="12"/>
        <v>0.25936875456720399</v>
      </c>
      <c r="M31" s="134">
        <f t="shared" si="13"/>
        <v>15.191000000000001</v>
      </c>
      <c r="N31" s="135">
        <f t="shared" si="14"/>
        <v>0.10762188986191036</v>
      </c>
      <c r="O31" s="135">
        <f t="shared" si="15"/>
        <v>11.407920325362499</v>
      </c>
      <c r="P31" s="226">
        <f t="shared" si="16"/>
        <v>13</v>
      </c>
      <c r="Q31" s="227">
        <f t="shared" si="17"/>
        <v>1</v>
      </c>
      <c r="R31" s="227">
        <f t="shared" si="18"/>
        <v>119</v>
      </c>
      <c r="T31">
        <v>512</v>
      </c>
      <c r="U31">
        <v>8475</v>
      </c>
      <c r="V31" t="s">
        <v>234</v>
      </c>
      <c r="W31">
        <v>1094.2439999999999</v>
      </c>
      <c r="X31">
        <v>609.58799999999997</v>
      </c>
      <c r="Y31">
        <v>1.7949999999999999</v>
      </c>
      <c r="Z31">
        <v>15.191000000000001</v>
      </c>
      <c r="AA31">
        <v>64.826097000000004</v>
      </c>
      <c r="AB31">
        <v>3.0855450000000002</v>
      </c>
      <c r="AC31">
        <v>23.238042</v>
      </c>
      <c r="AD31" s="1">
        <v>241</v>
      </c>
      <c r="AE31">
        <v>1</v>
      </c>
      <c r="AF31">
        <v>119</v>
      </c>
      <c r="AG31">
        <v>103</v>
      </c>
      <c r="AH31">
        <v>16.879683</v>
      </c>
      <c r="AI31">
        <v>3350.3</v>
      </c>
      <c r="AJ31">
        <v>961.3</v>
      </c>
      <c r="AK31">
        <v>13</v>
      </c>
      <c r="AL31">
        <v>5233</v>
      </c>
      <c r="AM31">
        <v>0.81352543380839604</v>
      </c>
      <c r="AN31" t="s">
        <v>67</v>
      </c>
      <c r="AO31">
        <v>126.83499999999999</v>
      </c>
      <c r="AP31" t="s">
        <v>443</v>
      </c>
      <c r="AQ31" t="s">
        <v>117</v>
      </c>
      <c r="AR31" t="s">
        <v>118</v>
      </c>
      <c r="AS31" t="s">
        <v>117</v>
      </c>
      <c r="AT31" t="s">
        <v>118</v>
      </c>
      <c r="AU31" t="s">
        <v>177</v>
      </c>
      <c r="AV31" t="s">
        <v>234</v>
      </c>
      <c r="AW31" t="s">
        <v>67</v>
      </c>
      <c r="AX31">
        <v>8475</v>
      </c>
      <c r="AY31" t="s">
        <v>597</v>
      </c>
      <c r="AZ31">
        <v>9</v>
      </c>
      <c r="BA31" t="s">
        <v>610</v>
      </c>
      <c r="BB31">
        <v>9</v>
      </c>
      <c r="BC31">
        <v>1</v>
      </c>
      <c r="BE31" t="s">
        <v>67</v>
      </c>
      <c r="BF31">
        <v>0</v>
      </c>
      <c r="BG31" t="s">
        <v>327</v>
      </c>
      <c r="BI31" t="s">
        <v>117</v>
      </c>
      <c r="BJ31" t="s">
        <v>234</v>
      </c>
      <c r="BK31" t="s">
        <v>67</v>
      </c>
      <c r="BL31">
        <v>0.81352543380839604</v>
      </c>
      <c r="BM31">
        <v>8475</v>
      </c>
      <c r="BN31" t="s">
        <v>118</v>
      </c>
      <c r="BO31" t="s">
        <v>177</v>
      </c>
      <c r="BP31">
        <v>9</v>
      </c>
      <c r="BQ31">
        <v>929.17899999999997</v>
      </c>
      <c r="BR31">
        <v>4.7597266267626753E-2</v>
      </c>
      <c r="BS31">
        <v>0.35846739315495113</v>
      </c>
      <c r="BT31">
        <v>0.22024338264591811</v>
      </c>
      <c r="BU31">
        <v>15.191000000000001</v>
      </c>
      <c r="BV31">
        <v>0.10762188986191036</v>
      </c>
      <c r="BW31">
        <v>11.407920325362499</v>
      </c>
      <c r="BX31">
        <v>13</v>
      </c>
      <c r="BY31">
        <v>1</v>
      </c>
      <c r="BZ31">
        <v>119</v>
      </c>
    </row>
    <row r="32" spans="1:78" ht="16.5">
      <c r="A32" s="107" t="str">
        <f t="shared" si="1"/>
        <v>부성여객</v>
      </c>
      <c r="B32" s="108" t="str">
        <f t="shared" si="2"/>
        <v>김주흥</v>
      </c>
      <c r="C32" s="109" t="str">
        <f t="shared" si="3"/>
        <v>C</v>
      </c>
      <c r="D32" s="110">
        <f t="shared" si="4"/>
        <v>0.89800000000000002</v>
      </c>
      <c r="E32" s="111">
        <f t="shared" si="5"/>
        <v>1052</v>
      </c>
      <c r="F32" s="112" t="str">
        <f t="shared" si="6"/>
        <v>36</v>
      </c>
      <c r="G32" s="113" t="str">
        <f t="shared" si="7"/>
        <v>70바2046</v>
      </c>
      <c r="H32" s="114">
        <f t="shared" si="8"/>
        <v>1</v>
      </c>
      <c r="I32" s="115">
        <f t="shared" si="9"/>
        <v>659.59</v>
      </c>
      <c r="J32" s="116">
        <f t="shared" si="10"/>
        <v>1.4129610568878473E-2</v>
      </c>
      <c r="K32" s="116">
        <f t="shared" si="11"/>
        <v>0.38323637881443434</v>
      </c>
      <c r="L32" s="116">
        <f t="shared" si="12"/>
        <v>0.13190011977137311</v>
      </c>
      <c r="M32" s="117">
        <f t="shared" si="13"/>
        <v>17.817</v>
      </c>
      <c r="N32" s="118">
        <f t="shared" si="14"/>
        <v>0.90965599842326295</v>
      </c>
      <c r="O32" s="118">
        <f t="shared" si="15"/>
        <v>55.185797237677946</v>
      </c>
      <c r="P32" s="228">
        <f t="shared" si="16"/>
        <v>17</v>
      </c>
      <c r="Q32" s="229">
        <f t="shared" si="17"/>
        <v>7</v>
      </c>
      <c r="R32" s="229">
        <f t="shared" si="18"/>
        <v>388</v>
      </c>
      <c r="T32">
        <v>512</v>
      </c>
      <c r="U32">
        <v>1052</v>
      </c>
      <c r="V32" t="s">
        <v>444</v>
      </c>
      <c r="W32">
        <v>697.36099999999999</v>
      </c>
      <c r="X32">
        <v>391.803</v>
      </c>
      <c r="Y32">
        <v>1.78</v>
      </c>
      <c r="Z32">
        <v>17.817</v>
      </c>
      <c r="AA32">
        <v>39.298323000000003</v>
      </c>
      <c r="AB32">
        <v>0.55527000000000004</v>
      </c>
      <c r="AC32">
        <v>15.060547</v>
      </c>
      <c r="AD32" s="1">
        <v>87</v>
      </c>
      <c r="AE32">
        <v>7</v>
      </c>
      <c r="AF32">
        <v>388</v>
      </c>
      <c r="AG32">
        <v>96</v>
      </c>
      <c r="AH32">
        <v>17.745311000000001</v>
      </c>
      <c r="AI32">
        <v>1342</v>
      </c>
      <c r="AJ32">
        <v>207.5</v>
      </c>
      <c r="AK32">
        <v>17</v>
      </c>
      <c r="AL32">
        <v>3872</v>
      </c>
      <c r="AM32">
        <v>0.89800000000000002</v>
      </c>
      <c r="AN32" t="s">
        <v>69</v>
      </c>
      <c r="AO32">
        <v>659.59</v>
      </c>
      <c r="AP32" t="s">
        <v>445</v>
      </c>
      <c r="AQ32" t="s">
        <v>117</v>
      </c>
      <c r="AR32" t="s">
        <v>119</v>
      </c>
      <c r="AS32" t="s">
        <v>117</v>
      </c>
      <c r="AT32" t="s">
        <v>119</v>
      </c>
      <c r="AU32" t="s">
        <v>412</v>
      </c>
      <c r="AV32" t="s">
        <v>444</v>
      </c>
      <c r="AW32" t="s">
        <v>69</v>
      </c>
      <c r="AX32">
        <v>1052</v>
      </c>
      <c r="AY32" t="s">
        <v>593</v>
      </c>
      <c r="AZ32">
        <v>2</v>
      </c>
      <c r="BA32" t="s">
        <v>350</v>
      </c>
      <c r="BB32">
        <v>1</v>
      </c>
      <c r="BC32">
        <v>1</v>
      </c>
      <c r="BE32" t="s">
        <v>310</v>
      </c>
      <c r="BF32" t="s">
        <v>311</v>
      </c>
      <c r="BG32" t="s">
        <v>310</v>
      </c>
      <c r="BI32" t="s">
        <v>117</v>
      </c>
      <c r="BJ32" t="s">
        <v>444</v>
      </c>
      <c r="BK32" t="s">
        <v>69</v>
      </c>
      <c r="BL32">
        <v>0.89800000000000002</v>
      </c>
      <c r="BM32">
        <v>1052</v>
      </c>
      <c r="BN32" t="s">
        <v>119</v>
      </c>
      <c r="BO32" t="s">
        <v>412</v>
      </c>
      <c r="BP32">
        <v>1</v>
      </c>
      <c r="BQ32">
        <v>659.59</v>
      </c>
      <c r="BR32">
        <v>1.4129610568878473E-2</v>
      </c>
      <c r="BS32">
        <v>0.38323637881443434</v>
      </c>
      <c r="BT32">
        <v>0.12475604457375736</v>
      </c>
      <c r="BU32">
        <v>17.817</v>
      </c>
      <c r="BV32">
        <v>0.90965599842326295</v>
      </c>
      <c r="BW32">
        <v>55.185797237677946</v>
      </c>
      <c r="BX32">
        <v>17</v>
      </c>
      <c r="BY32">
        <v>7</v>
      </c>
      <c r="BZ32">
        <v>388</v>
      </c>
    </row>
    <row r="33" spans="1:78" ht="16.5">
      <c r="A33" s="124" t="str">
        <f t="shared" si="1"/>
        <v>부성여객</v>
      </c>
      <c r="B33" s="125" t="str">
        <f t="shared" si="2"/>
        <v>김진용</v>
      </c>
      <c r="C33" s="126" t="str">
        <f t="shared" si="3"/>
        <v>D</v>
      </c>
      <c r="D33" s="127">
        <f t="shared" si="4"/>
        <v>0.84526315789473694</v>
      </c>
      <c r="E33" s="128">
        <f t="shared" si="5"/>
        <v>4906</v>
      </c>
      <c r="F33" s="129" t="str">
        <f t="shared" si="6"/>
        <v>36</v>
      </c>
      <c r="G33" s="130" t="str">
        <f t="shared" si="7"/>
        <v>70바2122</v>
      </c>
      <c r="H33" s="131">
        <f t="shared" si="8"/>
        <v>1</v>
      </c>
      <c r="I33" s="132">
        <f t="shared" si="9"/>
        <v>744.053</v>
      </c>
      <c r="J33" s="133">
        <f t="shared" si="10"/>
        <v>1.3935103074938037E-2</v>
      </c>
      <c r="K33" s="133">
        <f t="shared" si="11"/>
        <v>0.37852428600256388</v>
      </c>
      <c r="L33" s="133">
        <f t="shared" si="12"/>
        <v>0.30239781305901597</v>
      </c>
      <c r="M33" s="134">
        <f t="shared" si="13"/>
        <v>16.399999999999999</v>
      </c>
      <c r="N33" s="135">
        <f t="shared" si="14"/>
        <v>1.747187364340981</v>
      </c>
      <c r="O33" s="135">
        <f t="shared" si="15"/>
        <v>15.052691138937684</v>
      </c>
      <c r="P33" s="226">
        <f t="shared" si="16"/>
        <v>15</v>
      </c>
      <c r="Q33" s="227">
        <f t="shared" si="17"/>
        <v>13</v>
      </c>
      <c r="R33" s="227">
        <f t="shared" si="18"/>
        <v>112</v>
      </c>
      <c r="T33">
        <v>512</v>
      </c>
      <c r="U33">
        <v>4906</v>
      </c>
      <c r="V33" t="s">
        <v>363</v>
      </c>
      <c r="W33">
        <v>744.053</v>
      </c>
      <c r="X33">
        <v>463.27100000000002</v>
      </c>
      <c r="Y33">
        <v>1.6060000000000001</v>
      </c>
      <c r="Z33">
        <v>16.399999999999999</v>
      </c>
      <c r="AA33">
        <v>47.919989999999999</v>
      </c>
      <c r="AB33">
        <v>0.66776999999999997</v>
      </c>
      <c r="AC33">
        <v>18.13888</v>
      </c>
      <c r="AD33" s="1">
        <v>225</v>
      </c>
      <c r="AE33">
        <v>13</v>
      </c>
      <c r="AF33">
        <v>112</v>
      </c>
      <c r="AG33">
        <v>93</v>
      </c>
      <c r="AH33">
        <v>15.526985</v>
      </c>
      <c r="AI33">
        <v>868.2</v>
      </c>
      <c r="AJ33">
        <v>75.599999999999994</v>
      </c>
      <c r="AK33">
        <v>15</v>
      </c>
      <c r="AL33">
        <v>7919</v>
      </c>
      <c r="AM33">
        <v>0.84526315789473694</v>
      </c>
      <c r="AN33" t="s">
        <v>67</v>
      </c>
      <c r="AO33">
        <v>744.053</v>
      </c>
      <c r="AP33" t="s">
        <v>446</v>
      </c>
      <c r="AQ33" t="s">
        <v>117</v>
      </c>
      <c r="AR33" t="s">
        <v>119</v>
      </c>
      <c r="AS33" t="s">
        <v>117</v>
      </c>
      <c r="AT33" t="s">
        <v>119</v>
      </c>
      <c r="AU33" t="s">
        <v>201</v>
      </c>
      <c r="AV33" t="s">
        <v>363</v>
      </c>
      <c r="AW33" t="s">
        <v>67</v>
      </c>
      <c r="AX33">
        <v>4906</v>
      </c>
      <c r="AY33" t="s">
        <v>586</v>
      </c>
      <c r="AZ33">
        <v>1</v>
      </c>
      <c r="BA33" t="s">
        <v>344</v>
      </c>
      <c r="BB33">
        <v>1</v>
      </c>
      <c r="BC33">
        <v>1</v>
      </c>
      <c r="BE33" t="s">
        <v>68</v>
      </c>
      <c r="BF33">
        <v>-2</v>
      </c>
      <c r="BG33" t="s">
        <v>324</v>
      </c>
      <c r="BI33" t="s">
        <v>117</v>
      </c>
      <c r="BJ33" t="s">
        <v>363</v>
      </c>
      <c r="BK33" t="s">
        <v>67</v>
      </c>
      <c r="BL33">
        <v>0.84526315789473694</v>
      </c>
      <c r="BM33">
        <v>4906</v>
      </c>
      <c r="BN33" t="s">
        <v>119</v>
      </c>
      <c r="BO33" t="s">
        <v>201</v>
      </c>
      <c r="BP33">
        <v>1</v>
      </c>
      <c r="BQ33">
        <v>744.053</v>
      </c>
      <c r="BR33">
        <v>1.3935103074938037E-2</v>
      </c>
      <c r="BS33">
        <v>0.37852428600256388</v>
      </c>
      <c r="BT33">
        <v>0.30239781305901597</v>
      </c>
      <c r="BU33">
        <v>16.399999999999999</v>
      </c>
      <c r="BV33">
        <v>1.747187364340981</v>
      </c>
      <c r="BW33">
        <v>15.052691138937684</v>
      </c>
      <c r="BX33">
        <v>15</v>
      </c>
      <c r="BY33">
        <v>13</v>
      </c>
      <c r="BZ33">
        <v>112</v>
      </c>
    </row>
    <row r="34" spans="1:78" ht="16.5">
      <c r="A34" s="107" t="str">
        <f t="shared" si="1"/>
        <v>부성여객</v>
      </c>
      <c r="B34" s="108" t="str">
        <f t="shared" si="2"/>
        <v>김진우</v>
      </c>
      <c r="C34" s="109" t="str">
        <f t="shared" si="3"/>
        <v>F</v>
      </c>
      <c r="D34" s="110">
        <f t="shared" si="4"/>
        <v>0.75142857142857145</v>
      </c>
      <c r="E34" s="111">
        <f t="shared" si="5"/>
        <v>8616</v>
      </c>
      <c r="F34" s="112" t="str">
        <f t="shared" si="6"/>
        <v>36</v>
      </c>
      <c r="G34" s="113" t="str">
        <f t="shared" si="7"/>
        <v>70바2102</v>
      </c>
      <c r="H34" s="114">
        <f t="shared" si="8"/>
        <v>1</v>
      </c>
      <c r="I34" s="115">
        <f t="shared" si="9"/>
        <v>450.70499999999998</v>
      </c>
      <c r="J34" s="116">
        <f t="shared" si="10"/>
        <v>2.2371195611186088E-2</v>
      </c>
      <c r="K34" s="116">
        <f t="shared" si="11"/>
        <v>0.34633476963240484</v>
      </c>
      <c r="L34" s="116">
        <f t="shared" si="12"/>
        <v>0.21743712627993922</v>
      </c>
      <c r="M34" s="117">
        <f t="shared" si="13"/>
        <v>17.954000000000001</v>
      </c>
      <c r="N34" s="118">
        <f t="shared" si="14"/>
        <v>0.44374923730599841</v>
      </c>
      <c r="O34" s="118">
        <f t="shared" si="15"/>
        <v>8.4312355088139697</v>
      </c>
      <c r="P34" s="228">
        <f t="shared" si="16"/>
        <v>6</v>
      </c>
      <c r="Q34" s="229">
        <f t="shared" si="17"/>
        <v>2</v>
      </c>
      <c r="R34" s="229">
        <f t="shared" si="18"/>
        <v>38</v>
      </c>
      <c r="T34">
        <v>512</v>
      </c>
      <c r="U34">
        <v>8616</v>
      </c>
      <c r="V34" t="s">
        <v>364</v>
      </c>
      <c r="W34">
        <v>450.70499999999998</v>
      </c>
      <c r="X34">
        <v>285.54000000000002</v>
      </c>
      <c r="Y34">
        <v>1.5780000000000001</v>
      </c>
      <c r="Z34">
        <v>17.954000000000001</v>
      </c>
      <c r="AA34">
        <v>27.738883999999999</v>
      </c>
      <c r="AB34">
        <v>0.62055199999999999</v>
      </c>
      <c r="AC34">
        <v>9.6069399999999998</v>
      </c>
      <c r="AD34" s="1">
        <v>98</v>
      </c>
      <c r="AE34">
        <v>2</v>
      </c>
      <c r="AF34">
        <v>38</v>
      </c>
      <c r="AG34">
        <v>83</v>
      </c>
      <c r="AH34">
        <v>16.24813</v>
      </c>
      <c r="AI34">
        <v>291.7</v>
      </c>
      <c r="AJ34">
        <v>7.9</v>
      </c>
      <c r="AK34">
        <v>6</v>
      </c>
      <c r="AL34">
        <v>974</v>
      </c>
      <c r="AM34">
        <v>0.75142857142857145</v>
      </c>
      <c r="AN34" t="s">
        <v>70</v>
      </c>
      <c r="AO34">
        <v>450.70499999999998</v>
      </c>
      <c r="AP34" t="s">
        <v>447</v>
      </c>
      <c r="AQ34" t="s">
        <v>117</v>
      </c>
      <c r="AR34" t="s">
        <v>119</v>
      </c>
      <c r="AS34" t="s">
        <v>117</v>
      </c>
      <c r="AT34" t="s">
        <v>119</v>
      </c>
      <c r="AU34" t="s">
        <v>198</v>
      </c>
      <c r="AV34" t="s">
        <v>364</v>
      </c>
      <c r="AW34" t="s">
        <v>70</v>
      </c>
      <c r="AX34">
        <v>8616</v>
      </c>
      <c r="AY34" t="s">
        <v>611</v>
      </c>
      <c r="AZ34">
        <v>5</v>
      </c>
      <c r="BA34" t="s">
        <v>612</v>
      </c>
      <c r="BB34">
        <v>1</v>
      </c>
      <c r="BC34">
        <v>1</v>
      </c>
      <c r="BE34" t="s">
        <v>67</v>
      </c>
      <c r="BF34">
        <v>-1</v>
      </c>
      <c r="BG34" t="s">
        <v>324</v>
      </c>
      <c r="BI34" t="s">
        <v>117</v>
      </c>
      <c r="BJ34" t="s">
        <v>364</v>
      </c>
      <c r="BK34" t="s">
        <v>70</v>
      </c>
      <c r="BL34">
        <v>0.75142857142857145</v>
      </c>
      <c r="BM34">
        <v>8616</v>
      </c>
      <c r="BN34" t="s">
        <v>119</v>
      </c>
      <c r="BO34" t="s">
        <v>198</v>
      </c>
      <c r="BP34">
        <v>1</v>
      </c>
      <c r="BQ34">
        <v>450.70499999999998</v>
      </c>
      <c r="BR34">
        <v>2.2371195611186088E-2</v>
      </c>
      <c r="BS34">
        <v>0.34633476963240484</v>
      </c>
      <c r="BT34">
        <v>0.21743712627993922</v>
      </c>
      <c r="BU34">
        <v>17.954000000000001</v>
      </c>
      <c r="BV34">
        <v>0.44374923730599841</v>
      </c>
      <c r="BW34">
        <v>8.4312355088139697</v>
      </c>
      <c r="BX34">
        <v>6</v>
      </c>
      <c r="BY34">
        <v>2</v>
      </c>
      <c r="BZ34">
        <v>38</v>
      </c>
    </row>
    <row r="35" spans="1:78" ht="16.5">
      <c r="A35" s="124" t="str">
        <f t="shared" si="1"/>
        <v>부성여객</v>
      </c>
      <c r="B35" s="125" t="str">
        <f t="shared" si="2"/>
        <v>김창남</v>
      </c>
      <c r="C35" s="126" t="str">
        <f t="shared" si="3"/>
        <v>A</v>
      </c>
      <c r="D35" s="127">
        <f t="shared" si="4"/>
        <v>0.9907999999999999</v>
      </c>
      <c r="E35" s="128">
        <f t="shared" si="5"/>
        <v>7965</v>
      </c>
      <c r="F35" s="129" t="str">
        <f t="shared" si="6"/>
        <v>790</v>
      </c>
      <c r="G35" s="130" t="str">
        <f t="shared" si="7"/>
        <v>70바2045</v>
      </c>
      <c r="H35" s="131">
        <f t="shared" si="8"/>
        <v>1</v>
      </c>
      <c r="I35" s="132">
        <f t="shared" si="9"/>
        <v>2310.1790000000001</v>
      </c>
      <c r="J35" s="133">
        <f t="shared" si="10"/>
        <v>5.1369359507287124E-3</v>
      </c>
      <c r="K35" s="133">
        <f t="shared" si="11"/>
        <v>0.15662660034616599</v>
      </c>
      <c r="L35" s="133">
        <f t="shared" si="12"/>
        <v>0.2359124552686177</v>
      </c>
      <c r="M35" s="134">
        <f t="shared" si="13"/>
        <v>8.4559999999999995</v>
      </c>
      <c r="N35" s="135">
        <f t="shared" si="14"/>
        <v>0.34629351232090672</v>
      </c>
      <c r="O35" s="135">
        <f t="shared" si="15"/>
        <v>18.52670290916851</v>
      </c>
      <c r="P35" s="226">
        <f t="shared" si="16"/>
        <v>0</v>
      </c>
      <c r="Q35" s="227">
        <f t="shared" si="17"/>
        <v>8</v>
      </c>
      <c r="R35" s="227">
        <f t="shared" si="18"/>
        <v>428</v>
      </c>
      <c r="T35">
        <v>512</v>
      </c>
      <c r="U35">
        <v>7965</v>
      </c>
      <c r="V35" t="s">
        <v>235</v>
      </c>
      <c r="W35">
        <v>2310.1790000000001</v>
      </c>
      <c r="X35">
        <v>932.58100000000002</v>
      </c>
      <c r="Y35">
        <v>2.4769999999999999</v>
      </c>
      <c r="Z35">
        <v>8.4559999999999995</v>
      </c>
      <c r="AA35">
        <v>69.104423999999995</v>
      </c>
      <c r="AB35">
        <v>0.35498499999999999</v>
      </c>
      <c r="AC35">
        <v>10.823591</v>
      </c>
      <c r="AD35" s="1">
        <v>545</v>
      </c>
      <c r="AE35">
        <v>8</v>
      </c>
      <c r="AF35">
        <v>428</v>
      </c>
      <c r="AG35">
        <v>107</v>
      </c>
      <c r="AH35">
        <v>33.430261999999999</v>
      </c>
      <c r="AI35">
        <v>8618.7000000000007</v>
      </c>
      <c r="AJ35">
        <v>3143.9</v>
      </c>
      <c r="AK35">
        <v>0</v>
      </c>
      <c r="AL35">
        <v>0</v>
      </c>
      <c r="AM35">
        <v>0.9907999999999999</v>
      </c>
      <c r="AN35" t="s">
        <v>66</v>
      </c>
      <c r="AO35">
        <v>2310.1790000000001</v>
      </c>
      <c r="AP35" t="s">
        <v>448</v>
      </c>
      <c r="AQ35" t="s">
        <v>117</v>
      </c>
      <c r="AR35" t="s">
        <v>120</v>
      </c>
      <c r="AS35" t="s">
        <v>117</v>
      </c>
      <c r="AT35" t="s">
        <v>120</v>
      </c>
      <c r="AU35" t="s">
        <v>212</v>
      </c>
      <c r="AV35" t="s">
        <v>235</v>
      </c>
      <c r="AW35" t="s">
        <v>66</v>
      </c>
      <c r="AX35">
        <v>7965</v>
      </c>
      <c r="AY35" t="s">
        <v>607</v>
      </c>
      <c r="AZ35">
        <v>1</v>
      </c>
      <c r="BA35" t="s">
        <v>355</v>
      </c>
      <c r="BB35">
        <v>1</v>
      </c>
      <c r="BC35">
        <v>1</v>
      </c>
      <c r="BE35" t="s">
        <v>66</v>
      </c>
      <c r="BF35">
        <v>0</v>
      </c>
      <c r="BG35" t="s">
        <v>327</v>
      </c>
      <c r="BI35" t="s">
        <v>117</v>
      </c>
      <c r="BJ35" t="s">
        <v>235</v>
      </c>
      <c r="BK35" t="s">
        <v>66</v>
      </c>
      <c r="BL35">
        <v>0.9907999999999999</v>
      </c>
      <c r="BM35">
        <v>7965</v>
      </c>
      <c r="BN35" t="s">
        <v>120</v>
      </c>
      <c r="BO35" t="s">
        <v>212</v>
      </c>
      <c r="BP35">
        <v>1</v>
      </c>
      <c r="BQ35">
        <v>2310.1790000000001</v>
      </c>
      <c r="BR35">
        <v>5.1369359507287124E-3</v>
      </c>
      <c r="BS35">
        <v>0.15662660034616599</v>
      </c>
      <c r="BT35">
        <v>0.2359124552686177</v>
      </c>
      <c r="BU35">
        <v>8.4559999999999995</v>
      </c>
      <c r="BV35">
        <v>0.34629351232090672</v>
      </c>
      <c r="BW35">
        <v>18.52670290916851</v>
      </c>
      <c r="BX35">
        <v>0</v>
      </c>
      <c r="BY35">
        <v>8</v>
      </c>
      <c r="BZ35">
        <v>428</v>
      </c>
    </row>
    <row r="36" spans="1:78" ht="16.5">
      <c r="A36" s="107" t="str">
        <f t="shared" si="1"/>
        <v>부성여객</v>
      </c>
      <c r="B36" s="108" t="str">
        <f t="shared" si="2"/>
        <v>김창선</v>
      </c>
      <c r="C36" s="109" t="str">
        <f t="shared" si="3"/>
        <v>A</v>
      </c>
      <c r="D36" s="110">
        <f t="shared" si="4"/>
        <v>0.9791510339093088</v>
      </c>
      <c r="E36" s="111">
        <f t="shared" si="5"/>
        <v>9374</v>
      </c>
      <c r="F36" s="112" t="str">
        <f t="shared" si="6"/>
        <v>790</v>
      </c>
      <c r="G36" s="113" t="str">
        <f t="shared" si="7"/>
        <v>70바2065</v>
      </c>
      <c r="H36" s="114">
        <f t="shared" si="8"/>
        <v>2</v>
      </c>
      <c r="I36" s="115">
        <f t="shared" si="9"/>
        <v>2852.6680000000001</v>
      </c>
      <c r="J36" s="116">
        <f t="shared" si="10"/>
        <v>1.0067188913390571E-2</v>
      </c>
      <c r="K36" s="116">
        <f t="shared" si="11"/>
        <v>0.25461135109811006</v>
      </c>
      <c r="L36" s="116">
        <f t="shared" si="12"/>
        <v>0.34494024541236484</v>
      </c>
      <c r="M36" s="117">
        <f t="shared" si="13"/>
        <v>8.0180000000000007</v>
      </c>
      <c r="N36" s="118">
        <f t="shared" si="14"/>
        <v>0.17527451494530732</v>
      </c>
      <c r="O36" s="118">
        <f t="shared" si="15"/>
        <v>7.9224080755278914</v>
      </c>
      <c r="P36" s="228">
        <f t="shared" si="16"/>
        <v>0</v>
      </c>
      <c r="Q36" s="229">
        <f t="shared" si="17"/>
        <v>5</v>
      </c>
      <c r="R36" s="229">
        <f t="shared" si="18"/>
        <v>226</v>
      </c>
      <c r="T36">
        <v>512</v>
      </c>
      <c r="U36">
        <v>9374</v>
      </c>
      <c r="V36" t="s">
        <v>236</v>
      </c>
      <c r="W36">
        <v>2852.6680000000001</v>
      </c>
      <c r="X36">
        <v>1165.441</v>
      </c>
      <c r="Y36">
        <v>2.448</v>
      </c>
      <c r="Z36">
        <v>8.0180000000000007</v>
      </c>
      <c r="AA36">
        <v>101.317757</v>
      </c>
      <c r="AB36">
        <v>1.0199849999999999</v>
      </c>
      <c r="AC36">
        <v>25.796651000000001</v>
      </c>
      <c r="AD36" s="1">
        <v>984</v>
      </c>
      <c r="AE36">
        <v>5</v>
      </c>
      <c r="AF36">
        <v>226</v>
      </c>
      <c r="AG36">
        <v>104</v>
      </c>
      <c r="AH36">
        <v>28.155656</v>
      </c>
      <c r="AI36">
        <v>18395.3</v>
      </c>
      <c r="AJ36">
        <v>2011.9</v>
      </c>
      <c r="AK36">
        <v>0</v>
      </c>
      <c r="AL36">
        <v>0</v>
      </c>
      <c r="AM36">
        <v>0.9791510339093088</v>
      </c>
      <c r="AN36" t="s">
        <v>66</v>
      </c>
      <c r="AO36">
        <v>2743.8220000000001</v>
      </c>
      <c r="AP36" t="s">
        <v>449</v>
      </c>
      <c r="AQ36" t="s">
        <v>117</v>
      </c>
      <c r="AR36" t="s">
        <v>120</v>
      </c>
      <c r="AS36" t="s">
        <v>117</v>
      </c>
      <c r="AT36" t="s">
        <v>120</v>
      </c>
      <c r="AU36" t="s">
        <v>213</v>
      </c>
      <c r="AV36" t="s">
        <v>236</v>
      </c>
      <c r="AW36" t="s">
        <v>66</v>
      </c>
      <c r="AX36">
        <v>9374</v>
      </c>
      <c r="AY36" t="s">
        <v>607</v>
      </c>
      <c r="AZ36">
        <v>3</v>
      </c>
      <c r="BA36" t="s">
        <v>415</v>
      </c>
      <c r="BB36">
        <v>2</v>
      </c>
      <c r="BC36">
        <v>1</v>
      </c>
      <c r="BE36" t="s">
        <v>66</v>
      </c>
      <c r="BF36">
        <v>0</v>
      </c>
      <c r="BG36" t="s">
        <v>327</v>
      </c>
      <c r="BI36" t="s">
        <v>117</v>
      </c>
      <c r="BJ36" t="s">
        <v>236</v>
      </c>
      <c r="BK36" t="s">
        <v>66</v>
      </c>
      <c r="BL36">
        <v>0.9791510339093088</v>
      </c>
      <c r="BM36">
        <v>9374</v>
      </c>
      <c r="BN36" t="s">
        <v>120</v>
      </c>
      <c r="BO36" t="s">
        <v>213</v>
      </c>
      <c r="BP36">
        <v>2</v>
      </c>
      <c r="BQ36">
        <v>2852.6680000000001</v>
      </c>
      <c r="BR36">
        <v>1.0067188913390571E-2</v>
      </c>
      <c r="BS36">
        <v>0.25461135109811006</v>
      </c>
      <c r="BT36">
        <v>0.34494024541236484</v>
      </c>
      <c r="BU36">
        <v>8.0180000000000007</v>
      </c>
      <c r="BV36">
        <v>0.17527451494530732</v>
      </c>
      <c r="BW36">
        <v>7.9224080755278914</v>
      </c>
      <c r="BX36">
        <v>0</v>
      </c>
      <c r="BY36">
        <v>5</v>
      </c>
      <c r="BZ36">
        <v>226</v>
      </c>
    </row>
    <row r="37" spans="1:78" ht="16.5">
      <c r="A37" s="124" t="str">
        <f t="shared" si="1"/>
        <v>부성여객</v>
      </c>
      <c r="B37" s="125" t="str">
        <f t="shared" si="2"/>
        <v>김창혁</v>
      </c>
      <c r="C37" s="126" t="str">
        <f t="shared" si="3"/>
        <v>C</v>
      </c>
      <c r="D37" s="127">
        <f t="shared" si="4"/>
        <v>0.86242952734384837</v>
      </c>
      <c r="E37" s="128">
        <f t="shared" si="5"/>
        <v>3035</v>
      </c>
      <c r="F37" s="129" t="str">
        <f t="shared" si="6"/>
        <v>33</v>
      </c>
      <c r="G37" s="130" t="str">
        <f t="shared" si="7"/>
        <v>70바2034</v>
      </c>
      <c r="H37" s="131">
        <f t="shared" si="8"/>
        <v>9</v>
      </c>
      <c r="I37" s="132">
        <f t="shared" si="9"/>
        <v>1028.7819999999999</v>
      </c>
      <c r="J37" s="133">
        <f t="shared" si="10"/>
        <v>2.6230983667608683E-2</v>
      </c>
      <c r="K37" s="133">
        <f t="shared" si="11"/>
        <v>0.31211626338083526</v>
      </c>
      <c r="L37" s="133">
        <f t="shared" si="12"/>
        <v>0.23522962104702455</v>
      </c>
      <c r="M37" s="134">
        <f t="shared" si="13"/>
        <v>14.298999999999999</v>
      </c>
      <c r="N37" s="135">
        <f t="shared" si="14"/>
        <v>0</v>
      </c>
      <c r="O37" s="135">
        <f t="shared" si="15"/>
        <v>12.247492666084749</v>
      </c>
      <c r="P37" s="226">
        <f t="shared" si="16"/>
        <v>5</v>
      </c>
      <c r="Q37" s="227">
        <f t="shared" si="17"/>
        <v>0</v>
      </c>
      <c r="R37" s="227">
        <f t="shared" si="18"/>
        <v>148</v>
      </c>
      <c r="T37">
        <v>512</v>
      </c>
      <c r="U37">
        <v>3035</v>
      </c>
      <c r="V37" t="s">
        <v>365</v>
      </c>
      <c r="W37">
        <v>1178.0909999999999</v>
      </c>
      <c r="X37">
        <v>639.43799999999999</v>
      </c>
      <c r="Y37">
        <v>1.8420000000000001</v>
      </c>
      <c r="Z37">
        <v>14.298999999999999</v>
      </c>
      <c r="AA37">
        <v>74.285814999999999</v>
      </c>
      <c r="AB37">
        <v>1.94859</v>
      </c>
      <c r="AC37">
        <v>23.185811000000001</v>
      </c>
      <c r="AD37" s="1">
        <v>242</v>
      </c>
      <c r="AE37">
        <v>0</v>
      </c>
      <c r="AF37">
        <v>148</v>
      </c>
      <c r="AG37">
        <v>91</v>
      </c>
      <c r="AH37">
        <v>15.858895</v>
      </c>
      <c r="AI37">
        <v>522.79999999999995</v>
      </c>
      <c r="AJ37">
        <v>28.5</v>
      </c>
      <c r="AK37">
        <v>5</v>
      </c>
      <c r="AL37">
        <v>1039</v>
      </c>
      <c r="AM37">
        <v>0.86242952734384837</v>
      </c>
      <c r="AN37" t="s">
        <v>69</v>
      </c>
      <c r="AO37">
        <v>135.78399999999999</v>
      </c>
      <c r="AP37" t="s">
        <v>450</v>
      </c>
      <c r="AQ37" t="s">
        <v>117</v>
      </c>
      <c r="AR37" t="s">
        <v>118</v>
      </c>
      <c r="AS37" t="s">
        <v>117</v>
      </c>
      <c r="AT37" t="s">
        <v>118</v>
      </c>
      <c r="AU37" t="s">
        <v>171</v>
      </c>
      <c r="AV37" t="s">
        <v>365</v>
      </c>
      <c r="AW37" t="s">
        <v>69</v>
      </c>
      <c r="AX37">
        <v>3035</v>
      </c>
      <c r="AY37" t="s">
        <v>582</v>
      </c>
      <c r="AZ37">
        <v>9</v>
      </c>
      <c r="BA37" t="s">
        <v>613</v>
      </c>
      <c r="BB37">
        <v>9</v>
      </c>
      <c r="BC37">
        <v>1</v>
      </c>
      <c r="BE37" t="s">
        <v>70</v>
      </c>
      <c r="BF37">
        <v>2</v>
      </c>
      <c r="BG37" t="s">
        <v>319</v>
      </c>
      <c r="BI37" t="s">
        <v>117</v>
      </c>
      <c r="BJ37" t="s">
        <v>365</v>
      </c>
      <c r="BK37" t="s">
        <v>69</v>
      </c>
      <c r="BL37">
        <v>0.86242952734384837</v>
      </c>
      <c r="BM37">
        <v>3035</v>
      </c>
      <c r="BN37" t="s">
        <v>118</v>
      </c>
      <c r="BO37" t="s">
        <v>171</v>
      </c>
      <c r="BP37">
        <v>9</v>
      </c>
      <c r="BQ37">
        <v>1028.7819999999999</v>
      </c>
      <c r="BR37">
        <v>2.6230983667608683E-2</v>
      </c>
      <c r="BS37">
        <v>0.31211626338083526</v>
      </c>
      <c r="BT37">
        <v>0.20541706880028796</v>
      </c>
      <c r="BU37">
        <v>14.298999999999999</v>
      </c>
      <c r="BV37">
        <v>0</v>
      </c>
      <c r="BW37">
        <v>12.247492666084749</v>
      </c>
      <c r="BX37">
        <v>5</v>
      </c>
      <c r="BY37">
        <v>0</v>
      </c>
      <c r="BZ37">
        <v>148</v>
      </c>
    </row>
    <row r="38" spans="1:78" ht="16.5">
      <c r="A38" s="107" t="str">
        <f t="shared" si="1"/>
        <v>부성여객</v>
      </c>
      <c r="B38" s="108" t="str">
        <f t="shared" si="2"/>
        <v>김학연</v>
      </c>
      <c r="C38" s="109" t="str">
        <f t="shared" si="3"/>
        <v>F</v>
      </c>
      <c r="D38" s="110">
        <f t="shared" si="4"/>
        <v>0.72374047240100248</v>
      </c>
      <c r="E38" s="111">
        <f t="shared" si="5"/>
        <v>9799</v>
      </c>
      <c r="F38" s="112" t="str">
        <f t="shared" si="6"/>
        <v>33</v>
      </c>
      <c r="G38" s="113" t="str">
        <f t="shared" si="7"/>
        <v>70바2134</v>
      </c>
      <c r="H38" s="114">
        <f t="shared" si="8"/>
        <v>2</v>
      </c>
      <c r="I38" s="115">
        <f t="shared" si="9"/>
        <v>886.54100000000005</v>
      </c>
      <c r="J38" s="116">
        <f t="shared" si="10"/>
        <v>7.6938625611872632E-2</v>
      </c>
      <c r="K38" s="116">
        <f t="shared" si="11"/>
        <v>0.3708038071597799</v>
      </c>
      <c r="L38" s="116">
        <f t="shared" si="12"/>
        <v>0.1940124596606361</v>
      </c>
      <c r="M38" s="117">
        <f t="shared" si="13"/>
        <v>18.539000000000001</v>
      </c>
      <c r="N38" s="118">
        <f t="shared" si="14"/>
        <v>0.11279794166316053</v>
      </c>
      <c r="O38" s="118">
        <f t="shared" si="15"/>
        <v>11.054198282989731</v>
      </c>
      <c r="P38" s="228">
        <f t="shared" si="16"/>
        <v>32</v>
      </c>
      <c r="Q38" s="229">
        <f t="shared" si="17"/>
        <v>1</v>
      </c>
      <c r="R38" s="229">
        <f t="shared" si="18"/>
        <v>108</v>
      </c>
      <c r="T38">
        <v>512</v>
      </c>
      <c r="U38">
        <v>9799</v>
      </c>
      <c r="V38" t="s">
        <v>366</v>
      </c>
      <c r="W38">
        <v>934.35400000000004</v>
      </c>
      <c r="X38">
        <v>548.64700000000005</v>
      </c>
      <c r="Y38">
        <v>1.7030000000000001</v>
      </c>
      <c r="Z38">
        <v>18.539000000000001</v>
      </c>
      <c r="AA38">
        <v>62.434153999999999</v>
      </c>
      <c r="AB38">
        <v>4.803598</v>
      </c>
      <c r="AC38">
        <v>23.150822000000002</v>
      </c>
      <c r="AD38" s="1">
        <v>172</v>
      </c>
      <c r="AE38">
        <v>1</v>
      </c>
      <c r="AF38">
        <v>108</v>
      </c>
      <c r="AG38">
        <v>93</v>
      </c>
      <c r="AH38">
        <v>14.96543</v>
      </c>
      <c r="AI38">
        <v>1033.5999999999999</v>
      </c>
      <c r="AJ38">
        <v>126.4</v>
      </c>
      <c r="AK38">
        <v>32</v>
      </c>
      <c r="AL38">
        <v>18131</v>
      </c>
      <c r="AM38">
        <v>0.72374047240100248</v>
      </c>
      <c r="AN38" t="s">
        <v>70</v>
      </c>
      <c r="AO38">
        <v>784.13400000000001</v>
      </c>
      <c r="AP38" t="s">
        <v>451</v>
      </c>
      <c r="AQ38" t="s">
        <v>117</v>
      </c>
      <c r="AR38" t="s">
        <v>118</v>
      </c>
      <c r="AS38" t="s">
        <v>117</v>
      </c>
      <c r="AT38" t="s">
        <v>118</v>
      </c>
      <c r="AU38" t="s">
        <v>179</v>
      </c>
      <c r="AV38" t="s">
        <v>366</v>
      </c>
      <c r="AW38" t="s">
        <v>70</v>
      </c>
      <c r="AX38">
        <v>9799</v>
      </c>
      <c r="AY38" t="s">
        <v>594</v>
      </c>
      <c r="AZ38">
        <v>8</v>
      </c>
      <c r="BA38" t="s">
        <v>614</v>
      </c>
      <c r="BB38">
        <v>2</v>
      </c>
      <c r="BC38">
        <v>1</v>
      </c>
      <c r="BE38" t="s">
        <v>70</v>
      </c>
      <c r="BF38">
        <v>0</v>
      </c>
      <c r="BG38" t="s">
        <v>327</v>
      </c>
      <c r="BI38" t="s">
        <v>117</v>
      </c>
      <c r="BJ38" t="s">
        <v>366</v>
      </c>
      <c r="BK38" t="s">
        <v>70</v>
      </c>
      <c r="BL38">
        <v>0.72374047240100248</v>
      </c>
      <c r="BM38">
        <v>9799</v>
      </c>
      <c r="BN38" t="s">
        <v>118</v>
      </c>
      <c r="BO38" t="s">
        <v>179</v>
      </c>
      <c r="BP38">
        <v>2</v>
      </c>
      <c r="BQ38">
        <v>886.54100000000005</v>
      </c>
      <c r="BR38">
        <v>7.6938625611872632E-2</v>
      </c>
      <c r="BS38">
        <v>0.3708038071597799</v>
      </c>
      <c r="BT38">
        <v>0.18408440484013552</v>
      </c>
      <c r="BU38">
        <v>18.539000000000001</v>
      </c>
      <c r="BV38">
        <v>0.11279794166316053</v>
      </c>
      <c r="BW38">
        <v>11.054198282989731</v>
      </c>
      <c r="BX38">
        <v>32</v>
      </c>
      <c r="BY38">
        <v>1</v>
      </c>
      <c r="BZ38">
        <v>108</v>
      </c>
    </row>
    <row r="39" spans="1:78" ht="16.5">
      <c r="A39" s="124" t="str">
        <f t="shared" si="1"/>
        <v>부성여객</v>
      </c>
      <c r="B39" s="125" t="str">
        <f t="shared" si="2"/>
        <v>김한석</v>
      </c>
      <c r="C39" s="126" t="str">
        <f t="shared" si="3"/>
        <v>D</v>
      </c>
      <c r="D39" s="127">
        <f t="shared" si="4"/>
        <v>0.82904761904761903</v>
      </c>
      <c r="E39" s="128">
        <f t="shared" si="5"/>
        <v>6728</v>
      </c>
      <c r="F39" s="129" t="str">
        <f t="shared" si="6"/>
        <v>36</v>
      </c>
      <c r="G39" s="130" t="str">
        <f t="shared" si="7"/>
        <v>70바2091</v>
      </c>
      <c r="H39" s="131">
        <f t="shared" si="8"/>
        <v>1</v>
      </c>
      <c r="I39" s="132">
        <f t="shared" si="9"/>
        <v>1092.7840000000001</v>
      </c>
      <c r="J39" s="133">
        <f t="shared" si="10"/>
        <v>3.8777666465278603E-2</v>
      </c>
      <c r="K39" s="133">
        <f t="shared" si="11"/>
        <v>0.3986341340270616</v>
      </c>
      <c r="L39" s="133">
        <f t="shared" si="12"/>
        <v>0.1848489728985783</v>
      </c>
      <c r="M39" s="134">
        <f t="shared" si="13"/>
        <v>18.010000000000002</v>
      </c>
      <c r="N39" s="135">
        <f t="shared" si="14"/>
        <v>0</v>
      </c>
      <c r="O39" s="135">
        <f t="shared" si="15"/>
        <v>18.850934859954023</v>
      </c>
      <c r="P39" s="226">
        <f t="shared" si="16"/>
        <v>38</v>
      </c>
      <c r="Q39" s="227">
        <f t="shared" si="17"/>
        <v>0</v>
      </c>
      <c r="R39" s="227">
        <f t="shared" si="18"/>
        <v>206</v>
      </c>
      <c r="T39">
        <v>512</v>
      </c>
      <c r="U39">
        <v>6728</v>
      </c>
      <c r="V39" t="s">
        <v>237</v>
      </c>
      <c r="W39">
        <v>1092.7840000000001</v>
      </c>
      <c r="X39">
        <v>627.75199999999995</v>
      </c>
      <c r="Y39">
        <v>1.7410000000000001</v>
      </c>
      <c r="Z39">
        <v>18.010000000000002</v>
      </c>
      <c r="AA39">
        <v>72.284983999999994</v>
      </c>
      <c r="AB39">
        <v>2.8030430000000002</v>
      </c>
      <c r="AC39">
        <v>28.815262000000001</v>
      </c>
      <c r="AD39" s="1">
        <v>202</v>
      </c>
      <c r="AE39">
        <v>0</v>
      </c>
      <c r="AF39">
        <v>206</v>
      </c>
      <c r="AG39">
        <v>106</v>
      </c>
      <c r="AH39">
        <v>15.117717000000001</v>
      </c>
      <c r="AI39">
        <v>1559.7</v>
      </c>
      <c r="AJ39">
        <v>768.1</v>
      </c>
      <c r="AK39">
        <v>38</v>
      </c>
      <c r="AL39">
        <v>10491</v>
      </c>
      <c r="AM39">
        <v>0.82904761904761903</v>
      </c>
      <c r="AN39" t="s">
        <v>67</v>
      </c>
      <c r="AO39">
        <v>1092.7840000000001</v>
      </c>
      <c r="AP39" t="s">
        <v>452</v>
      </c>
      <c r="AQ39" t="s">
        <v>117</v>
      </c>
      <c r="AR39" t="s">
        <v>119</v>
      </c>
      <c r="AS39" t="s">
        <v>117</v>
      </c>
      <c r="AT39" t="s">
        <v>119</v>
      </c>
      <c r="AU39" t="s">
        <v>191</v>
      </c>
      <c r="AV39" t="s">
        <v>237</v>
      </c>
      <c r="AW39" t="s">
        <v>67</v>
      </c>
      <c r="AX39">
        <v>6728</v>
      </c>
      <c r="AY39" t="s">
        <v>586</v>
      </c>
      <c r="AZ39">
        <v>8</v>
      </c>
      <c r="BA39" t="s">
        <v>394</v>
      </c>
      <c r="BB39">
        <v>1</v>
      </c>
      <c r="BC39">
        <v>1</v>
      </c>
      <c r="BE39" t="s">
        <v>67</v>
      </c>
      <c r="BF39">
        <v>0</v>
      </c>
      <c r="BG39" t="s">
        <v>327</v>
      </c>
      <c r="BI39" t="s">
        <v>117</v>
      </c>
      <c r="BJ39" t="s">
        <v>237</v>
      </c>
      <c r="BK39" t="s">
        <v>67</v>
      </c>
      <c r="BL39">
        <v>0.82904761904761903</v>
      </c>
      <c r="BM39">
        <v>6728</v>
      </c>
      <c r="BN39" t="s">
        <v>119</v>
      </c>
      <c r="BO39" t="s">
        <v>191</v>
      </c>
      <c r="BP39">
        <v>1</v>
      </c>
      <c r="BQ39">
        <v>1092.7840000000001</v>
      </c>
      <c r="BR39">
        <v>3.8777666465278603E-2</v>
      </c>
      <c r="BS39">
        <v>0.3986341340270616</v>
      </c>
      <c r="BT39">
        <v>0.1848489728985783</v>
      </c>
      <c r="BU39">
        <v>18.010000000000002</v>
      </c>
      <c r="BV39">
        <v>0</v>
      </c>
      <c r="BW39">
        <v>18.850934859954023</v>
      </c>
      <c r="BX39">
        <v>38</v>
      </c>
      <c r="BY39">
        <v>0</v>
      </c>
      <c r="BZ39">
        <v>206</v>
      </c>
    </row>
    <row r="40" spans="1:78" ht="16.5">
      <c r="A40" s="107" t="str">
        <f t="shared" si="1"/>
        <v>부성여객</v>
      </c>
      <c r="B40" s="108" t="str">
        <f t="shared" si="2"/>
        <v>나승균</v>
      </c>
      <c r="C40" s="109" t="str">
        <f t="shared" si="3"/>
        <v>D</v>
      </c>
      <c r="D40" s="110">
        <f t="shared" si="4"/>
        <v>0.84199999999999997</v>
      </c>
      <c r="E40" s="111">
        <f t="shared" si="5"/>
        <v>9456</v>
      </c>
      <c r="F40" s="112" t="str">
        <f t="shared" si="6"/>
        <v>36</v>
      </c>
      <c r="G40" s="113" t="str">
        <f t="shared" si="7"/>
        <v>70바2096</v>
      </c>
      <c r="H40" s="114">
        <f t="shared" si="8"/>
        <v>1</v>
      </c>
      <c r="I40" s="115">
        <f t="shared" si="9"/>
        <v>989.70100000000002</v>
      </c>
      <c r="J40" s="116">
        <f t="shared" si="10"/>
        <v>2.2885902212300076E-2</v>
      </c>
      <c r="K40" s="116">
        <f t="shared" si="11"/>
        <v>0.42580672833838962</v>
      </c>
      <c r="L40" s="116">
        <f t="shared" si="12"/>
        <v>0.26472641737251956</v>
      </c>
      <c r="M40" s="117">
        <f t="shared" si="13"/>
        <v>17.66</v>
      </c>
      <c r="N40" s="118">
        <f t="shared" si="14"/>
        <v>0.10104061731775556</v>
      </c>
      <c r="O40" s="118">
        <f t="shared" si="15"/>
        <v>22.53205766185949</v>
      </c>
      <c r="P40" s="228">
        <f t="shared" si="16"/>
        <v>36</v>
      </c>
      <c r="Q40" s="229">
        <f t="shared" si="17"/>
        <v>1</v>
      </c>
      <c r="R40" s="229">
        <f t="shared" si="18"/>
        <v>223</v>
      </c>
      <c r="T40">
        <v>512</v>
      </c>
      <c r="U40">
        <v>9456</v>
      </c>
      <c r="V40" t="s">
        <v>238</v>
      </c>
      <c r="W40">
        <v>989.70100000000002</v>
      </c>
      <c r="X40">
        <v>587.63599999999997</v>
      </c>
      <c r="Y40">
        <v>1.6839999999999999</v>
      </c>
      <c r="Z40">
        <v>17.66</v>
      </c>
      <c r="AA40">
        <v>67.447766999999999</v>
      </c>
      <c r="AB40">
        <v>1.5436030000000001</v>
      </c>
      <c r="AC40">
        <v>28.719712999999999</v>
      </c>
      <c r="AD40" s="1">
        <v>262</v>
      </c>
      <c r="AE40">
        <v>1</v>
      </c>
      <c r="AF40">
        <v>223</v>
      </c>
      <c r="AG40">
        <v>104</v>
      </c>
      <c r="AH40">
        <v>14.673591</v>
      </c>
      <c r="AI40">
        <v>2457.6</v>
      </c>
      <c r="AJ40">
        <v>709.6</v>
      </c>
      <c r="AK40">
        <v>36</v>
      </c>
      <c r="AL40">
        <v>13497</v>
      </c>
      <c r="AM40">
        <v>0.84199999999999997</v>
      </c>
      <c r="AN40" t="s">
        <v>67</v>
      </c>
      <c r="AO40">
        <v>989.70100000000002</v>
      </c>
      <c r="AP40" t="s">
        <v>453</v>
      </c>
      <c r="AQ40" t="s">
        <v>117</v>
      </c>
      <c r="AR40" t="s">
        <v>119</v>
      </c>
      <c r="AS40" t="s">
        <v>117</v>
      </c>
      <c r="AT40" t="s">
        <v>119</v>
      </c>
      <c r="AU40" t="s">
        <v>194</v>
      </c>
      <c r="AV40" t="s">
        <v>238</v>
      </c>
      <c r="AW40" t="s">
        <v>67</v>
      </c>
      <c r="AX40">
        <v>9456</v>
      </c>
      <c r="AY40" t="s">
        <v>586</v>
      </c>
      <c r="AZ40">
        <v>2</v>
      </c>
      <c r="BA40" t="s">
        <v>343</v>
      </c>
      <c r="BB40">
        <v>1</v>
      </c>
      <c r="BC40">
        <v>1</v>
      </c>
      <c r="BE40" t="s">
        <v>67</v>
      </c>
      <c r="BF40">
        <v>0</v>
      </c>
      <c r="BG40" t="s">
        <v>327</v>
      </c>
      <c r="BI40" t="s">
        <v>117</v>
      </c>
      <c r="BJ40" t="s">
        <v>238</v>
      </c>
      <c r="BK40" t="s">
        <v>67</v>
      </c>
      <c r="BL40">
        <v>0.84199999999999997</v>
      </c>
      <c r="BM40">
        <v>9456</v>
      </c>
      <c r="BN40" t="s">
        <v>119</v>
      </c>
      <c r="BO40" t="s">
        <v>194</v>
      </c>
      <c r="BP40">
        <v>1</v>
      </c>
      <c r="BQ40">
        <v>989.70100000000002</v>
      </c>
      <c r="BR40">
        <v>2.2885902212300076E-2</v>
      </c>
      <c r="BS40">
        <v>0.42580672833838962</v>
      </c>
      <c r="BT40">
        <v>0.26472641737251956</v>
      </c>
      <c r="BU40">
        <v>17.66</v>
      </c>
      <c r="BV40">
        <v>0.10104061731775556</v>
      </c>
      <c r="BW40">
        <v>22.53205766185949</v>
      </c>
      <c r="BX40">
        <v>36</v>
      </c>
      <c r="BY40">
        <v>1</v>
      </c>
      <c r="BZ40">
        <v>223</v>
      </c>
    </row>
    <row r="41" spans="1:78" ht="16.5">
      <c r="A41" s="124" t="str">
        <f t="shared" si="1"/>
        <v>부성여객</v>
      </c>
      <c r="B41" s="125" t="str">
        <f t="shared" si="2"/>
        <v>나현조</v>
      </c>
      <c r="C41" s="126" t="str">
        <f t="shared" si="3"/>
        <v>C</v>
      </c>
      <c r="D41" s="127">
        <f t="shared" si="4"/>
        <v>0.85263157894736852</v>
      </c>
      <c r="E41" s="128">
        <f t="shared" si="5"/>
        <v>6134</v>
      </c>
      <c r="F41" s="129" t="str">
        <f t="shared" si="6"/>
        <v>36</v>
      </c>
      <c r="G41" s="130" t="str">
        <f t="shared" si="7"/>
        <v>70바2100</v>
      </c>
      <c r="H41" s="131">
        <f t="shared" si="8"/>
        <v>1</v>
      </c>
      <c r="I41" s="132">
        <f t="shared" si="9"/>
        <v>474.54</v>
      </c>
      <c r="J41" s="133">
        <f t="shared" si="10"/>
        <v>4.5565330642360152E-2</v>
      </c>
      <c r="K41" s="133">
        <f t="shared" si="11"/>
        <v>0.39482894398903207</v>
      </c>
      <c r="L41" s="133">
        <f t="shared" si="12"/>
        <v>0.3055590677287478</v>
      </c>
      <c r="M41" s="134">
        <f t="shared" si="13"/>
        <v>17.303000000000001</v>
      </c>
      <c r="N41" s="135">
        <f t="shared" si="14"/>
        <v>0.63219117461120244</v>
      </c>
      <c r="O41" s="135">
        <f t="shared" si="15"/>
        <v>8.0077548784085639</v>
      </c>
      <c r="P41" s="226">
        <f t="shared" si="16"/>
        <v>21</v>
      </c>
      <c r="Q41" s="227">
        <f t="shared" si="17"/>
        <v>3</v>
      </c>
      <c r="R41" s="227">
        <f t="shared" si="18"/>
        <v>38</v>
      </c>
      <c r="T41">
        <v>512</v>
      </c>
      <c r="U41">
        <v>6134</v>
      </c>
      <c r="V41" t="s">
        <v>454</v>
      </c>
      <c r="W41">
        <v>474.54</v>
      </c>
      <c r="X41">
        <v>292.89800000000002</v>
      </c>
      <c r="Y41">
        <v>1.62</v>
      </c>
      <c r="Z41">
        <v>17.303000000000001</v>
      </c>
      <c r="AA41">
        <v>32.328328999999997</v>
      </c>
      <c r="AB41">
        <v>1.4730510000000001</v>
      </c>
      <c r="AC41">
        <v>12.76416</v>
      </c>
      <c r="AD41" s="1">
        <v>145</v>
      </c>
      <c r="AE41">
        <v>3</v>
      </c>
      <c r="AF41">
        <v>38</v>
      </c>
      <c r="AG41">
        <v>92</v>
      </c>
      <c r="AH41">
        <v>14.678766</v>
      </c>
      <c r="AI41">
        <v>1749.3</v>
      </c>
      <c r="AJ41">
        <v>737.9</v>
      </c>
      <c r="AK41">
        <v>21</v>
      </c>
      <c r="AL41">
        <v>11061</v>
      </c>
      <c r="AM41">
        <v>0.85263157894736852</v>
      </c>
      <c r="AN41" t="s">
        <v>69</v>
      </c>
      <c r="AO41">
        <v>474.54</v>
      </c>
      <c r="AP41" t="s">
        <v>455</v>
      </c>
      <c r="AQ41" t="s">
        <v>117</v>
      </c>
      <c r="AR41" t="s">
        <v>119</v>
      </c>
      <c r="AS41" t="s">
        <v>117</v>
      </c>
      <c r="AT41" t="s">
        <v>119</v>
      </c>
      <c r="AU41" t="s">
        <v>396</v>
      </c>
      <c r="AV41" t="s">
        <v>454</v>
      </c>
      <c r="AW41" t="s">
        <v>69</v>
      </c>
      <c r="AX41">
        <v>6134</v>
      </c>
      <c r="AY41" t="s">
        <v>593</v>
      </c>
      <c r="AZ41">
        <v>17</v>
      </c>
      <c r="BA41" t="s">
        <v>615</v>
      </c>
      <c r="BB41">
        <v>1</v>
      </c>
      <c r="BC41">
        <v>1</v>
      </c>
      <c r="BE41" t="s">
        <v>310</v>
      </c>
      <c r="BF41" t="s">
        <v>311</v>
      </c>
      <c r="BG41" t="s">
        <v>310</v>
      </c>
      <c r="BI41" t="s">
        <v>117</v>
      </c>
      <c r="BJ41" t="s">
        <v>454</v>
      </c>
      <c r="BK41" t="s">
        <v>69</v>
      </c>
      <c r="BL41">
        <v>0.85263157894736852</v>
      </c>
      <c r="BM41">
        <v>6134</v>
      </c>
      <c r="BN41" t="s">
        <v>119</v>
      </c>
      <c r="BO41" t="s">
        <v>396</v>
      </c>
      <c r="BP41">
        <v>1</v>
      </c>
      <c r="BQ41">
        <v>474.54</v>
      </c>
      <c r="BR41">
        <v>4.5565330642360152E-2</v>
      </c>
      <c r="BS41">
        <v>0.39482894398903207</v>
      </c>
      <c r="BT41">
        <v>0.3055590677287478</v>
      </c>
      <c r="BU41">
        <v>17.303000000000001</v>
      </c>
      <c r="BV41">
        <v>0.63219117461120244</v>
      </c>
      <c r="BW41">
        <v>8.0077548784085639</v>
      </c>
      <c r="BX41">
        <v>21</v>
      </c>
      <c r="BY41">
        <v>3</v>
      </c>
      <c r="BZ41">
        <v>38</v>
      </c>
    </row>
    <row r="42" spans="1:78" ht="16.5">
      <c r="A42" s="107" t="str">
        <f t="shared" si="1"/>
        <v>부성여객</v>
      </c>
      <c r="B42" s="108" t="str">
        <f t="shared" si="2"/>
        <v>노화균</v>
      </c>
      <c r="C42" s="109" t="str">
        <f t="shared" si="3"/>
        <v>S</v>
      </c>
      <c r="D42" s="110">
        <f t="shared" si="4"/>
        <v>1.0608</v>
      </c>
      <c r="E42" s="111">
        <f t="shared" si="5"/>
        <v>6521</v>
      </c>
      <c r="F42" s="112" t="str">
        <f t="shared" si="6"/>
        <v>790</v>
      </c>
      <c r="G42" s="113" t="str">
        <f t="shared" si="7"/>
        <v>70바2028</v>
      </c>
      <c r="H42" s="114">
        <f t="shared" si="8"/>
        <v>1</v>
      </c>
      <c r="I42" s="115">
        <f t="shared" si="9"/>
        <v>2094.5949999999998</v>
      </c>
      <c r="J42" s="116">
        <f t="shared" si="10"/>
        <v>1.0505665975024959E-2</v>
      </c>
      <c r="K42" s="116">
        <f t="shared" si="11"/>
        <v>0.25062138880723411</v>
      </c>
      <c r="L42" s="116">
        <f t="shared" si="12"/>
        <v>0.31509671320708782</v>
      </c>
      <c r="M42" s="117">
        <f t="shared" si="13"/>
        <v>6.8970000000000002</v>
      </c>
      <c r="N42" s="118">
        <f t="shared" si="14"/>
        <v>4.7741926243498149E-2</v>
      </c>
      <c r="O42" s="118">
        <f t="shared" si="15"/>
        <v>5.9199988541937705</v>
      </c>
      <c r="P42" s="228">
        <f t="shared" si="16"/>
        <v>0</v>
      </c>
      <c r="Q42" s="229">
        <f t="shared" si="17"/>
        <v>1</v>
      </c>
      <c r="R42" s="229">
        <f t="shared" si="18"/>
        <v>124</v>
      </c>
      <c r="T42">
        <v>512</v>
      </c>
      <c r="U42">
        <v>6521</v>
      </c>
      <c r="V42" t="s">
        <v>239</v>
      </c>
      <c r="W42">
        <v>2094.5949999999998</v>
      </c>
      <c r="X42">
        <v>789.86199999999997</v>
      </c>
      <c r="Y42">
        <v>2.6520000000000001</v>
      </c>
      <c r="Z42">
        <v>6.8970000000000002</v>
      </c>
      <c r="AA42">
        <v>73.847483999999994</v>
      </c>
      <c r="AB42">
        <v>0.77581699999999998</v>
      </c>
      <c r="AC42">
        <v>18.507759</v>
      </c>
      <c r="AD42" s="1">
        <v>660</v>
      </c>
      <c r="AE42">
        <v>1</v>
      </c>
      <c r="AF42">
        <v>124</v>
      </c>
      <c r="AG42">
        <v>107</v>
      </c>
      <c r="AH42">
        <v>28.363796000000001</v>
      </c>
      <c r="AI42">
        <v>7815</v>
      </c>
      <c r="AJ42">
        <v>1695.1</v>
      </c>
      <c r="AK42">
        <v>0</v>
      </c>
      <c r="AL42">
        <v>0</v>
      </c>
      <c r="AM42">
        <v>1.0608</v>
      </c>
      <c r="AN42" t="s">
        <v>71</v>
      </c>
      <c r="AO42">
        <v>2094.5949999999998</v>
      </c>
      <c r="AP42" t="s">
        <v>456</v>
      </c>
      <c r="AQ42" t="s">
        <v>117</v>
      </c>
      <c r="AR42" t="s">
        <v>120</v>
      </c>
      <c r="AS42" t="s">
        <v>117</v>
      </c>
      <c r="AT42" t="s">
        <v>120</v>
      </c>
      <c r="AU42" t="s">
        <v>211</v>
      </c>
      <c r="AV42" t="s">
        <v>239</v>
      </c>
      <c r="AW42" t="s">
        <v>71</v>
      </c>
      <c r="AX42">
        <v>6521</v>
      </c>
      <c r="AY42" t="s">
        <v>616</v>
      </c>
      <c r="AZ42">
        <v>1</v>
      </c>
      <c r="BA42" t="s">
        <v>617</v>
      </c>
      <c r="BB42">
        <v>1</v>
      </c>
      <c r="BC42">
        <v>1</v>
      </c>
      <c r="BE42" t="s">
        <v>71</v>
      </c>
      <c r="BF42">
        <v>0</v>
      </c>
      <c r="BG42" t="s">
        <v>327</v>
      </c>
      <c r="BI42" t="s">
        <v>117</v>
      </c>
      <c r="BJ42" t="s">
        <v>239</v>
      </c>
      <c r="BK42" t="s">
        <v>71</v>
      </c>
      <c r="BL42">
        <v>1.0608</v>
      </c>
      <c r="BM42">
        <v>6521</v>
      </c>
      <c r="BN42" t="s">
        <v>120</v>
      </c>
      <c r="BO42" t="s">
        <v>211</v>
      </c>
      <c r="BP42">
        <v>1</v>
      </c>
      <c r="BQ42">
        <v>2094.5949999999998</v>
      </c>
      <c r="BR42">
        <v>1.0505665975024959E-2</v>
      </c>
      <c r="BS42">
        <v>0.25062138880723411</v>
      </c>
      <c r="BT42">
        <v>0.31509671320708782</v>
      </c>
      <c r="BU42">
        <v>6.8970000000000002</v>
      </c>
      <c r="BV42">
        <v>4.7741926243498149E-2</v>
      </c>
      <c r="BW42">
        <v>5.9199988541937705</v>
      </c>
      <c r="BX42">
        <v>0</v>
      </c>
      <c r="BY42">
        <v>1</v>
      </c>
      <c r="BZ42">
        <v>124</v>
      </c>
    </row>
    <row r="43" spans="1:78" ht="16.5">
      <c r="A43" s="124" t="str">
        <f t="shared" si="1"/>
        <v>부성여객</v>
      </c>
      <c r="B43" s="125" t="str">
        <f t="shared" si="2"/>
        <v>류승환</v>
      </c>
      <c r="C43" s="126" t="str">
        <f t="shared" si="3"/>
        <v>S</v>
      </c>
      <c r="D43" s="127">
        <f t="shared" si="4"/>
        <v>1.0809523809523809</v>
      </c>
      <c r="E43" s="128">
        <f t="shared" si="5"/>
        <v>3824</v>
      </c>
      <c r="F43" s="129" t="str">
        <f t="shared" si="6"/>
        <v>36</v>
      </c>
      <c r="G43" s="130" t="str">
        <f t="shared" si="7"/>
        <v>70바2008</v>
      </c>
      <c r="H43" s="131">
        <f t="shared" si="8"/>
        <v>1</v>
      </c>
      <c r="I43" s="132">
        <f t="shared" si="9"/>
        <v>534.67700000000002</v>
      </c>
      <c r="J43" s="133">
        <f t="shared" si="10"/>
        <v>9.4286323670040353E-6</v>
      </c>
      <c r="K43" s="133">
        <f t="shared" si="11"/>
        <v>0.358830329479984</v>
      </c>
      <c r="L43" s="133">
        <f t="shared" si="12"/>
        <v>0.17580707604778212</v>
      </c>
      <c r="M43" s="134">
        <f t="shared" si="13"/>
        <v>11.005000000000001</v>
      </c>
      <c r="N43" s="135">
        <f t="shared" si="14"/>
        <v>4.8627489119599305</v>
      </c>
      <c r="O43" s="135">
        <f t="shared" si="15"/>
        <v>18.702880430615117</v>
      </c>
      <c r="P43" s="226">
        <f t="shared" si="16"/>
        <v>1</v>
      </c>
      <c r="Q43" s="227">
        <f t="shared" si="17"/>
        <v>26</v>
      </c>
      <c r="R43" s="227">
        <f t="shared" si="18"/>
        <v>100</v>
      </c>
      <c r="T43">
        <v>512</v>
      </c>
      <c r="U43">
        <v>3824</v>
      </c>
      <c r="V43" t="s">
        <v>240</v>
      </c>
      <c r="W43">
        <v>534.67700000000002</v>
      </c>
      <c r="X43">
        <v>235.54</v>
      </c>
      <c r="Y43">
        <v>2.27</v>
      </c>
      <c r="Z43">
        <v>11.005000000000001</v>
      </c>
      <c r="AA43">
        <v>29.378598</v>
      </c>
      <c r="AB43">
        <v>2.7700000000000001E-4</v>
      </c>
      <c r="AC43">
        <v>10.541931999999999</v>
      </c>
      <c r="AD43" s="1">
        <v>94</v>
      </c>
      <c r="AE43">
        <v>26</v>
      </c>
      <c r="AF43">
        <v>100</v>
      </c>
      <c r="AG43">
        <v>92</v>
      </c>
      <c r="AH43">
        <v>18.199541</v>
      </c>
      <c r="AI43">
        <v>528.1</v>
      </c>
      <c r="AJ43">
        <v>34.200000000000003</v>
      </c>
      <c r="AK43">
        <v>1</v>
      </c>
      <c r="AL43">
        <v>323</v>
      </c>
      <c r="AM43">
        <v>1.0809523809523809</v>
      </c>
      <c r="AN43" t="s">
        <v>71</v>
      </c>
      <c r="AO43">
        <v>534.67700000000002</v>
      </c>
      <c r="AP43" t="s">
        <v>457</v>
      </c>
      <c r="AQ43" t="s">
        <v>117</v>
      </c>
      <c r="AR43" t="s">
        <v>119</v>
      </c>
      <c r="AS43" t="s">
        <v>117</v>
      </c>
      <c r="AT43" t="s">
        <v>119</v>
      </c>
      <c r="AU43" t="s">
        <v>182</v>
      </c>
      <c r="AV43" t="s">
        <v>240</v>
      </c>
      <c r="AW43" t="s">
        <v>71</v>
      </c>
      <c r="AX43">
        <v>3824</v>
      </c>
      <c r="AY43" t="s">
        <v>618</v>
      </c>
      <c r="AZ43">
        <v>1</v>
      </c>
      <c r="BA43" t="s">
        <v>619</v>
      </c>
      <c r="BB43">
        <v>1</v>
      </c>
      <c r="BC43">
        <v>1</v>
      </c>
      <c r="BE43" t="s">
        <v>71</v>
      </c>
      <c r="BF43">
        <v>0</v>
      </c>
      <c r="BG43" t="s">
        <v>327</v>
      </c>
      <c r="BI43" t="s">
        <v>117</v>
      </c>
      <c r="BJ43" t="s">
        <v>240</v>
      </c>
      <c r="BK43" t="s">
        <v>71</v>
      </c>
      <c r="BL43">
        <v>1.0809523809523809</v>
      </c>
      <c r="BM43">
        <v>3824</v>
      </c>
      <c r="BN43" t="s">
        <v>119</v>
      </c>
      <c r="BO43" t="s">
        <v>182</v>
      </c>
      <c r="BP43">
        <v>1</v>
      </c>
      <c r="BQ43">
        <v>534.67700000000002</v>
      </c>
      <c r="BR43">
        <v>9.4286323670040353E-6</v>
      </c>
      <c r="BS43">
        <v>0.358830329479984</v>
      </c>
      <c r="BT43">
        <v>0.17580707604778212</v>
      </c>
      <c r="BU43">
        <v>11.005000000000001</v>
      </c>
      <c r="BV43">
        <v>4.8627489119599305</v>
      </c>
      <c r="BW43">
        <v>18.702880430615117</v>
      </c>
      <c r="BX43">
        <v>1</v>
      </c>
      <c r="BY43">
        <v>26</v>
      </c>
      <c r="BZ43">
        <v>100</v>
      </c>
    </row>
    <row r="44" spans="1:78" ht="16.5">
      <c r="A44" s="107" t="str">
        <f t="shared" si="1"/>
        <v>부성여객</v>
      </c>
      <c r="B44" s="108" t="str">
        <f t="shared" si="2"/>
        <v>문영종</v>
      </c>
      <c r="C44" s="109" t="str">
        <f t="shared" si="3"/>
        <v>C</v>
      </c>
      <c r="D44" s="110">
        <f t="shared" si="4"/>
        <v>0.87991290900016739</v>
      </c>
      <c r="E44" s="111">
        <f t="shared" si="5"/>
        <v>4341</v>
      </c>
      <c r="F44" s="112" t="str">
        <f t="shared" si="6"/>
        <v>36</v>
      </c>
      <c r="G44" s="113" t="str">
        <f t="shared" si="7"/>
        <v>70바2064</v>
      </c>
      <c r="H44" s="114">
        <f t="shared" si="8"/>
        <v>2</v>
      </c>
      <c r="I44" s="115">
        <f t="shared" si="9"/>
        <v>1570.807</v>
      </c>
      <c r="J44" s="116">
        <f t="shared" si="10"/>
        <v>3.7927752192397565E-2</v>
      </c>
      <c r="K44" s="116">
        <f t="shared" si="11"/>
        <v>0.25653652274138394</v>
      </c>
      <c r="L44" s="116">
        <f t="shared" si="12"/>
        <v>0.19416771124651214</v>
      </c>
      <c r="M44" s="117">
        <f t="shared" si="13"/>
        <v>12.222</v>
      </c>
      <c r="N44" s="118">
        <f t="shared" si="14"/>
        <v>0.12732308934197517</v>
      </c>
      <c r="O44" s="118">
        <f t="shared" si="15"/>
        <v>9.358247066635176</v>
      </c>
      <c r="P44" s="228">
        <f t="shared" si="16"/>
        <v>21</v>
      </c>
      <c r="Q44" s="229">
        <f t="shared" si="17"/>
        <v>2</v>
      </c>
      <c r="R44" s="229">
        <f t="shared" si="18"/>
        <v>147</v>
      </c>
      <c r="T44">
        <v>512</v>
      </c>
      <c r="U44">
        <v>4341</v>
      </c>
      <c r="V44" t="s">
        <v>241</v>
      </c>
      <c r="W44">
        <v>1570.807</v>
      </c>
      <c r="X44">
        <v>782.53099999999995</v>
      </c>
      <c r="Y44">
        <v>2.0070000000000001</v>
      </c>
      <c r="Z44">
        <v>12.222</v>
      </c>
      <c r="AA44">
        <v>93.041633000000004</v>
      </c>
      <c r="AB44">
        <v>3.5288599999999999</v>
      </c>
      <c r="AC44">
        <v>23.868576999999998</v>
      </c>
      <c r="AD44" s="1">
        <v>305</v>
      </c>
      <c r="AE44">
        <v>2</v>
      </c>
      <c r="AF44">
        <v>147</v>
      </c>
      <c r="AG44">
        <v>82</v>
      </c>
      <c r="AH44">
        <v>16.882839000000001</v>
      </c>
      <c r="AI44">
        <v>413.5</v>
      </c>
      <c r="AJ44">
        <v>0</v>
      </c>
      <c r="AK44">
        <v>21</v>
      </c>
      <c r="AL44">
        <v>8088</v>
      </c>
      <c r="AM44">
        <v>0.87991290900016739</v>
      </c>
      <c r="AN44" t="s">
        <v>69</v>
      </c>
      <c r="AO44">
        <v>1489.002</v>
      </c>
      <c r="AP44" t="s">
        <v>458</v>
      </c>
      <c r="AQ44" t="s">
        <v>117</v>
      </c>
      <c r="AR44" t="s">
        <v>119</v>
      </c>
      <c r="AS44" t="s">
        <v>117</v>
      </c>
      <c r="AT44" t="s">
        <v>119</v>
      </c>
      <c r="AU44" t="s">
        <v>190</v>
      </c>
      <c r="AV44" t="s">
        <v>241</v>
      </c>
      <c r="AW44" t="s">
        <v>69</v>
      </c>
      <c r="AX44">
        <v>4341</v>
      </c>
      <c r="AY44" t="s">
        <v>593</v>
      </c>
      <c r="AZ44">
        <v>10</v>
      </c>
      <c r="BA44" t="s">
        <v>414</v>
      </c>
      <c r="BB44">
        <v>2</v>
      </c>
      <c r="BC44">
        <v>1</v>
      </c>
      <c r="BE44" t="s">
        <v>68</v>
      </c>
      <c r="BF44">
        <v>-1</v>
      </c>
      <c r="BG44" t="s">
        <v>324</v>
      </c>
      <c r="BI44" t="s">
        <v>117</v>
      </c>
      <c r="BJ44" t="s">
        <v>241</v>
      </c>
      <c r="BK44" t="s">
        <v>69</v>
      </c>
      <c r="BL44">
        <v>0.87991290900016739</v>
      </c>
      <c r="BM44">
        <v>4341</v>
      </c>
      <c r="BN44" t="s">
        <v>119</v>
      </c>
      <c r="BO44" t="s">
        <v>190</v>
      </c>
      <c r="BP44">
        <v>2</v>
      </c>
      <c r="BQ44">
        <v>1570.807</v>
      </c>
      <c r="BR44">
        <v>3.7927752192397565E-2</v>
      </c>
      <c r="BS44">
        <v>0.25653652274138394</v>
      </c>
      <c r="BT44">
        <v>0.19416771124651214</v>
      </c>
      <c r="BU44">
        <v>12.222</v>
      </c>
      <c r="BV44">
        <v>0.12732308934197517</v>
      </c>
      <c r="BW44">
        <v>9.358247066635176</v>
      </c>
      <c r="BX44">
        <v>21</v>
      </c>
      <c r="BY44">
        <v>2</v>
      </c>
      <c r="BZ44">
        <v>147</v>
      </c>
    </row>
    <row r="45" spans="1:78" ht="16.5">
      <c r="A45" s="124" t="str">
        <f t="shared" si="1"/>
        <v>부성여객</v>
      </c>
      <c r="B45" s="125" t="str">
        <f t="shared" si="2"/>
        <v>박명진</v>
      </c>
      <c r="C45" s="126" t="str">
        <f t="shared" si="3"/>
        <v>B</v>
      </c>
      <c r="D45" s="127">
        <f t="shared" si="4"/>
        <v>0.90473684210526328</v>
      </c>
      <c r="E45" s="128">
        <f t="shared" si="5"/>
        <v>9198</v>
      </c>
      <c r="F45" s="129" t="str">
        <f t="shared" si="6"/>
        <v>33</v>
      </c>
      <c r="G45" s="130" t="str">
        <f t="shared" si="7"/>
        <v>70바2048</v>
      </c>
      <c r="H45" s="131">
        <f t="shared" si="8"/>
        <v>1</v>
      </c>
      <c r="I45" s="132">
        <f t="shared" si="9"/>
        <v>591.04499999999996</v>
      </c>
      <c r="J45" s="133">
        <f t="shared" si="10"/>
        <v>3.9121834241172635E-3</v>
      </c>
      <c r="K45" s="133">
        <f t="shared" si="11"/>
        <v>0.30545199236705378</v>
      </c>
      <c r="L45" s="133">
        <f t="shared" si="12"/>
        <v>0.41282812645399253</v>
      </c>
      <c r="M45" s="134">
        <f t="shared" si="13"/>
        <v>15.551</v>
      </c>
      <c r="N45" s="135">
        <f t="shared" si="14"/>
        <v>0.33838371020819058</v>
      </c>
      <c r="O45" s="135">
        <f t="shared" si="15"/>
        <v>6.9368660592679072</v>
      </c>
      <c r="P45" s="226">
        <f t="shared" si="16"/>
        <v>0</v>
      </c>
      <c r="Q45" s="227">
        <f t="shared" si="17"/>
        <v>2</v>
      </c>
      <c r="R45" s="227">
        <f t="shared" si="18"/>
        <v>41</v>
      </c>
      <c r="T45">
        <v>512</v>
      </c>
      <c r="U45">
        <v>9198</v>
      </c>
      <c r="V45" t="s">
        <v>367</v>
      </c>
      <c r="W45">
        <v>591.04499999999996</v>
      </c>
      <c r="X45">
        <v>343.87900000000002</v>
      </c>
      <c r="Y45">
        <v>1.7190000000000001</v>
      </c>
      <c r="Z45">
        <v>15.551</v>
      </c>
      <c r="AA45">
        <v>29.819154000000001</v>
      </c>
      <c r="AB45">
        <v>0.116658</v>
      </c>
      <c r="AC45">
        <v>9.1083200000000009</v>
      </c>
      <c r="AD45" s="1">
        <v>244</v>
      </c>
      <c r="AE45">
        <v>2</v>
      </c>
      <c r="AF45">
        <v>41</v>
      </c>
      <c r="AG45">
        <v>78</v>
      </c>
      <c r="AH45">
        <v>19.820983999999999</v>
      </c>
      <c r="AI45">
        <v>417.8</v>
      </c>
      <c r="AJ45">
        <v>0</v>
      </c>
      <c r="AK45">
        <v>0</v>
      </c>
      <c r="AL45">
        <v>0</v>
      </c>
      <c r="AM45">
        <v>0.90473684210526328</v>
      </c>
      <c r="AN45" t="s">
        <v>68</v>
      </c>
      <c r="AO45">
        <v>591.04499999999996</v>
      </c>
      <c r="AP45" t="s">
        <v>459</v>
      </c>
      <c r="AQ45" t="s">
        <v>117</v>
      </c>
      <c r="AR45" t="s">
        <v>118</v>
      </c>
      <c r="AS45" t="s">
        <v>117</v>
      </c>
      <c r="AT45" t="s">
        <v>118</v>
      </c>
      <c r="AU45" t="s">
        <v>312</v>
      </c>
      <c r="AV45" t="s">
        <v>367</v>
      </c>
      <c r="AW45" t="s">
        <v>68</v>
      </c>
      <c r="AX45">
        <v>9198</v>
      </c>
      <c r="AY45" t="s">
        <v>588</v>
      </c>
      <c r="AZ45">
        <v>6</v>
      </c>
      <c r="BA45" t="s">
        <v>620</v>
      </c>
      <c r="BB45">
        <v>1</v>
      </c>
      <c r="BC45">
        <v>1</v>
      </c>
      <c r="BE45" t="s">
        <v>69</v>
      </c>
      <c r="BF45">
        <v>1</v>
      </c>
      <c r="BG45" t="s">
        <v>319</v>
      </c>
      <c r="BI45" t="s">
        <v>117</v>
      </c>
      <c r="BJ45" t="s">
        <v>367</v>
      </c>
      <c r="BK45" t="s">
        <v>68</v>
      </c>
      <c r="BL45">
        <v>0.90473684210526328</v>
      </c>
      <c r="BM45">
        <v>9198</v>
      </c>
      <c r="BN45" t="s">
        <v>118</v>
      </c>
      <c r="BO45" t="s">
        <v>312</v>
      </c>
      <c r="BP45">
        <v>1</v>
      </c>
      <c r="BQ45">
        <v>591.04499999999996</v>
      </c>
      <c r="BR45">
        <v>3.9121834241172635E-3</v>
      </c>
      <c r="BS45">
        <v>0.30545199236705378</v>
      </c>
      <c r="BT45">
        <v>0.41282812645399253</v>
      </c>
      <c r="BU45">
        <v>15.551</v>
      </c>
      <c r="BV45">
        <v>0.33838371020819058</v>
      </c>
      <c r="BW45">
        <v>6.9368660592679072</v>
      </c>
      <c r="BX45">
        <v>0</v>
      </c>
      <c r="BY45">
        <v>2</v>
      </c>
      <c r="BZ45">
        <v>41</v>
      </c>
    </row>
    <row r="46" spans="1:78" ht="16.5">
      <c r="A46" s="107" t="str">
        <f t="shared" si="1"/>
        <v>부성여객</v>
      </c>
      <c r="B46" s="108" t="str">
        <f t="shared" si="2"/>
        <v>박민호</v>
      </c>
      <c r="C46" s="109" t="str">
        <f t="shared" si="3"/>
        <v>C</v>
      </c>
      <c r="D46" s="110">
        <f t="shared" si="4"/>
        <v>0.8705263157894737</v>
      </c>
      <c r="E46" s="111">
        <f t="shared" si="5"/>
        <v>1834</v>
      </c>
      <c r="F46" s="112" t="str">
        <f t="shared" si="6"/>
        <v>33</v>
      </c>
      <c r="G46" s="113" t="str">
        <f t="shared" si="7"/>
        <v>70바2040</v>
      </c>
      <c r="H46" s="114">
        <f t="shared" si="8"/>
        <v>1</v>
      </c>
      <c r="I46" s="115">
        <f t="shared" si="9"/>
        <v>543.654</v>
      </c>
      <c r="J46" s="116">
        <f t="shared" si="10"/>
        <v>3.516137441987633E-2</v>
      </c>
      <c r="K46" s="116">
        <f t="shared" si="11"/>
        <v>0.38780260897686641</v>
      </c>
      <c r="L46" s="116">
        <f t="shared" si="12"/>
        <v>0.20233457309244482</v>
      </c>
      <c r="M46" s="117">
        <f t="shared" si="13"/>
        <v>16.416</v>
      </c>
      <c r="N46" s="118">
        <f t="shared" si="14"/>
        <v>0</v>
      </c>
      <c r="O46" s="118">
        <f t="shared" si="15"/>
        <v>4.966394066814555</v>
      </c>
      <c r="P46" s="228">
        <f t="shared" si="16"/>
        <v>17</v>
      </c>
      <c r="Q46" s="229">
        <f t="shared" si="17"/>
        <v>0</v>
      </c>
      <c r="R46" s="229">
        <f t="shared" si="18"/>
        <v>27</v>
      </c>
      <c r="T46">
        <v>512</v>
      </c>
      <c r="U46">
        <v>1834</v>
      </c>
      <c r="V46" t="s">
        <v>368</v>
      </c>
      <c r="W46">
        <v>543.654</v>
      </c>
      <c r="X46">
        <v>328.69299999999998</v>
      </c>
      <c r="Y46">
        <v>1.6539999999999999</v>
      </c>
      <c r="Z46">
        <v>16.416</v>
      </c>
      <c r="AA46">
        <v>33.559438999999998</v>
      </c>
      <c r="AB46">
        <v>1.179996</v>
      </c>
      <c r="AC46">
        <v>13.014438</v>
      </c>
      <c r="AD46" s="1">
        <v>110</v>
      </c>
      <c r="AE46">
        <v>0</v>
      </c>
      <c r="AF46">
        <v>27</v>
      </c>
      <c r="AG46">
        <v>91</v>
      </c>
      <c r="AH46">
        <v>16.199733999999999</v>
      </c>
      <c r="AI46">
        <v>432.4</v>
      </c>
      <c r="AJ46">
        <v>71.900000000000006</v>
      </c>
      <c r="AK46">
        <v>17</v>
      </c>
      <c r="AL46">
        <v>7976</v>
      </c>
      <c r="AM46">
        <v>0.8705263157894737</v>
      </c>
      <c r="AN46" t="s">
        <v>69</v>
      </c>
      <c r="AO46">
        <v>543.654</v>
      </c>
      <c r="AP46" t="s">
        <v>460</v>
      </c>
      <c r="AQ46" t="s">
        <v>117</v>
      </c>
      <c r="AR46" t="s">
        <v>118</v>
      </c>
      <c r="AS46" t="s">
        <v>117</v>
      </c>
      <c r="AT46" t="s">
        <v>118</v>
      </c>
      <c r="AU46" t="s">
        <v>303</v>
      </c>
      <c r="AV46" t="s">
        <v>368</v>
      </c>
      <c r="AW46" t="s">
        <v>69</v>
      </c>
      <c r="AX46">
        <v>1834</v>
      </c>
      <c r="AY46" t="s">
        <v>582</v>
      </c>
      <c r="AZ46">
        <v>6</v>
      </c>
      <c r="BA46" t="s">
        <v>410</v>
      </c>
      <c r="BB46">
        <v>1</v>
      </c>
      <c r="BC46">
        <v>1</v>
      </c>
      <c r="BE46" t="s">
        <v>69</v>
      </c>
      <c r="BF46">
        <v>0</v>
      </c>
      <c r="BG46" t="s">
        <v>327</v>
      </c>
      <c r="BI46" t="s">
        <v>117</v>
      </c>
      <c r="BJ46" t="s">
        <v>368</v>
      </c>
      <c r="BK46" t="s">
        <v>69</v>
      </c>
      <c r="BL46">
        <v>0.8705263157894737</v>
      </c>
      <c r="BM46">
        <v>1834</v>
      </c>
      <c r="BN46" t="s">
        <v>118</v>
      </c>
      <c r="BO46" t="s">
        <v>303</v>
      </c>
      <c r="BP46">
        <v>1</v>
      </c>
      <c r="BQ46">
        <v>543.654</v>
      </c>
      <c r="BR46">
        <v>3.516137441987633E-2</v>
      </c>
      <c r="BS46">
        <v>0.38780260897686641</v>
      </c>
      <c r="BT46">
        <v>0.20233457309244482</v>
      </c>
      <c r="BU46">
        <v>16.416</v>
      </c>
      <c r="BV46">
        <v>0</v>
      </c>
      <c r="BW46">
        <v>4.966394066814555</v>
      </c>
      <c r="BX46">
        <v>17</v>
      </c>
      <c r="BY46">
        <v>0</v>
      </c>
      <c r="BZ46">
        <v>27</v>
      </c>
    </row>
    <row r="47" spans="1:78" ht="16.5">
      <c r="A47" s="124" t="str">
        <f t="shared" si="1"/>
        <v>부성여객</v>
      </c>
      <c r="B47" s="125" t="str">
        <f t="shared" si="2"/>
        <v>박상준</v>
      </c>
      <c r="C47" s="126" t="str">
        <f t="shared" si="3"/>
        <v>C</v>
      </c>
      <c r="D47" s="127">
        <f t="shared" si="4"/>
        <v>0.87641325901458644</v>
      </c>
      <c r="E47" s="128">
        <f t="shared" si="5"/>
        <v>5781</v>
      </c>
      <c r="F47" s="129" t="str">
        <f t="shared" si="6"/>
        <v>790</v>
      </c>
      <c r="G47" s="130" t="str">
        <f t="shared" si="7"/>
        <v>70바2024</v>
      </c>
      <c r="H47" s="131">
        <f t="shared" si="8"/>
        <v>11</v>
      </c>
      <c r="I47" s="132">
        <f t="shared" si="9"/>
        <v>1274.567</v>
      </c>
      <c r="J47" s="133">
        <f t="shared" si="10"/>
        <v>3.4601782172287064E-2</v>
      </c>
      <c r="K47" s="133">
        <f t="shared" si="11"/>
        <v>0.33787028223834775</v>
      </c>
      <c r="L47" s="133">
        <f t="shared" si="12"/>
        <v>0.22360534989529776</v>
      </c>
      <c r="M47" s="134">
        <f t="shared" si="13"/>
        <v>14.365</v>
      </c>
      <c r="N47" s="135">
        <f t="shared" si="14"/>
        <v>0.47074810504273218</v>
      </c>
      <c r="O47" s="135">
        <f t="shared" si="15"/>
        <v>4.3936489803988339</v>
      </c>
      <c r="P47" s="226">
        <f t="shared" si="16"/>
        <v>14</v>
      </c>
      <c r="Q47" s="227">
        <f t="shared" si="17"/>
        <v>6</v>
      </c>
      <c r="R47" s="227">
        <f t="shared" si="18"/>
        <v>56</v>
      </c>
      <c r="T47">
        <v>512</v>
      </c>
      <c r="U47">
        <v>5781</v>
      </c>
      <c r="V47" t="s">
        <v>242</v>
      </c>
      <c r="W47">
        <v>1316.0519999999999</v>
      </c>
      <c r="X47">
        <v>700.84299999999996</v>
      </c>
      <c r="Y47">
        <v>1.8779999999999999</v>
      </c>
      <c r="Z47">
        <v>14.365</v>
      </c>
      <c r="AA47">
        <v>75.324703999999997</v>
      </c>
      <c r="AB47">
        <v>2.6063689999999999</v>
      </c>
      <c r="AC47">
        <v>25.449978999999999</v>
      </c>
      <c r="AD47" s="1">
        <v>285</v>
      </c>
      <c r="AE47">
        <v>6</v>
      </c>
      <c r="AF47">
        <v>56</v>
      </c>
      <c r="AG47">
        <v>93</v>
      </c>
      <c r="AH47">
        <v>17.471717999999999</v>
      </c>
      <c r="AI47">
        <v>1698.7</v>
      </c>
      <c r="AJ47">
        <v>166</v>
      </c>
      <c r="AK47">
        <v>14</v>
      </c>
      <c r="AL47">
        <v>2902</v>
      </c>
      <c r="AM47">
        <v>0.87641325901458644</v>
      </c>
      <c r="AN47" t="s">
        <v>69</v>
      </c>
      <c r="AO47">
        <v>338.303</v>
      </c>
      <c r="AP47" t="s">
        <v>461</v>
      </c>
      <c r="AQ47" t="s">
        <v>117</v>
      </c>
      <c r="AR47" t="s">
        <v>120</v>
      </c>
      <c r="AS47" t="s">
        <v>117</v>
      </c>
      <c r="AT47" t="s">
        <v>120</v>
      </c>
      <c r="AU47" t="s">
        <v>209</v>
      </c>
      <c r="AV47" t="s">
        <v>242</v>
      </c>
      <c r="AW47" t="s">
        <v>69</v>
      </c>
      <c r="AX47">
        <v>5781</v>
      </c>
      <c r="AY47" t="s">
        <v>621</v>
      </c>
      <c r="AZ47">
        <v>2</v>
      </c>
      <c r="BA47" t="s">
        <v>622</v>
      </c>
      <c r="BB47">
        <v>11</v>
      </c>
      <c r="BC47">
        <v>1</v>
      </c>
      <c r="BE47" t="s">
        <v>69</v>
      </c>
      <c r="BF47">
        <v>0</v>
      </c>
      <c r="BG47" t="s">
        <v>327</v>
      </c>
      <c r="BI47" t="s">
        <v>117</v>
      </c>
      <c r="BJ47" t="s">
        <v>242</v>
      </c>
      <c r="BK47" t="s">
        <v>69</v>
      </c>
      <c r="BL47">
        <v>0.87641325901458644</v>
      </c>
      <c r="BM47">
        <v>5781</v>
      </c>
      <c r="BN47" t="s">
        <v>120</v>
      </c>
      <c r="BO47" t="s">
        <v>209</v>
      </c>
      <c r="BP47">
        <v>11</v>
      </c>
      <c r="BQ47">
        <v>1274.567</v>
      </c>
      <c r="BR47">
        <v>3.4601782172287064E-2</v>
      </c>
      <c r="BS47">
        <v>0.33787028223834775</v>
      </c>
      <c r="BT47">
        <v>0.21655679258874272</v>
      </c>
      <c r="BU47">
        <v>14.365</v>
      </c>
      <c r="BV47">
        <v>0.47074810504273218</v>
      </c>
      <c r="BW47">
        <v>4.3936489803988339</v>
      </c>
      <c r="BX47">
        <v>14</v>
      </c>
      <c r="BY47">
        <v>6</v>
      </c>
      <c r="BZ47">
        <v>56</v>
      </c>
    </row>
    <row r="48" spans="1:78" ht="16.5">
      <c r="A48" s="107" t="str">
        <f t="shared" si="1"/>
        <v>부성여객</v>
      </c>
      <c r="B48" s="108" t="str">
        <f t="shared" si="2"/>
        <v>박형도</v>
      </c>
      <c r="C48" s="109" t="str">
        <f t="shared" si="3"/>
        <v>B</v>
      </c>
      <c r="D48" s="110">
        <f t="shared" si="4"/>
        <v>0.93764005788052318</v>
      </c>
      <c r="E48" s="111">
        <f t="shared" si="5"/>
        <v>9001</v>
      </c>
      <c r="F48" s="112" t="str">
        <f t="shared" si="6"/>
        <v>36</v>
      </c>
      <c r="G48" s="113" t="str">
        <f t="shared" si="7"/>
        <v>70바2058</v>
      </c>
      <c r="H48" s="114">
        <f t="shared" si="8"/>
        <v>2</v>
      </c>
      <c r="I48" s="115">
        <f t="shared" si="9"/>
        <v>1752.4770000000001</v>
      </c>
      <c r="J48" s="116">
        <f t="shared" si="10"/>
        <v>8.3169334431345762E-3</v>
      </c>
      <c r="K48" s="116">
        <f t="shared" si="11"/>
        <v>0.35489999725731169</v>
      </c>
      <c r="L48" s="116">
        <f t="shared" si="12"/>
        <v>0.24479636537312613</v>
      </c>
      <c r="M48" s="117">
        <f t="shared" si="13"/>
        <v>13.978999999999999</v>
      </c>
      <c r="N48" s="118">
        <f t="shared" si="14"/>
        <v>0.1711862694916966</v>
      </c>
      <c r="O48" s="118">
        <f t="shared" si="15"/>
        <v>3.0242907610199734</v>
      </c>
      <c r="P48" s="228">
        <f t="shared" si="16"/>
        <v>21</v>
      </c>
      <c r="Q48" s="229">
        <f t="shared" si="17"/>
        <v>3</v>
      </c>
      <c r="R48" s="229">
        <f t="shared" si="18"/>
        <v>53</v>
      </c>
      <c r="T48">
        <v>512</v>
      </c>
      <c r="U48">
        <v>9001</v>
      </c>
      <c r="V48" t="s">
        <v>243</v>
      </c>
      <c r="W48">
        <v>1752.4770000000001</v>
      </c>
      <c r="X48">
        <v>1031.2550000000001</v>
      </c>
      <c r="Y48">
        <v>1.6990000000000001</v>
      </c>
      <c r="Z48">
        <v>13.978999999999999</v>
      </c>
      <c r="AA48">
        <v>118.095811</v>
      </c>
      <c r="AB48">
        <v>0.98219500000000004</v>
      </c>
      <c r="AC48">
        <v>41.912202999999998</v>
      </c>
      <c r="AD48" s="1">
        <v>429</v>
      </c>
      <c r="AE48">
        <v>3</v>
      </c>
      <c r="AF48">
        <v>53</v>
      </c>
      <c r="AG48">
        <v>92</v>
      </c>
      <c r="AH48">
        <v>14.839449999999999</v>
      </c>
      <c r="AI48">
        <v>686.7</v>
      </c>
      <c r="AJ48">
        <v>146.9</v>
      </c>
      <c r="AK48">
        <v>21</v>
      </c>
      <c r="AL48">
        <v>7104</v>
      </c>
      <c r="AM48">
        <v>0.93764005788052318</v>
      </c>
      <c r="AN48" t="s">
        <v>68</v>
      </c>
      <c r="AO48">
        <v>1671.3720000000001</v>
      </c>
      <c r="AP48" t="s">
        <v>462</v>
      </c>
      <c r="AQ48" t="s">
        <v>117</v>
      </c>
      <c r="AR48" t="s">
        <v>119</v>
      </c>
      <c r="AS48" t="s">
        <v>117</v>
      </c>
      <c r="AT48" t="s">
        <v>119</v>
      </c>
      <c r="AU48" t="s">
        <v>188</v>
      </c>
      <c r="AV48" t="s">
        <v>243</v>
      </c>
      <c r="AW48" t="s">
        <v>68</v>
      </c>
      <c r="AX48">
        <v>9001</v>
      </c>
      <c r="AY48" t="s">
        <v>623</v>
      </c>
      <c r="AZ48">
        <v>3</v>
      </c>
      <c r="BA48" t="s">
        <v>342</v>
      </c>
      <c r="BB48">
        <v>2</v>
      </c>
      <c r="BC48">
        <v>1</v>
      </c>
      <c r="BE48" t="s">
        <v>66</v>
      </c>
      <c r="BF48">
        <v>-1</v>
      </c>
      <c r="BG48" t="s">
        <v>324</v>
      </c>
      <c r="BI48" t="s">
        <v>117</v>
      </c>
      <c r="BJ48" t="s">
        <v>243</v>
      </c>
      <c r="BK48" t="s">
        <v>68</v>
      </c>
      <c r="BL48">
        <v>0.93764005788052318</v>
      </c>
      <c r="BM48">
        <v>9001</v>
      </c>
      <c r="BN48" t="s">
        <v>119</v>
      </c>
      <c r="BO48" t="s">
        <v>188</v>
      </c>
      <c r="BP48">
        <v>2</v>
      </c>
      <c r="BQ48">
        <v>1752.4770000000001</v>
      </c>
      <c r="BR48">
        <v>8.3169334431345762E-3</v>
      </c>
      <c r="BS48">
        <v>0.35489999725731169</v>
      </c>
      <c r="BT48">
        <v>0.24479636537312613</v>
      </c>
      <c r="BU48">
        <v>13.978999999999999</v>
      </c>
      <c r="BV48">
        <v>0.1711862694916966</v>
      </c>
      <c r="BW48">
        <v>3.0242907610199734</v>
      </c>
      <c r="BX48">
        <v>21</v>
      </c>
      <c r="BY48">
        <v>3</v>
      </c>
      <c r="BZ48">
        <v>53</v>
      </c>
    </row>
    <row r="49" spans="1:78" ht="16.5">
      <c r="A49" s="124" t="str">
        <f t="shared" si="1"/>
        <v>부성여객</v>
      </c>
      <c r="B49" s="125" t="str">
        <f t="shared" si="2"/>
        <v>박희종</v>
      </c>
      <c r="C49" s="126" t="str">
        <f t="shared" si="3"/>
        <v>F</v>
      </c>
      <c r="D49" s="127">
        <f t="shared" si="4"/>
        <v>0.76721654417828988</v>
      </c>
      <c r="E49" s="128">
        <f t="shared" si="5"/>
        <v>2031</v>
      </c>
      <c r="F49" s="129" t="str">
        <f t="shared" si="6"/>
        <v>36</v>
      </c>
      <c r="G49" s="130" t="str">
        <f t="shared" si="7"/>
        <v>70바2137</v>
      </c>
      <c r="H49" s="131">
        <f t="shared" si="8"/>
        <v>2</v>
      </c>
      <c r="I49" s="132">
        <f t="shared" si="9"/>
        <v>1170.6760000000002</v>
      </c>
      <c r="J49" s="133">
        <f t="shared" si="10"/>
        <v>4.0787865463931657E-2</v>
      </c>
      <c r="K49" s="133">
        <f t="shared" si="11"/>
        <v>0.36363165660708113</v>
      </c>
      <c r="L49" s="133">
        <f t="shared" si="12"/>
        <v>0.20500975504751098</v>
      </c>
      <c r="M49" s="134">
        <f t="shared" si="13"/>
        <v>13.497</v>
      </c>
      <c r="N49" s="135">
        <f t="shared" si="14"/>
        <v>0.25626219380938875</v>
      </c>
      <c r="O49" s="135">
        <f t="shared" si="15"/>
        <v>7.4316036204722735</v>
      </c>
      <c r="P49" s="226">
        <f t="shared" si="16"/>
        <v>19</v>
      </c>
      <c r="Q49" s="227">
        <f t="shared" si="17"/>
        <v>3</v>
      </c>
      <c r="R49" s="227">
        <f t="shared" si="18"/>
        <v>93</v>
      </c>
      <c r="T49">
        <v>512</v>
      </c>
      <c r="U49">
        <v>2031</v>
      </c>
      <c r="V49" t="s">
        <v>244</v>
      </c>
      <c r="W49">
        <v>1191.7650000000001</v>
      </c>
      <c r="X49">
        <v>681.94899999999996</v>
      </c>
      <c r="Y49">
        <v>1.748</v>
      </c>
      <c r="Z49">
        <v>13.497</v>
      </c>
      <c r="AA49">
        <v>83.936361000000005</v>
      </c>
      <c r="AB49">
        <v>3.4235850000000001</v>
      </c>
      <c r="AC49">
        <v>30.521917999999999</v>
      </c>
      <c r="AD49" s="1">
        <v>240</v>
      </c>
      <c r="AE49">
        <v>3</v>
      </c>
      <c r="AF49">
        <v>93</v>
      </c>
      <c r="AG49">
        <v>92</v>
      </c>
      <c r="AH49">
        <v>14.198435</v>
      </c>
      <c r="AI49">
        <v>456.3</v>
      </c>
      <c r="AJ49">
        <v>20.8</v>
      </c>
      <c r="AK49">
        <v>19</v>
      </c>
      <c r="AL49">
        <v>6236</v>
      </c>
      <c r="AM49">
        <v>0.76721654417828988</v>
      </c>
      <c r="AN49" t="s">
        <v>70</v>
      </c>
      <c r="AO49">
        <v>1068.8820000000001</v>
      </c>
      <c r="AP49" t="s">
        <v>463</v>
      </c>
      <c r="AQ49" t="s">
        <v>117</v>
      </c>
      <c r="AR49" t="s">
        <v>119</v>
      </c>
      <c r="AS49" t="s">
        <v>117</v>
      </c>
      <c r="AT49" t="s">
        <v>119</v>
      </c>
      <c r="AU49" t="s">
        <v>207</v>
      </c>
      <c r="AV49" t="s">
        <v>244</v>
      </c>
      <c r="AW49" t="s">
        <v>70</v>
      </c>
      <c r="AX49">
        <v>2031</v>
      </c>
      <c r="AY49" t="s">
        <v>611</v>
      </c>
      <c r="AZ49">
        <v>3</v>
      </c>
      <c r="BA49" t="s">
        <v>347</v>
      </c>
      <c r="BB49">
        <v>2</v>
      </c>
      <c r="BC49">
        <v>1</v>
      </c>
      <c r="BE49" t="s">
        <v>70</v>
      </c>
      <c r="BF49">
        <v>0</v>
      </c>
      <c r="BG49" t="s">
        <v>327</v>
      </c>
      <c r="BI49" t="s">
        <v>117</v>
      </c>
      <c r="BJ49" t="s">
        <v>244</v>
      </c>
      <c r="BK49" t="s">
        <v>70</v>
      </c>
      <c r="BL49">
        <v>0.76721654417828988</v>
      </c>
      <c r="BM49">
        <v>2031</v>
      </c>
      <c r="BN49" t="s">
        <v>119</v>
      </c>
      <c r="BO49" t="s">
        <v>207</v>
      </c>
      <c r="BP49">
        <v>2</v>
      </c>
      <c r="BQ49">
        <v>1170.6760000000002</v>
      </c>
      <c r="BR49">
        <v>4.0787865463931657E-2</v>
      </c>
      <c r="BS49">
        <v>0.36363165660708113</v>
      </c>
      <c r="BT49">
        <v>0.20138198386426853</v>
      </c>
      <c r="BU49">
        <v>13.497</v>
      </c>
      <c r="BV49">
        <v>0.25626219380938875</v>
      </c>
      <c r="BW49">
        <v>7.4316036204722735</v>
      </c>
      <c r="BX49">
        <v>19</v>
      </c>
      <c r="BY49">
        <v>3</v>
      </c>
      <c r="BZ49">
        <v>93</v>
      </c>
    </row>
    <row r="50" spans="1:78" ht="16.5">
      <c r="A50" s="107" t="str">
        <f t="shared" si="1"/>
        <v>부성여객</v>
      </c>
      <c r="B50" s="108" t="str">
        <f t="shared" si="2"/>
        <v>방상민</v>
      </c>
      <c r="C50" s="109" t="str">
        <f t="shared" si="3"/>
        <v>D</v>
      </c>
      <c r="D50" s="110">
        <f t="shared" si="4"/>
        <v>0.80921322896493286</v>
      </c>
      <c r="E50" s="111">
        <f t="shared" si="5"/>
        <v>6444</v>
      </c>
      <c r="F50" s="112" t="str">
        <f t="shared" si="6"/>
        <v>36</v>
      </c>
      <c r="G50" s="113" t="str">
        <f t="shared" si="7"/>
        <v>70바2014</v>
      </c>
      <c r="H50" s="114">
        <f t="shared" si="8"/>
        <v>2</v>
      </c>
      <c r="I50" s="115">
        <f t="shared" si="9"/>
        <v>621.476</v>
      </c>
      <c r="J50" s="116">
        <f t="shared" si="10"/>
        <v>1.1478980285268585E-2</v>
      </c>
      <c r="K50" s="116">
        <f t="shared" si="11"/>
        <v>0.32250448677615556</v>
      </c>
      <c r="L50" s="116">
        <f t="shared" si="12"/>
        <v>0.23492459885820208</v>
      </c>
      <c r="M50" s="117">
        <f t="shared" si="13"/>
        <v>16.318000000000001</v>
      </c>
      <c r="N50" s="118">
        <f t="shared" si="14"/>
        <v>0.16090725949191922</v>
      </c>
      <c r="O50" s="118">
        <f t="shared" si="15"/>
        <v>6.2753831201848502</v>
      </c>
      <c r="P50" s="228">
        <f t="shared" si="16"/>
        <v>2</v>
      </c>
      <c r="Q50" s="229">
        <f t="shared" si="17"/>
        <v>1</v>
      </c>
      <c r="R50" s="229">
        <f t="shared" si="18"/>
        <v>39</v>
      </c>
      <c r="T50">
        <v>512</v>
      </c>
      <c r="U50">
        <v>6444</v>
      </c>
      <c r="V50" t="s">
        <v>404</v>
      </c>
      <c r="W50">
        <v>621.476</v>
      </c>
      <c r="X50">
        <v>386.197</v>
      </c>
      <c r="Y50">
        <v>1.609</v>
      </c>
      <c r="Z50">
        <v>16.318000000000001</v>
      </c>
      <c r="AA50">
        <v>37.144153000000003</v>
      </c>
      <c r="AB50">
        <v>0.42637700000000001</v>
      </c>
      <c r="AC50">
        <v>11.979156</v>
      </c>
      <c r="AD50" s="1">
        <v>146</v>
      </c>
      <c r="AE50">
        <v>1</v>
      </c>
      <c r="AF50">
        <v>39</v>
      </c>
      <c r="AG50">
        <v>91</v>
      </c>
      <c r="AH50">
        <v>16.731462000000001</v>
      </c>
      <c r="AI50">
        <v>278.39999999999998</v>
      </c>
      <c r="AJ50">
        <v>3.3</v>
      </c>
      <c r="AK50">
        <v>2</v>
      </c>
      <c r="AL50">
        <v>263</v>
      </c>
      <c r="AM50">
        <v>0.80921322896493286</v>
      </c>
      <c r="AN50" t="s">
        <v>67</v>
      </c>
      <c r="AO50">
        <v>558.04200000000003</v>
      </c>
      <c r="AP50" t="s">
        <v>464</v>
      </c>
      <c r="AQ50" t="s">
        <v>117</v>
      </c>
      <c r="AR50" t="s">
        <v>119</v>
      </c>
      <c r="AS50" t="s">
        <v>117</v>
      </c>
      <c r="AT50" t="s">
        <v>119</v>
      </c>
      <c r="AU50" t="s">
        <v>390</v>
      </c>
      <c r="AV50" t="s">
        <v>404</v>
      </c>
      <c r="AW50" t="s">
        <v>67</v>
      </c>
      <c r="AX50">
        <v>6444</v>
      </c>
      <c r="AY50" t="s">
        <v>586</v>
      </c>
      <c r="AZ50">
        <v>13</v>
      </c>
      <c r="BA50" t="s">
        <v>624</v>
      </c>
      <c r="BB50">
        <v>2</v>
      </c>
      <c r="BC50">
        <v>1</v>
      </c>
      <c r="BE50" t="s">
        <v>69</v>
      </c>
      <c r="BF50">
        <v>-1</v>
      </c>
      <c r="BG50" t="s">
        <v>324</v>
      </c>
      <c r="BI50" t="s">
        <v>117</v>
      </c>
      <c r="BJ50" t="s">
        <v>404</v>
      </c>
      <c r="BK50" t="s">
        <v>67</v>
      </c>
      <c r="BL50">
        <v>0.80921322896493286</v>
      </c>
      <c r="BM50">
        <v>6444</v>
      </c>
      <c r="BN50" t="s">
        <v>119</v>
      </c>
      <c r="BO50" t="s">
        <v>390</v>
      </c>
      <c r="BP50">
        <v>2</v>
      </c>
      <c r="BQ50">
        <v>621.476</v>
      </c>
      <c r="BR50">
        <v>1.1478980285268585E-2</v>
      </c>
      <c r="BS50">
        <v>0.32250448677615556</v>
      </c>
      <c r="BT50">
        <v>0.23492459885820208</v>
      </c>
      <c r="BU50">
        <v>16.318000000000001</v>
      </c>
      <c r="BV50">
        <v>0.16090725949191922</v>
      </c>
      <c r="BW50">
        <v>6.2753831201848502</v>
      </c>
      <c r="BX50">
        <v>2</v>
      </c>
      <c r="BY50">
        <v>1</v>
      </c>
      <c r="BZ50">
        <v>39</v>
      </c>
    </row>
    <row r="51" spans="1:78" ht="16.5">
      <c r="A51" s="124" t="str">
        <f t="shared" si="1"/>
        <v>부성여객</v>
      </c>
      <c r="B51" s="125" t="str">
        <f t="shared" si="2"/>
        <v>배진기</v>
      </c>
      <c r="C51" s="126" t="str">
        <f t="shared" si="3"/>
        <v>F</v>
      </c>
      <c r="D51" s="127">
        <f t="shared" si="4"/>
        <v>0.79781475531613133</v>
      </c>
      <c r="E51" s="128">
        <f t="shared" si="5"/>
        <v>5086</v>
      </c>
      <c r="F51" s="129" t="str">
        <f t="shared" si="6"/>
        <v>33</v>
      </c>
      <c r="G51" s="130" t="str">
        <f t="shared" si="7"/>
        <v>70바2054</v>
      </c>
      <c r="H51" s="131">
        <f t="shared" si="8"/>
        <v>2</v>
      </c>
      <c r="I51" s="132">
        <f t="shared" si="9"/>
        <v>1157.9110000000001</v>
      </c>
      <c r="J51" s="133">
        <f t="shared" si="10"/>
        <v>4.0837599951740522E-2</v>
      </c>
      <c r="K51" s="133">
        <f t="shared" si="11"/>
        <v>0.38482302330647605</v>
      </c>
      <c r="L51" s="133">
        <f t="shared" si="12"/>
        <v>0.17704296789649634</v>
      </c>
      <c r="M51" s="134">
        <f t="shared" si="13"/>
        <v>14.247999999999999</v>
      </c>
      <c r="N51" s="135">
        <f t="shared" si="14"/>
        <v>0.17272484672828914</v>
      </c>
      <c r="O51" s="135">
        <f t="shared" si="15"/>
        <v>2.331785430831903</v>
      </c>
      <c r="P51" s="226">
        <f t="shared" si="16"/>
        <v>20</v>
      </c>
      <c r="Q51" s="227">
        <f t="shared" si="17"/>
        <v>2</v>
      </c>
      <c r="R51" s="227">
        <f t="shared" si="18"/>
        <v>27</v>
      </c>
      <c r="T51">
        <v>512</v>
      </c>
      <c r="U51">
        <v>5086</v>
      </c>
      <c r="V51" t="s">
        <v>245</v>
      </c>
      <c r="W51">
        <v>1169.7329999999999</v>
      </c>
      <c r="X51">
        <v>599.80600000000004</v>
      </c>
      <c r="Y51">
        <v>1.95</v>
      </c>
      <c r="Z51">
        <v>14.247999999999999</v>
      </c>
      <c r="AA51">
        <v>79.188591000000002</v>
      </c>
      <c r="AB51">
        <v>3.2338719999999999</v>
      </c>
      <c r="AC51">
        <v>30.473593000000001</v>
      </c>
      <c r="AD51" s="1">
        <v>205</v>
      </c>
      <c r="AE51">
        <v>2</v>
      </c>
      <c r="AF51">
        <v>27</v>
      </c>
      <c r="AG51">
        <v>90</v>
      </c>
      <c r="AH51">
        <v>14.771483</v>
      </c>
      <c r="AI51">
        <v>555.79999999999995</v>
      </c>
      <c r="AJ51">
        <v>35.700000000000003</v>
      </c>
      <c r="AK51">
        <v>20</v>
      </c>
      <c r="AL51">
        <v>4720</v>
      </c>
      <c r="AM51">
        <v>0.79781475531613133</v>
      </c>
      <c r="AN51" t="s">
        <v>70</v>
      </c>
      <c r="AO51">
        <v>1023.235</v>
      </c>
      <c r="AP51" t="s">
        <v>465</v>
      </c>
      <c r="AQ51" t="s">
        <v>117</v>
      </c>
      <c r="AR51" t="s">
        <v>118</v>
      </c>
      <c r="AS51" t="s">
        <v>117</v>
      </c>
      <c r="AT51" t="s">
        <v>118</v>
      </c>
      <c r="AU51" t="s">
        <v>174</v>
      </c>
      <c r="AV51" t="s">
        <v>245</v>
      </c>
      <c r="AW51" t="s">
        <v>70</v>
      </c>
      <c r="AX51">
        <v>5086</v>
      </c>
      <c r="AY51" t="s">
        <v>594</v>
      </c>
      <c r="AZ51">
        <v>1</v>
      </c>
      <c r="BA51" t="s">
        <v>328</v>
      </c>
      <c r="BB51">
        <v>2</v>
      </c>
      <c r="BC51">
        <v>1</v>
      </c>
      <c r="BE51" t="s">
        <v>70</v>
      </c>
      <c r="BF51">
        <v>0</v>
      </c>
      <c r="BG51" t="s">
        <v>327</v>
      </c>
      <c r="BI51" t="s">
        <v>117</v>
      </c>
      <c r="BJ51" t="s">
        <v>245</v>
      </c>
      <c r="BK51" t="s">
        <v>70</v>
      </c>
      <c r="BL51">
        <v>0.79781475531613133</v>
      </c>
      <c r="BM51">
        <v>5086</v>
      </c>
      <c r="BN51" t="s">
        <v>118</v>
      </c>
      <c r="BO51" t="s">
        <v>174</v>
      </c>
      <c r="BP51">
        <v>2</v>
      </c>
      <c r="BQ51">
        <v>1157.9110000000001</v>
      </c>
      <c r="BR51">
        <v>4.0837599951740522E-2</v>
      </c>
      <c r="BS51">
        <v>0.38482302330647605</v>
      </c>
      <c r="BT51">
        <v>0.1752536689996777</v>
      </c>
      <c r="BU51">
        <v>14.247999999999999</v>
      </c>
      <c r="BV51">
        <v>0.17272484672828914</v>
      </c>
      <c r="BW51">
        <v>2.331785430831903</v>
      </c>
      <c r="BX51">
        <v>20</v>
      </c>
      <c r="BY51">
        <v>2</v>
      </c>
      <c r="BZ51">
        <v>27</v>
      </c>
    </row>
    <row r="52" spans="1:78" ht="16.5">
      <c r="A52" s="107" t="str">
        <f t="shared" si="1"/>
        <v>부성여객</v>
      </c>
      <c r="B52" s="108" t="str">
        <f t="shared" si="2"/>
        <v>백창선</v>
      </c>
      <c r="C52" s="109" t="str">
        <f t="shared" si="3"/>
        <v>B</v>
      </c>
      <c r="D52" s="110">
        <f t="shared" si="4"/>
        <v>0.91587608116922814</v>
      </c>
      <c r="E52" s="111">
        <f t="shared" si="5"/>
        <v>3016</v>
      </c>
      <c r="F52" s="112" t="str">
        <f t="shared" si="6"/>
        <v>33</v>
      </c>
      <c r="G52" s="113" t="str">
        <f t="shared" si="7"/>
        <v>70바2020</v>
      </c>
      <c r="H52" s="114">
        <f t="shared" si="8"/>
        <v>2</v>
      </c>
      <c r="I52" s="115">
        <f t="shared" si="9"/>
        <v>1859.6819999999998</v>
      </c>
      <c r="J52" s="116">
        <f t="shared" si="10"/>
        <v>2.9205134263205708E-2</v>
      </c>
      <c r="K52" s="116">
        <f t="shared" si="11"/>
        <v>0.34657462233213665</v>
      </c>
      <c r="L52" s="116">
        <f t="shared" si="12"/>
        <v>0.20164737842276262</v>
      </c>
      <c r="M52" s="117">
        <f t="shared" si="13"/>
        <v>12.346</v>
      </c>
      <c r="N52" s="118">
        <f t="shared" si="14"/>
        <v>0.10754526849214006</v>
      </c>
      <c r="O52" s="118">
        <f t="shared" si="15"/>
        <v>13.281840658779299</v>
      </c>
      <c r="P52" s="228">
        <f t="shared" si="16"/>
        <v>5</v>
      </c>
      <c r="Q52" s="229">
        <f t="shared" si="17"/>
        <v>2</v>
      </c>
      <c r="R52" s="229">
        <f t="shared" si="18"/>
        <v>247</v>
      </c>
      <c r="T52">
        <v>512</v>
      </c>
      <c r="U52">
        <v>3016</v>
      </c>
      <c r="V52" t="s">
        <v>246</v>
      </c>
      <c r="W52">
        <v>1859.682</v>
      </c>
      <c r="X52">
        <v>967.03200000000004</v>
      </c>
      <c r="Y52">
        <v>1.923</v>
      </c>
      <c r="Z52">
        <v>12.346</v>
      </c>
      <c r="AA52">
        <v>111.252185</v>
      </c>
      <c r="AB52">
        <v>3.2491349999999999</v>
      </c>
      <c r="AC52">
        <v>38.557183999999999</v>
      </c>
      <c r="AD52" s="1">
        <v>375</v>
      </c>
      <c r="AE52">
        <v>2</v>
      </c>
      <c r="AF52">
        <v>247</v>
      </c>
      <c r="AG52">
        <v>98</v>
      </c>
      <c r="AH52">
        <v>16.715914000000001</v>
      </c>
      <c r="AI52">
        <v>215.2</v>
      </c>
      <c r="AJ52">
        <v>67.2</v>
      </c>
      <c r="AK52">
        <v>5</v>
      </c>
      <c r="AL52">
        <v>910</v>
      </c>
      <c r="AM52">
        <v>0.91587608116922814</v>
      </c>
      <c r="AN52" t="s">
        <v>68</v>
      </c>
      <c r="AO52">
        <v>1742.4949999999999</v>
      </c>
      <c r="AP52" t="s">
        <v>466</v>
      </c>
      <c r="AQ52" t="s">
        <v>117</v>
      </c>
      <c r="AR52" t="s">
        <v>118</v>
      </c>
      <c r="AS52" t="s">
        <v>117</v>
      </c>
      <c r="AT52" t="s">
        <v>118</v>
      </c>
      <c r="AU52" t="s">
        <v>170</v>
      </c>
      <c r="AV52" t="s">
        <v>246</v>
      </c>
      <c r="AW52" t="s">
        <v>68</v>
      </c>
      <c r="AX52">
        <v>3016</v>
      </c>
      <c r="AY52" t="s">
        <v>588</v>
      </c>
      <c r="AZ52">
        <v>5</v>
      </c>
      <c r="BA52" t="s">
        <v>625</v>
      </c>
      <c r="BB52">
        <v>2</v>
      </c>
      <c r="BC52">
        <v>1</v>
      </c>
      <c r="BE52" t="s">
        <v>69</v>
      </c>
      <c r="BF52">
        <v>1</v>
      </c>
      <c r="BG52" t="s">
        <v>319</v>
      </c>
      <c r="BI52" t="s">
        <v>117</v>
      </c>
      <c r="BJ52" t="s">
        <v>246</v>
      </c>
      <c r="BK52" t="s">
        <v>68</v>
      </c>
      <c r="BL52">
        <v>0.91587608116922814</v>
      </c>
      <c r="BM52">
        <v>3016</v>
      </c>
      <c r="BN52" t="s">
        <v>118</v>
      </c>
      <c r="BO52" t="s">
        <v>170</v>
      </c>
      <c r="BP52">
        <v>2</v>
      </c>
      <c r="BQ52">
        <v>1859.6819999999998</v>
      </c>
      <c r="BR52">
        <v>2.9205134263205708E-2</v>
      </c>
      <c r="BS52">
        <v>0.34657462233213665</v>
      </c>
      <c r="BT52">
        <v>0.20164737842276259</v>
      </c>
      <c r="BU52">
        <v>12.346</v>
      </c>
      <c r="BV52">
        <v>0.10754526849214006</v>
      </c>
      <c r="BW52">
        <v>13.281840658779299</v>
      </c>
      <c r="BX52">
        <v>5</v>
      </c>
      <c r="BY52">
        <v>2</v>
      </c>
      <c r="BZ52">
        <v>247</v>
      </c>
    </row>
    <row r="53" spans="1:78" ht="16.5">
      <c r="A53" s="124" t="str">
        <f t="shared" si="1"/>
        <v>부성여객</v>
      </c>
      <c r="B53" s="125" t="str">
        <f t="shared" si="2"/>
        <v>서보용</v>
      </c>
      <c r="C53" s="126" t="str">
        <f t="shared" si="3"/>
        <v>F</v>
      </c>
      <c r="D53" s="127">
        <f t="shared" si="4"/>
        <v>0.77496640558907315</v>
      </c>
      <c r="E53" s="128">
        <f t="shared" si="5"/>
        <v>6845</v>
      </c>
      <c r="F53" s="129" t="str">
        <f t="shared" si="6"/>
        <v>790</v>
      </c>
      <c r="G53" s="130" t="str">
        <f t="shared" si="7"/>
        <v>70바2028</v>
      </c>
      <c r="H53" s="131">
        <f t="shared" si="8"/>
        <v>5</v>
      </c>
      <c r="I53" s="132">
        <f t="shared" si="9"/>
        <v>890.06799999999998</v>
      </c>
      <c r="J53" s="133">
        <f t="shared" si="10"/>
        <v>3.5216870629750451E-2</v>
      </c>
      <c r="K53" s="133">
        <f t="shared" si="11"/>
        <v>0.36302840928143054</v>
      </c>
      <c r="L53" s="133">
        <f t="shared" si="12"/>
        <v>0.34379395731562085</v>
      </c>
      <c r="M53" s="134">
        <f t="shared" si="13"/>
        <v>13.836</v>
      </c>
      <c r="N53" s="135">
        <f t="shared" si="14"/>
        <v>0.22470193288602669</v>
      </c>
      <c r="O53" s="135">
        <f t="shared" si="15"/>
        <v>5.9546012214797077</v>
      </c>
      <c r="P53" s="226">
        <f t="shared" si="16"/>
        <v>19</v>
      </c>
      <c r="Q53" s="227">
        <f t="shared" si="17"/>
        <v>4</v>
      </c>
      <c r="R53" s="227">
        <f t="shared" si="18"/>
        <v>76</v>
      </c>
      <c r="T53">
        <v>512</v>
      </c>
      <c r="U53">
        <v>6845</v>
      </c>
      <c r="V53" t="s">
        <v>369</v>
      </c>
      <c r="W53">
        <v>1030.9359999999999</v>
      </c>
      <c r="X53">
        <v>570.66499999999996</v>
      </c>
      <c r="Y53">
        <v>1.8069999999999999</v>
      </c>
      <c r="Z53">
        <v>13.836</v>
      </c>
      <c r="AA53">
        <v>60.986935000000003</v>
      </c>
      <c r="AB53">
        <v>2.1477689999999998</v>
      </c>
      <c r="AC53">
        <v>22.139990000000001</v>
      </c>
      <c r="AD53" s="1">
        <v>306</v>
      </c>
      <c r="AE53">
        <v>4</v>
      </c>
      <c r="AF53">
        <v>76</v>
      </c>
      <c r="AG53">
        <v>108</v>
      </c>
      <c r="AH53">
        <v>16.904209999999999</v>
      </c>
      <c r="AI53">
        <v>2571.8000000000002</v>
      </c>
      <c r="AJ53">
        <v>993.6</v>
      </c>
      <c r="AK53">
        <v>19</v>
      </c>
      <c r="AL53">
        <v>6343</v>
      </c>
      <c r="AM53">
        <v>0.77496640558907315</v>
      </c>
      <c r="AN53" t="s">
        <v>70</v>
      </c>
      <c r="AO53">
        <v>218.196</v>
      </c>
      <c r="AP53" t="s">
        <v>467</v>
      </c>
      <c r="AQ53" t="s">
        <v>117</v>
      </c>
      <c r="AR53" t="s">
        <v>120</v>
      </c>
      <c r="AS53" t="s">
        <v>117</v>
      </c>
      <c r="AT53" t="s">
        <v>120</v>
      </c>
      <c r="AU53" t="s">
        <v>211</v>
      </c>
      <c r="AV53" t="s">
        <v>369</v>
      </c>
      <c r="AW53" t="s">
        <v>70</v>
      </c>
      <c r="AX53">
        <v>6845</v>
      </c>
      <c r="AY53" t="s">
        <v>602</v>
      </c>
      <c r="AZ53">
        <v>1</v>
      </c>
      <c r="BA53" t="s">
        <v>626</v>
      </c>
      <c r="BB53">
        <v>5</v>
      </c>
      <c r="BC53">
        <v>1</v>
      </c>
      <c r="BE53" t="s">
        <v>70</v>
      </c>
      <c r="BF53">
        <v>0</v>
      </c>
      <c r="BG53" t="s">
        <v>327</v>
      </c>
      <c r="BI53" t="s">
        <v>117</v>
      </c>
      <c r="BJ53" t="s">
        <v>369</v>
      </c>
      <c r="BK53" t="s">
        <v>70</v>
      </c>
      <c r="BL53">
        <v>0.77496640558907315</v>
      </c>
      <c r="BM53">
        <v>6845</v>
      </c>
      <c r="BN53" t="s">
        <v>120</v>
      </c>
      <c r="BO53" t="s">
        <v>211</v>
      </c>
      <c r="BP53">
        <v>5</v>
      </c>
      <c r="BQ53">
        <v>890.06799999999998</v>
      </c>
      <c r="BR53">
        <v>3.5216870629750451E-2</v>
      </c>
      <c r="BS53">
        <v>0.36302840928143054</v>
      </c>
      <c r="BT53">
        <v>0.29681764920421833</v>
      </c>
      <c r="BU53">
        <v>13.836</v>
      </c>
      <c r="BV53">
        <v>0.22470193288602669</v>
      </c>
      <c r="BW53">
        <v>5.9546012214797077</v>
      </c>
      <c r="BX53">
        <v>19</v>
      </c>
      <c r="BY53">
        <v>4</v>
      </c>
      <c r="BZ53">
        <v>76</v>
      </c>
    </row>
    <row r="54" spans="1:78" ht="16.5">
      <c r="A54" s="107" t="str">
        <f t="shared" si="1"/>
        <v>부성여객</v>
      </c>
      <c r="B54" s="108" t="str">
        <f t="shared" si="2"/>
        <v>손영수</v>
      </c>
      <c r="C54" s="109" t="str">
        <f t="shared" si="3"/>
        <v>F</v>
      </c>
      <c r="D54" s="110">
        <f t="shared" si="4"/>
        <v>0.73319999999999996</v>
      </c>
      <c r="E54" s="111">
        <f t="shared" si="5"/>
        <v>4205</v>
      </c>
      <c r="F54" s="112" t="str">
        <f t="shared" si="6"/>
        <v>33</v>
      </c>
      <c r="G54" s="113" t="str">
        <f t="shared" si="7"/>
        <v>70바2132</v>
      </c>
      <c r="H54" s="114">
        <f t="shared" si="8"/>
        <v>1</v>
      </c>
      <c r="I54" s="115">
        <f t="shared" si="9"/>
        <v>1549.193</v>
      </c>
      <c r="J54" s="116">
        <f t="shared" si="10"/>
        <v>1.6174114015318767E-2</v>
      </c>
      <c r="K54" s="116">
        <f t="shared" si="11"/>
        <v>0.32703112233986742</v>
      </c>
      <c r="L54" s="116">
        <f t="shared" si="12"/>
        <v>0.11812601786865808</v>
      </c>
      <c r="M54" s="117">
        <f t="shared" si="13"/>
        <v>15.587</v>
      </c>
      <c r="N54" s="118">
        <f t="shared" si="14"/>
        <v>0</v>
      </c>
      <c r="O54" s="118">
        <f t="shared" si="15"/>
        <v>0.38729841924150188</v>
      </c>
      <c r="P54" s="228">
        <f t="shared" si="16"/>
        <v>4</v>
      </c>
      <c r="Q54" s="229">
        <f t="shared" si="17"/>
        <v>0</v>
      </c>
      <c r="R54" s="229">
        <f t="shared" si="18"/>
        <v>7</v>
      </c>
      <c r="T54">
        <v>512</v>
      </c>
      <c r="U54">
        <v>4205</v>
      </c>
      <c r="V54" t="s">
        <v>247</v>
      </c>
      <c r="W54">
        <v>1596.3230000000001</v>
      </c>
      <c r="X54">
        <v>873.95399999999995</v>
      </c>
      <c r="Y54">
        <v>1.827</v>
      </c>
      <c r="Z54">
        <v>15.587</v>
      </c>
      <c r="AA54">
        <v>98.321366999999995</v>
      </c>
      <c r="AB54">
        <v>1.5902609999999999</v>
      </c>
      <c r="AC54">
        <v>32.154147000000002</v>
      </c>
      <c r="AD54" s="1">
        <v>183</v>
      </c>
      <c r="AE54">
        <v>0</v>
      </c>
      <c r="AF54">
        <v>7</v>
      </c>
      <c r="AG54">
        <v>93</v>
      </c>
      <c r="AH54">
        <v>16.235768</v>
      </c>
      <c r="AI54">
        <v>473.2</v>
      </c>
      <c r="AJ54">
        <v>11.8</v>
      </c>
      <c r="AK54">
        <v>4</v>
      </c>
      <c r="AL54">
        <v>1330</v>
      </c>
      <c r="AM54">
        <v>0.73319999999999996</v>
      </c>
      <c r="AN54" t="s">
        <v>70</v>
      </c>
      <c r="AO54">
        <v>1549.193</v>
      </c>
      <c r="AP54" t="s">
        <v>468</v>
      </c>
      <c r="AQ54" t="s">
        <v>117</v>
      </c>
      <c r="AR54" t="s">
        <v>118</v>
      </c>
      <c r="AS54" t="s">
        <v>117</v>
      </c>
      <c r="AT54" t="s">
        <v>118</v>
      </c>
      <c r="AU54" t="s">
        <v>177</v>
      </c>
      <c r="AV54" t="s">
        <v>247</v>
      </c>
      <c r="AW54" t="s">
        <v>70</v>
      </c>
      <c r="AX54">
        <v>4205</v>
      </c>
      <c r="AY54" t="s">
        <v>594</v>
      </c>
      <c r="AZ54">
        <v>7</v>
      </c>
      <c r="BA54" t="s">
        <v>627</v>
      </c>
      <c r="BB54">
        <v>1</v>
      </c>
      <c r="BC54">
        <v>1</v>
      </c>
      <c r="BE54" t="s">
        <v>70</v>
      </c>
      <c r="BF54">
        <v>0</v>
      </c>
      <c r="BG54" t="s">
        <v>327</v>
      </c>
      <c r="BI54" t="s">
        <v>117</v>
      </c>
      <c r="BJ54" t="s">
        <v>247</v>
      </c>
      <c r="BK54" t="s">
        <v>70</v>
      </c>
      <c r="BL54">
        <v>0.73319999999999996</v>
      </c>
      <c r="BM54">
        <v>4205</v>
      </c>
      <c r="BN54" t="s">
        <v>118</v>
      </c>
      <c r="BO54" t="s">
        <v>177</v>
      </c>
      <c r="BP54">
        <v>1</v>
      </c>
      <c r="BQ54">
        <v>1549.193</v>
      </c>
      <c r="BR54">
        <v>1.6174114015318767E-2</v>
      </c>
      <c r="BS54">
        <v>0.32703112233986742</v>
      </c>
      <c r="BT54">
        <v>0.11463845349594035</v>
      </c>
      <c r="BU54">
        <v>15.587</v>
      </c>
      <c r="BV54">
        <v>0</v>
      </c>
      <c r="BW54">
        <v>0.38729841924150188</v>
      </c>
      <c r="BX54">
        <v>4</v>
      </c>
      <c r="BY54">
        <v>0</v>
      </c>
      <c r="BZ54">
        <v>7</v>
      </c>
    </row>
    <row r="55" spans="1:78" ht="16.5">
      <c r="A55" s="124" t="str">
        <f t="shared" si="1"/>
        <v>부성여객</v>
      </c>
      <c r="B55" s="125" t="str">
        <f t="shared" si="2"/>
        <v>송시우</v>
      </c>
      <c r="C55" s="126" t="str">
        <f t="shared" si="3"/>
        <v>C</v>
      </c>
      <c r="D55" s="127">
        <f t="shared" si="4"/>
        <v>0.85289664504860552</v>
      </c>
      <c r="E55" s="128">
        <f t="shared" si="5"/>
        <v>8732</v>
      </c>
      <c r="F55" s="129" t="str">
        <f t="shared" si="6"/>
        <v>36</v>
      </c>
      <c r="G55" s="130" t="str">
        <f t="shared" si="7"/>
        <v>70바2129</v>
      </c>
      <c r="H55" s="131">
        <f t="shared" si="8"/>
        <v>3</v>
      </c>
      <c r="I55" s="132">
        <f t="shared" si="9"/>
        <v>1567.3349999999998</v>
      </c>
      <c r="J55" s="133">
        <f t="shared" si="10"/>
        <v>4.3089486426648581E-2</v>
      </c>
      <c r="K55" s="133">
        <f t="shared" si="11"/>
        <v>0.36455114657542187</v>
      </c>
      <c r="L55" s="133">
        <f t="shared" si="12"/>
        <v>0.18247534828227535</v>
      </c>
      <c r="M55" s="134">
        <f t="shared" si="13"/>
        <v>16.158000000000001</v>
      </c>
      <c r="N55" s="135">
        <f t="shared" si="14"/>
        <v>3.5091413131206797</v>
      </c>
      <c r="O55" s="135">
        <f t="shared" si="15"/>
        <v>20.735835032076743</v>
      </c>
      <c r="P55" s="226">
        <f t="shared" si="16"/>
        <v>12</v>
      </c>
      <c r="Q55" s="227">
        <f t="shared" si="17"/>
        <v>55</v>
      </c>
      <c r="R55" s="227">
        <f t="shared" si="18"/>
        <v>325</v>
      </c>
      <c r="T55">
        <v>512</v>
      </c>
      <c r="U55">
        <v>8732</v>
      </c>
      <c r="V55" t="s">
        <v>248</v>
      </c>
      <c r="W55">
        <v>1567.335</v>
      </c>
      <c r="X55">
        <v>806.73199999999997</v>
      </c>
      <c r="Y55">
        <v>1.9430000000000001</v>
      </c>
      <c r="Z55">
        <v>16.158000000000001</v>
      </c>
      <c r="AA55">
        <v>104.35580400000001</v>
      </c>
      <c r="AB55">
        <v>4.4966379999999999</v>
      </c>
      <c r="AC55">
        <v>38.043028</v>
      </c>
      <c r="AD55" s="1">
        <v>286</v>
      </c>
      <c r="AE55">
        <v>55</v>
      </c>
      <c r="AF55">
        <v>325</v>
      </c>
      <c r="AG55">
        <v>87</v>
      </c>
      <c r="AH55">
        <v>15.019145</v>
      </c>
      <c r="AI55">
        <v>1073.3</v>
      </c>
      <c r="AJ55">
        <v>17.8</v>
      </c>
      <c r="AK55">
        <v>12</v>
      </c>
      <c r="AL55">
        <v>1260</v>
      </c>
      <c r="AM55">
        <v>0.85289664504860552</v>
      </c>
      <c r="AN55" t="s">
        <v>69</v>
      </c>
      <c r="AO55">
        <v>1444.4079999999999</v>
      </c>
      <c r="AP55" t="s">
        <v>469</v>
      </c>
      <c r="AQ55" t="s">
        <v>117</v>
      </c>
      <c r="AR55" t="s">
        <v>119</v>
      </c>
      <c r="AS55" t="s">
        <v>117</v>
      </c>
      <c r="AT55" t="s">
        <v>119</v>
      </c>
      <c r="AU55" t="s">
        <v>203</v>
      </c>
      <c r="AV55" t="s">
        <v>248</v>
      </c>
      <c r="AW55" t="s">
        <v>69</v>
      </c>
      <c r="AX55">
        <v>8732</v>
      </c>
      <c r="AY55" t="s">
        <v>593</v>
      </c>
      <c r="AZ55">
        <v>16</v>
      </c>
      <c r="BA55" t="s">
        <v>628</v>
      </c>
      <c r="BB55">
        <v>3</v>
      </c>
      <c r="BC55">
        <v>1</v>
      </c>
      <c r="BE55" t="s">
        <v>67</v>
      </c>
      <c r="BF55">
        <v>1</v>
      </c>
      <c r="BG55" t="s">
        <v>319</v>
      </c>
      <c r="BI55" t="s">
        <v>117</v>
      </c>
      <c r="BJ55" t="s">
        <v>248</v>
      </c>
      <c r="BK55" t="s">
        <v>69</v>
      </c>
      <c r="BL55">
        <v>0.85289664504860552</v>
      </c>
      <c r="BM55">
        <v>8732</v>
      </c>
      <c r="BN55" t="s">
        <v>119</v>
      </c>
      <c r="BO55" t="s">
        <v>203</v>
      </c>
      <c r="BP55">
        <v>3</v>
      </c>
      <c r="BQ55">
        <v>1567.3349999999998</v>
      </c>
      <c r="BR55">
        <v>4.3089486426648581E-2</v>
      </c>
      <c r="BS55">
        <v>0.36455114657542187</v>
      </c>
      <c r="BT55">
        <v>0.18247534828227532</v>
      </c>
      <c r="BU55">
        <v>16.158000000000001</v>
      </c>
      <c r="BV55">
        <v>3.5091413131206797</v>
      </c>
      <c r="BW55">
        <v>20.735835032076743</v>
      </c>
      <c r="BX55">
        <v>12</v>
      </c>
      <c r="BY55">
        <v>55</v>
      </c>
      <c r="BZ55">
        <v>325</v>
      </c>
    </row>
    <row r="56" spans="1:78" ht="16.5">
      <c r="A56" s="107" t="str">
        <f t="shared" si="1"/>
        <v>부성여객</v>
      </c>
      <c r="B56" s="108" t="str">
        <f t="shared" si="2"/>
        <v>송해명</v>
      </c>
      <c r="C56" s="109" t="str">
        <f t="shared" si="3"/>
        <v>F</v>
      </c>
      <c r="D56" s="110">
        <f t="shared" si="4"/>
        <v>0.74273800425051051</v>
      </c>
      <c r="E56" s="111">
        <f t="shared" si="5"/>
        <v>6015</v>
      </c>
      <c r="F56" s="112" t="str">
        <f t="shared" si="6"/>
        <v>33</v>
      </c>
      <c r="G56" s="113" t="str">
        <f t="shared" si="7"/>
        <v>70바2133</v>
      </c>
      <c r="H56" s="114">
        <f t="shared" si="8"/>
        <v>3</v>
      </c>
      <c r="I56" s="115">
        <f t="shared" si="9"/>
        <v>1105.8820000000001</v>
      </c>
      <c r="J56" s="116">
        <f t="shared" si="10"/>
        <v>3.7431936813373395E-2</v>
      </c>
      <c r="K56" s="116">
        <f t="shared" si="11"/>
        <v>0.37823782110315252</v>
      </c>
      <c r="L56" s="116">
        <f t="shared" si="12"/>
        <v>0.19079793323338293</v>
      </c>
      <c r="M56" s="117">
        <f t="shared" si="13"/>
        <v>18.309999999999999</v>
      </c>
      <c r="N56" s="118">
        <f t="shared" si="14"/>
        <v>9.0425560774115135E-2</v>
      </c>
      <c r="O56" s="118">
        <f t="shared" si="15"/>
        <v>11.664897339860852</v>
      </c>
      <c r="P56" s="228">
        <f t="shared" si="16"/>
        <v>13</v>
      </c>
      <c r="Q56" s="229">
        <f t="shared" si="17"/>
        <v>1</v>
      </c>
      <c r="R56" s="229">
        <f t="shared" si="18"/>
        <v>129</v>
      </c>
      <c r="T56">
        <v>512</v>
      </c>
      <c r="U56">
        <v>6015</v>
      </c>
      <c r="V56" t="s">
        <v>249</v>
      </c>
      <c r="W56">
        <v>1105.8820000000001</v>
      </c>
      <c r="X56">
        <v>607.255</v>
      </c>
      <c r="Y56">
        <v>1.821</v>
      </c>
      <c r="Z56">
        <v>18.309999999999999</v>
      </c>
      <c r="AA56">
        <v>71.781644999999997</v>
      </c>
      <c r="AB56">
        <v>2.6869260000000001</v>
      </c>
      <c r="AC56">
        <v>27.150532999999999</v>
      </c>
      <c r="AD56" s="1">
        <v>211</v>
      </c>
      <c r="AE56">
        <v>1</v>
      </c>
      <c r="AF56">
        <v>129</v>
      </c>
      <c r="AG56">
        <v>93</v>
      </c>
      <c r="AH56">
        <v>15.406193999999999</v>
      </c>
      <c r="AI56">
        <v>786.5</v>
      </c>
      <c r="AJ56">
        <v>63.5</v>
      </c>
      <c r="AK56">
        <v>13</v>
      </c>
      <c r="AL56">
        <v>8373</v>
      </c>
      <c r="AM56">
        <v>0.74273800425051051</v>
      </c>
      <c r="AN56" t="s">
        <v>70</v>
      </c>
      <c r="AO56">
        <v>937.58299999999997</v>
      </c>
      <c r="AP56" t="s">
        <v>470</v>
      </c>
      <c r="AQ56" t="s">
        <v>117</v>
      </c>
      <c r="AR56" t="s">
        <v>118</v>
      </c>
      <c r="AS56" t="s">
        <v>117</v>
      </c>
      <c r="AT56" t="s">
        <v>118</v>
      </c>
      <c r="AU56" t="s">
        <v>178</v>
      </c>
      <c r="AV56" t="s">
        <v>249</v>
      </c>
      <c r="AW56" t="s">
        <v>70</v>
      </c>
      <c r="AX56">
        <v>6015</v>
      </c>
      <c r="AY56" t="s">
        <v>594</v>
      </c>
      <c r="AZ56">
        <v>5</v>
      </c>
      <c r="BA56" t="s">
        <v>389</v>
      </c>
      <c r="BB56">
        <v>3</v>
      </c>
      <c r="BC56">
        <v>1</v>
      </c>
      <c r="BE56" t="s">
        <v>70</v>
      </c>
      <c r="BF56">
        <v>0</v>
      </c>
      <c r="BG56" t="s">
        <v>327</v>
      </c>
      <c r="BI56" t="s">
        <v>117</v>
      </c>
      <c r="BJ56" t="s">
        <v>249</v>
      </c>
      <c r="BK56" t="s">
        <v>70</v>
      </c>
      <c r="BL56">
        <v>0.74273800425051051</v>
      </c>
      <c r="BM56">
        <v>6015</v>
      </c>
      <c r="BN56" t="s">
        <v>118</v>
      </c>
      <c r="BO56" t="s">
        <v>178</v>
      </c>
      <c r="BP56">
        <v>3</v>
      </c>
      <c r="BQ56">
        <v>1105.8820000000001</v>
      </c>
      <c r="BR56">
        <v>3.7431936813373395E-2</v>
      </c>
      <c r="BS56">
        <v>0.37823782110315252</v>
      </c>
      <c r="BT56">
        <v>0.19079793323338293</v>
      </c>
      <c r="BU56">
        <v>18.309999999999999</v>
      </c>
      <c r="BV56">
        <v>9.0425560774115135E-2</v>
      </c>
      <c r="BW56">
        <v>11.664897339860852</v>
      </c>
      <c r="BX56">
        <v>13</v>
      </c>
      <c r="BY56">
        <v>1</v>
      </c>
      <c r="BZ56">
        <v>129</v>
      </c>
    </row>
    <row r="57" spans="1:78" ht="16.5">
      <c r="A57" s="124" t="str">
        <f t="shared" si="1"/>
        <v>부성여객</v>
      </c>
      <c r="B57" s="125" t="str">
        <f t="shared" si="2"/>
        <v>신광우</v>
      </c>
      <c r="C57" s="126" t="str">
        <f t="shared" si="3"/>
        <v>S</v>
      </c>
      <c r="D57" s="127">
        <f t="shared" si="4"/>
        <v>1.0495868612870589</v>
      </c>
      <c r="E57" s="128">
        <f t="shared" si="5"/>
        <v>4654</v>
      </c>
      <c r="F57" s="129" t="str">
        <f t="shared" si="6"/>
        <v>790</v>
      </c>
      <c r="G57" s="130" t="str">
        <f t="shared" si="7"/>
        <v>70바2028</v>
      </c>
      <c r="H57" s="131">
        <f t="shared" si="8"/>
        <v>2</v>
      </c>
      <c r="I57" s="132">
        <f t="shared" si="9"/>
        <v>1890.2829999999999</v>
      </c>
      <c r="J57" s="133">
        <f t="shared" si="10"/>
        <v>1.1939933100211101E-3</v>
      </c>
      <c r="K57" s="133">
        <f t="shared" si="11"/>
        <v>0.23459712910166822</v>
      </c>
      <c r="L57" s="133">
        <f t="shared" si="12"/>
        <v>0.30736138451226619</v>
      </c>
      <c r="M57" s="134">
        <f t="shared" si="13"/>
        <v>7.5190000000000001</v>
      </c>
      <c r="N57" s="135">
        <f t="shared" si="14"/>
        <v>0.37031492109911585</v>
      </c>
      <c r="O57" s="135">
        <f t="shared" si="15"/>
        <v>5.2902131585587977</v>
      </c>
      <c r="P57" s="226">
        <f t="shared" si="16"/>
        <v>2</v>
      </c>
      <c r="Q57" s="227">
        <f t="shared" si="17"/>
        <v>7</v>
      </c>
      <c r="R57" s="227">
        <f t="shared" si="18"/>
        <v>100</v>
      </c>
      <c r="T57">
        <v>512</v>
      </c>
      <c r="U57">
        <v>4654</v>
      </c>
      <c r="V57" t="s">
        <v>250</v>
      </c>
      <c r="W57">
        <v>1890.2829999999999</v>
      </c>
      <c r="X57">
        <v>727.94200000000001</v>
      </c>
      <c r="Y57">
        <v>2.597</v>
      </c>
      <c r="Z57">
        <v>7.5190000000000001</v>
      </c>
      <c r="AA57">
        <v>65.369713000000004</v>
      </c>
      <c r="AB57">
        <v>7.8050999999999995E-2</v>
      </c>
      <c r="AC57">
        <v>15.335547</v>
      </c>
      <c r="AD57" s="1">
        <v>581</v>
      </c>
      <c r="AE57">
        <v>7</v>
      </c>
      <c r="AF57">
        <v>100</v>
      </c>
      <c r="AG57">
        <v>101</v>
      </c>
      <c r="AH57">
        <v>28.916801</v>
      </c>
      <c r="AI57">
        <v>13294.9</v>
      </c>
      <c r="AJ57">
        <v>1976.5</v>
      </c>
      <c r="AK57">
        <v>2</v>
      </c>
      <c r="AL57">
        <v>521</v>
      </c>
      <c r="AM57">
        <v>1.0495868612870589</v>
      </c>
      <c r="AN57" t="s">
        <v>71</v>
      </c>
      <c r="AO57">
        <v>1781.317</v>
      </c>
      <c r="AP57" t="s">
        <v>471</v>
      </c>
      <c r="AQ57" t="s">
        <v>117</v>
      </c>
      <c r="AR57" t="s">
        <v>120</v>
      </c>
      <c r="AS57" t="s">
        <v>117</v>
      </c>
      <c r="AT57" t="s">
        <v>120</v>
      </c>
      <c r="AU57" t="s">
        <v>211</v>
      </c>
      <c r="AV57" t="s">
        <v>250</v>
      </c>
      <c r="AW57" t="s">
        <v>71</v>
      </c>
      <c r="AX57">
        <v>4654</v>
      </c>
      <c r="AY57" t="s">
        <v>616</v>
      </c>
      <c r="AZ57">
        <v>2</v>
      </c>
      <c r="BA57" t="s">
        <v>629</v>
      </c>
      <c r="BB57">
        <v>2</v>
      </c>
      <c r="BC57">
        <v>1</v>
      </c>
      <c r="BE57" t="s">
        <v>71</v>
      </c>
      <c r="BF57">
        <v>0</v>
      </c>
      <c r="BG57" t="s">
        <v>327</v>
      </c>
      <c r="BI57" t="s">
        <v>117</v>
      </c>
      <c r="BJ57" t="s">
        <v>250</v>
      </c>
      <c r="BK57" t="s">
        <v>71</v>
      </c>
      <c r="BL57">
        <v>1.0495868612870589</v>
      </c>
      <c r="BM57">
        <v>4654</v>
      </c>
      <c r="BN57" t="s">
        <v>120</v>
      </c>
      <c r="BO57" t="s">
        <v>211</v>
      </c>
      <c r="BP57">
        <v>2</v>
      </c>
      <c r="BQ57">
        <v>1890.2829999999999</v>
      </c>
      <c r="BR57">
        <v>1.1939933100211101E-3</v>
      </c>
      <c r="BS57">
        <v>0.23459712910166822</v>
      </c>
      <c r="BT57">
        <v>0.30736138451226619</v>
      </c>
      <c r="BU57">
        <v>7.5190000000000001</v>
      </c>
      <c r="BV57">
        <v>0.37031492109911585</v>
      </c>
      <c r="BW57">
        <v>5.2902131585587977</v>
      </c>
      <c r="BX57">
        <v>2</v>
      </c>
      <c r="BY57">
        <v>7</v>
      </c>
      <c r="BZ57">
        <v>100</v>
      </c>
    </row>
    <row r="58" spans="1:78" ht="16.5">
      <c r="A58" s="107" t="str">
        <f t="shared" si="1"/>
        <v>부성여객</v>
      </c>
      <c r="B58" s="108" t="str">
        <f t="shared" si="2"/>
        <v>신동선</v>
      </c>
      <c r="C58" s="109" t="str">
        <f t="shared" si="3"/>
        <v>F</v>
      </c>
      <c r="D58" s="110">
        <f t="shared" si="4"/>
        <v>0.75434782608695661</v>
      </c>
      <c r="E58" s="111">
        <f t="shared" si="5"/>
        <v>4546</v>
      </c>
      <c r="F58" s="112" t="str">
        <f t="shared" si="6"/>
        <v>36</v>
      </c>
      <c r="G58" s="113" t="str">
        <f t="shared" si="7"/>
        <v>70바2129</v>
      </c>
      <c r="H58" s="114">
        <f t="shared" si="8"/>
        <v>1</v>
      </c>
      <c r="I58" s="115">
        <f t="shared" si="9"/>
        <v>1374.489</v>
      </c>
      <c r="J58" s="116">
        <f t="shared" si="10"/>
        <v>3.4336296014387674E-2</v>
      </c>
      <c r="K58" s="116">
        <f t="shared" si="11"/>
        <v>0.41146623297830298</v>
      </c>
      <c r="L58" s="116">
        <f t="shared" si="12"/>
        <v>0.20152944112321014</v>
      </c>
      <c r="M58" s="117">
        <f t="shared" si="13"/>
        <v>18.664000000000001</v>
      </c>
      <c r="N58" s="118">
        <f t="shared" si="14"/>
        <v>0.87305173049766127</v>
      </c>
      <c r="O58" s="118">
        <f t="shared" si="15"/>
        <v>17.824806164327253</v>
      </c>
      <c r="P58" s="228">
        <f t="shared" si="16"/>
        <v>36</v>
      </c>
      <c r="Q58" s="229">
        <f t="shared" si="17"/>
        <v>12</v>
      </c>
      <c r="R58" s="229">
        <f t="shared" si="18"/>
        <v>245</v>
      </c>
      <c r="T58">
        <v>512</v>
      </c>
      <c r="U58">
        <v>4546</v>
      </c>
      <c r="V58" t="s">
        <v>370</v>
      </c>
      <c r="W58">
        <v>1374.489</v>
      </c>
      <c r="X58">
        <v>792.13099999999997</v>
      </c>
      <c r="Y58">
        <v>1.7350000000000001</v>
      </c>
      <c r="Z58">
        <v>18.664000000000001</v>
      </c>
      <c r="AA58">
        <v>100.274153</v>
      </c>
      <c r="AB58">
        <v>3.4430429999999999</v>
      </c>
      <c r="AC58">
        <v>41.259428</v>
      </c>
      <c r="AD58" s="1">
        <v>277</v>
      </c>
      <c r="AE58">
        <v>12</v>
      </c>
      <c r="AF58">
        <v>245</v>
      </c>
      <c r="AG58">
        <v>79</v>
      </c>
      <c r="AH58">
        <v>13.70731</v>
      </c>
      <c r="AI58">
        <v>263.39999999999998</v>
      </c>
      <c r="AJ58">
        <v>0</v>
      </c>
      <c r="AK58">
        <v>36</v>
      </c>
      <c r="AL58">
        <v>10201</v>
      </c>
      <c r="AM58">
        <v>0.75434782608695661</v>
      </c>
      <c r="AN58" t="s">
        <v>70</v>
      </c>
      <c r="AO58">
        <v>1374.489</v>
      </c>
      <c r="AP58" t="s">
        <v>472</v>
      </c>
      <c r="AQ58" t="s">
        <v>117</v>
      </c>
      <c r="AR58" t="s">
        <v>119</v>
      </c>
      <c r="AS58" t="s">
        <v>117</v>
      </c>
      <c r="AT58" t="s">
        <v>119</v>
      </c>
      <c r="AU58" t="s">
        <v>203</v>
      </c>
      <c r="AV58" t="s">
        <v>370</v>
      </c>
      <c r="AW58" t="s">
        <v>70</v>
      </c>
      <c r="AX58">
        <v>4546</v>
      </c>
      <c r="AY58" t="s">
        <v>611</v>
      </c>
      <c r="AZ58">
        <v>4</v>
      </c>
      <c r="BA58" t="s">
        <v>346</v>
      </c>
      <c r="BB58">
        <v>1</v>
      </c>
      <c r="BC58">
        <v>1</v>
      </c>
      <c r="BE58" t="s">
        <v>70</v>
      </c>
      <c r="BF58">
        <v>0</v>
      </c>
      <c r="BG58" t="s">
        <v>327</v>
      </c>
      <c r="BI58" t="s">
        <v>117</v>
      </c>
      <c r="BJ58" t="s">
        <v>370</v>
      </c>
      <c r="BK58" t="s">
        <v>70</v>
      </c>
      <c r="BL58">
        <v>0.75434782608695661</v>
      </c>
      <c r="BM58">
        <v>4546</v>
      </c>
      <c r="BN58" t="s">
        <v>119</v>
      </c>
      <c r="BO58" t="s">
        <v>203</v>
      </c>
      <c r="BP58">
        <v>1</v>
      </c>
      <c r="BQ58">
        <v>1374.489</v>
      </c>
      <c r="BR58">
        <v>3.4336296014387674E-2</v>
      </c>
      <c r="BS58">
        <v>0.41146623297830298</v>
      </c>
      <c r="BT58">
        <v>0.20152944112321014</v>
      </c>
      <c r="BU58">
        <v>18.664000000000001</v>
      </c>
      <c r="BV58">
        <v>0.87305173049766127</v>
      </c>
      <c r="BW58">
        <v>17.824806164327253</v>
      </c>
      <c r="BX58">
        <v>36</v>
      </c>
      <c r="BY58">
        <v>12</v>
      </c>
      <c r="BZ58">
        <v>245</v>
      </c>
    </row>
    <row r="59" spans="1:78" ht="16.5">
      <c r="A59" s="124" t="str">
        <f t="shared" si="1"/>
        <v>부성여객</v>
      </c>
      <c r="B59" s="125" t="str">
        <f t="shared" si="2"/>
        <v>신명수</v>
      </c>
      <c r="C59" s="126" t="str">
        <f t="shared" si="3"/>
        <v>F</v>
      </c>
      <c r="D59" s="127">
        <f t="shared" si="4"/>
        <v>0.72173913043478266</v>
      </c>
      <c r="E59" s="128">
        <f t="shared" si="5"/>
        <v>1212</v>
      </c>
      <c r="F59" s="129" t="str">
        <f t="shared" si="6"/>
        <v>36</v>
      </c>
      <c r="G59" s="130" t="str">
        <f t="shared" si="7"/>
        <v>70바2137</v>
      </c>
      <c r="H59" s="131">
        <f t="shared" si="8"/>
        <v>1</v>
      </c>
      <c r="I59" s="132">
        <f t="shared" si="9"/>
        <v>1238.116</v>
      </c>
      <c r="J59" s="133">
        <f t="shared" si="10"/>
        <v>2.8617706766897892E-2</v>
      </c>
      <c r="K59" s="133">
        <f t="shared" si="11"/>
        <v>0.44814491647831656</v>
      </c>
      <c r="L59" s="133">
        <f t="shared" si="12"/>
        <v>0.20918879975705024</v>
      </c>
      <c r="M59" s="134">
        <f t="shared" si="13"/>
        <v>15.717000000000001</v>
      </c>
      <c r="N59" s="135">
        <f t="shared" si="14"/>
        <v>1.1307502689570283</v>
      </c>
      <c r="O59" s="135">
        <f t="shared" si="15"/>
        <v>18.657379437790965</v>
      </c>
      <c r="P59" s="226">
        <f t="shared" si="16"/>
        <v>57</v>
      </c>
      <c r="Q59" s="227">
        <f t="shared" si="17"/>
        <v>14</v>
      </c>
      <c r="R59" s="227">
        <f t="shared" si="18"/>
        <v>233</v>
      </c>
      <c r="T59">
        <v>512</v>
      </c>
      <c r="U59">
        <v>1212</v>
      </c>
      <c r="V59" t="s">
        <v>371</v>
      </c>
      <c r="W59">
        <v>1252.204</v>
      </c>
      <c r="X59">
        <v>752.08699999999999</v>
      </c>
      <c r="Y59">
        <v>1.665</v>
      </c>
      <c r="Z59">
        <v>15.717000000000001</v>
      </c>
      <c r="AA59">
        <v>94.938879</v>
      </c>
      <c r="AB59">
        <v>2.716933</v>
      </c>
      <c r="AC59">
        <v>42.546376000000002</v>
      </c>
      <c r="AD59" s="1">
        <v>259</v>
      </c>
      <c r="AE59">
        <v>14</v>
      </c>
      <c r="AF59">
        <v>233</v>
      </c>
      <c r="AG59">
        <v>92</v>
      </c>
      <c r="AH59">
        <v>13.189579999999999</v>
      </c>
      <c r="AI59">
        <v>3953.5</v>
      </c>
      <c r="AJ59">
        <v>436.3</v>
      </c>
      <c r="AK59">
        <v>57</v>
      </c>
      <c r="AL59">
        <v>27590</v>
      </c>
      <c r="AM59">
        <v>0.72173913043478266</v>
      </c>
      <c r="AN59" t="s">
        <v>70</v>
      </c>
      <c r="AO59">
        <v>1238.116</v>
      </c>
      <c r="AP59" t="s">
        <v>473</v>
      </c>
      <c r="AQ59" t="s">
        <v>117</v>
      </c>
      <c r="AR59" t="s">
        <v>119</v>
      </c>
      <c r="AS59" t="s">
        <v>117</v>
      </c>
      <c r="AT59" t="s">
        <v>119</v>
      </c>
      <c r="AU59" t="s">
        <v>207</v>
      </c>
      <c r="AV59" t="s">
        <v>371</v>
      </c>
      <c r="AW59" t="s">
        <v>70</v>
      </c>
      <c r="AX59">
        <v>1212</v>
      </c>
      <c r="AY59" t="s">
        <v>611</v>
      </c>
      <c r="AZ59">
        <v>7</v>
      </c>
      <c r="BA59" t="s">
        <v>630</v>
      </c>
      <c r="BB59">
        <v>1</v>
      </c>
      <c r="BC59">
        <v>1</v>
      </c>
      <c r="BE59" t="s">
        <v>70</v>
      </c>
      <c r="BF59">
        <v>0</v>
      </c>
      <c r="BG59" t="s">
        <v>327</v>
      </c>
      <c r="BI59" t="s">
        <v>117</v>
      </c>
      <c r="BJ59" t="s">
        <v>371</v>
      </c>
      <c r="BK59" t="s">
        <v>70</v>
      </c>
      <c r="BL59">
        <v>0.72173913043478266</v>
      </c>
      <c r="BM59">
        <v>1212</v>
      </c>
      <c r="BN59" t="s">
        <v>119</v>
      </c>
      <c r="BO59" t="s">
        <v>207</v>
      </c>
      <c r="BP59">
        <v>1</v>
      </c>
      <c r="BQ59">
        <v>1238.116</v>
      </c>
      <c r="BR59">
        <v>2.8617706766897892E-2</v>
      </c>
      <c r="BS59">
        <v>0.44814491647831656</v>
      </c>
      <c r="BT59">
        <v>0.20683530798496091</v>
      </c>
      <c r="BU59">
        <v>15.717000000000001</v>
      </c>
      <c r="BV59">
        <v>1.1307502689570283</v>
      </c>
      <c r="BW59">
        <v>18.657379437790965</v>
      </c>
      <c r="BX59">
        <v>57</v>
      </c>
      <c r="BY59">
        <v>14</v>
      </c>
      <c r="BZ59">
        <v>233</v>
      </c>
    </row>
    <row r="60" spans="1:78" ht="16.5">
      <c r="A60" s="107" t="str">
        <f t="shared" si="1"/>
        <v>부성여객</v>
      </c>
      <c r="B60" s="108" t="str">
        <f t="shared" si="2"/>
        <v>심승현</v>
      </c>
      <c r="C60" s="109" t="str">
        <f t="shared" si="3"/>
        <v>D</v>
      </c>
      <c r="D60" s="110">
        <f t="shared" si="4"/>
        <v>0.84003965364611022</v>
      </c>
      <c r="E60" s="111">
        <f t="shared" si="5"/>
        <v>8485</v>
      </c>
      <c r="F60" s="112" t="str">
        <f t="shared" si="6"/>
        <v>36</v>
      </c>
      <c r="G60" s="113" t="str">
        <f t="shared" si="7"/>
        <v>70바2139</v>
      </c>
      <c r="H60" s="114">
        <f t="shared" si="8"/>
        <v>2</v>
      </c>
      <c r="I60" s="115">
        <f t="shared" si="9"/>
        <v>1381.4649999999999</v>
      </c>
      <c r="J60" s="116">
        <f t="shared" si="10"/>
        <v>2.4866352349074954E-2</v>
      </c>
      <c r="K60" s="116">
        <f t="shared" si="11"/>
        <v>0.37992206286144248</v>
      </c>
      <c r="L60" s="116">
        <f t="shared" si="12"/>
        <v>0.25190649057341302</v>
      </c>
      <c r="M60" s="117">
        <f t="shared" si="13"/>
        <v>17.23</v>
      </c>
      <c r="N60" s="118">
        <f t="shared" si="14"/>
        <v>0.50670845804996867</v>
      </c>
      <c r="O60" s="118">
        <f t="shared" si="15"/>
        <v>38.727003579533324</v>
      </c>
      <c r="P60" s="228">
        <f t="shared" si="16"/>
        <v>11</v>
      </c>
      <c r="Q60" s="229">
        <f t="shared" si="17"/>
        <v>7</v>
      </c>
      <c r="R60" s="229">
        <f t="shared" si="18"/>
        <v>535</v>
      </c>
      <c r="T60">
        <v>512</v>
      </c>
      <c r="U60">
        <v>8485</v>
      </c>
      <c r="V60" t="s">
        <v>372</v>
      </c>
      <c r="W60">
        <v>1381.4649999999999</v>
      </c>
      <c r="X60">
        <v>721.10699999999997</v>
      </c>
      <c r="Y60">
        <v>1.9159999999999999</v>
      </c>
      <c r="Z60">
        <v>17.23</v>
      </c>
      <c r="AA60">
        <v>92.169409000000002</v>
      </c>
      <c r="AB60">
        <v>2.2919170000000002</v>
      </c>
      <c r="AC60">
        <v>35.017192000000001</v>
      </c>
      <c r="AD60" s="1">
        <v>348</v>
      </c>
      <c r="AE60">
        <v>7</v>
      </c>
      <c r="AF60">
        <v>535</v>
      </c>
      <c r="AG60">
        <v>94</v>
      </c>
      <c r="AH60">
        <v>14.988324</v>
      </c>
      <c r="AI60">
        <v>640.20000000000005</v>
      </c>
      <c r="AJ60">
        <v>106.2</v>
      </c>
      <c r="AK60">
        <v>11</v>
      </c>
      <c r="AL60">
        <v>6313</v>
      </c>
      <c r="AM60">
        <v>0.84003965364611022</v>
      </c>
      <c r="AN60" t="s">
        <v>67</v>
      </c>
      <c r="AO60">
        <v>1257.4649999999999</v>
      </c>
      <c r="AP60" t="s">
        <v>474</v>
      </c>
      <c r="AQ60" t="s">
        <v>117</v>
      </c>
      <c r="AR60" t="s">
        <v>119</v>
      </c>
      <c r="AS60" t="s">
        <v>117</v>
      </c>
      <c r="AT60" t="s">
        <v>119</v>
      </c>
      <c r="AU60" t="s">
        <v>208</v>
      </c>
      <c r="AV60" t="s">
        <v>372</v>
      </c>
      <c r="AW60" t="s">
        <v>67</v>
      </c>
      <c r="AX60">
        <v>8485</v>
      </c>
      <c r="AY60" t="s">
        <v>586</v>
      </c>
      <c r="AZ60">
        <v>4</v>
      </c>
      <c r="BA60" t="s">
        <v>352</v>
      </c>
      <c r="BB60">
        <v>2</v>
      </c>
      <c r="BC60">
        <v>1</v>
      </c>
      <c r="BE60" t="s">
        <v>67</v>
      </c>
      <c r="BF60">
        <v>0</v>
      </c>
      <c r="BG60" t="s">
        <v>327</v>
      </c>
      <c r="BI60" t="s">
        <v>117</v>
      </c>
      <c r="BJ60" t="s">
        <v>372</v>
      </c>
      <c r="BK60" t="s">
        <v>67</v>
      </c>
      <c r="BL60">
        <v>0.84003965364611022</v>
      </c>
      <c r="BM60">
        <v>8485</v>
      </c>
      <c r="BN60" t="s">
        <v>119</v>
      </c>
      <c r="BO60" t="s">
        <v>208</v>
      </c>
      <c r="BP60">
        <v>2</v>
      </c>
      <c r="BQ60">
        <v>1381.4649999999999</v>
      </c>
      <c r="BR60">
        <v>2.4866352349074954E-2</v>
      </c>
      <c r="BS60">
        <v>0.37992206286144248</v>
      </c>
      <c r="BT60">
        <v>0.25190649057341302</v>
      </c>
      <c r="BU60">
        <v>17.23</v>
      </c>
      <c r="BV60">
        <v>0.50670845804996867</v>
      </c>
      <c r="BW60">
        <v>38.727003579533324</v>
      </c>
      <c r="BX60">
        <v>11</v>
      </c>
      <c r="BY60">
        <v>7</v>
      </c>
      <c r="BZ60">
        <v>535</v>
      </c>
    </row>
    <row r="61" spans="1:78" ht="16.5">
      <c r="A61" s="124" t="str">
        <f t="shared" si="1"/>
        <v>부성여객</v>
      </c>
      <c r="B61" s="125" t="str">
        <f t="shared" si="2"/>
        <v>안철수</v>
      </c>
      <c r="C61" s="126" t="str">
        <f t="shared" si="3"/>
        <v>D</v>
      </c>
      <c r="D61" s="127">
        <f t="shared" si="4"/>
        <v>0.84456069131096168</v>
      </c>
      <c r="E61" s="128">
        <f t="shared" si="5"/>
        <v>8371</v>
      </c>
      <c r="F61" s="129" t="str">
        <f t="shared" si="6"/>
        <v>790</v>
      </c>
      <c r="G61" s="130" t="str">
        <f t="shared" si="7"/>
        <v>70바2078</v>
      </c>
      <c r="H61" s="131">
        <f t="shared" si="8"/>
        <v>2</v>
      </c>
      <c r="I61" s="132">
        <f t="shared" si="9"/>
        <v>2182.52</v>
      </c>
      <c r="J61" s="133">
        <f t="shared" si="10"/>
        <v>2.7924371909000257E-2</v>
      </c>
      <c r="K61" s="133">
        <f t="shared" si="11"/>
        <v>0.26821006932545072</v>
      </c>
      <c r="L61" s="133">
        <f t="shared" si="12"/>
        <v>0.3042354709235196</v>
      </c>
      <c r="M61" s="134">
        <f t="shared" si="13"/>
        <v>10.342000000000001</v>
      </c>
      <c r="N61" s="135">
        <f t="shared" si="14"/>
        <v>0.2749115701116141</v>
      </c>
      <c r="O61" s="135">
        <f t="shared" si="15"/>
        <v>25.979143375547533</v>
      </c>
      <c r="P61" s="226">
        <f t="shared" si="16"/>
        <v>2</v>
      </c>
      <c r="Q61" s="227">
        <f t="shared" si="17"/>
        <v>6</v>
      </c>
      <c r="R61" s="227">
        <f t="shared" si="18"/>
        <v>567</v>
      </c>
      <c r="T61">
        <v>512</v>
      </c>
      <c r="U61">
        <v>8371</v>
      </c>
      <c r="V61" t="s">
        <v>251</v>
      </c>
      <c r="W61">
        <v>2182.52</v>
      </c>
      <c r="X61">
        <v>1033.5730000000001</v>
      </c>
      <c r="Y61">
        <v>2.1120000000000001</v>
      </c>
      <c r="Z61">
        <v>10.342000000000001</v>
      </c>
      <c r="AA61">
        <v>81.280539000000005</v>
      </c>
      <c r="AB61">
        <v>2.2697080000000001</v>
      </c>
      <c r="AC61">
        <v>21.800259</v>
      </c>
      <c r="AD61" s="1">
        <v>664</v>
      </c>
      <c r="AE61">
        <v>6</v>
      </c>
      <c r="AF61">
        <v>567</v>
      </c>
      <c r="AG61">
        <v>106</v>
      </c>
      <c r="AH61">
        <v>26.851692</v>
      </c>
      <c r="AI61">
        <v>9471.7000000000007</v>
      </c>
      <c r="AJ61">
        <v>2327.4</v>
      </c>
      <c r="AK61">
        <v>2</v>
      </c>
      <c r="AL61">
        <v>306</v>
      </c>
      <c r="AM61">
        <v>0.84456069131096168</v>
      </c>
      <c r="AN61" t="s">
        <v>67</v>
      </c>
      <c r="AO61">
        <v>2073.4349999999999</v>
      </c>
      <c r="AP61" t="s">
        <v>475</v>
      </c>
      <c r="AQ61" t="s">
        <v>117</v>
      </c>
      <c r="AR61" t="s">
        <v>120</v>
      </c>
      <c r="AS61" t="s">
        <v>117</v>
      </c>
      <c r="AT61" t="s">
        <v>120</v>
      </c>
      <c r="AU61" t="s">
        <v>214</v>
      </c>
      <c r="AV61" t="s">
        <v>251</v>
      </c>
      <c r="AW61" t="s">
        <v>67</v>
      </c>
      <c r="AX61">
        <v>8371</v>
      </c>
      <c r="AY61" t="s">
        <v>579</v>
      </c>
      <c r="AZ61">
        <v>1</v>
      </c>
      <c r="BA61" t="s">
        <v>631</v>
      </c>
      <c r="BB61">
        <v>2</v>
      </c>
      <c r="BC61">
        <v>1</v>
      </c>
      <c r="BE61" t="s">
        <v>67</v>
      </c>
      <c r="BF61">
        <v>0</v>
      </c>
      <c r="BG61" t="s">
        <v>327</v>
      </c>
      <c r="BI61" t="s">
        <v>117</v>
      </c>
      <c r="BJ61" t="s">
        <v>251</v>
      </c>
      <c r="BK61" t="s">
        <v>67</v>
      </c>
      <c r="BL61">
        <v>0.84456069131096168</v>
      </c>
      <c r="BM61">
        <v>8371</v>
      </c>
      <c r="BN61" t="s">
        <v>120</v>
      </c>
      <c r="BO61" t="s">
        <v>214</v>
      </c>
      <c r="BP61">
        <v>2</v>
      </c>
      <c r="BQ61">
        <v>2182.52</v>
      </c>
      <c r="BR61">
        <v>2.7924371909000257E-2</v>
      </c>
      <c r="BS61">
        <v>0.26821006932545072</v>
      </c>
      <c r="BT61">
        <v>0.3042354709235196</v>
      </c>
      <c r="BU61">
        <v>10.342000000000001</v>
      </c>
      <c r="BV61">
        <v>0.2749115701116141</v>
      </c>
      <c r="BW61">
        <v>25.979143375547533</v>
      </c>
      <c r="BX61">
        <v>2</v>
      </c>
      <c r="BY61">
        <v>6</v>
      </c>
      <c r="BZ61">
        <v>567</v>
      </c>
    </row>
    <row r="62" spans="1:78" ht="16.5">
      <c r="A62" s="107" t="str">
        <f t="shared" si="1"/>
        <v>부성여객</v>
      </c>
      <c r="B62" s="108" t="str">
        <f t="shared" si="2"/>
        <v>엄원호</v>
      </c>
      <c r="C62" s="109" t="str">
        <f t="shared" si="3"/>
        <v>B</v>
      </c>
      <c r="D62" s="110">
        <f t="shared" si="4"/>
        <v>0.91479999999999995</v>
      </c>
      <c r="E62" s="111">
        <f t="shared" si="5"/>
        <v>8372</v>
      </c>
      <c r="F62" s="112" t="str">
        <f t="shared" si="6"/>
        <v>790</v>
      </c>
      <c r="G62" s="113" t="str">
        <f t="shared" si="7"/>
        <v>70바2123</v>
      </c>
      <c r="H62" s="114">
        <f t="shared" si="8"/>
        <v>1</v>
      </c>
      <c r="I62" s="115">
        <f t="shared" si="9"/>
        <v>2216.5030000000002</v>
      </c>
      <c r="J62" s="116">
        <f t="shared" si="10"/>
        <v>3.3093386834572365E-2</v>
      </c>
      <c r="K62" s="116">
        <f t="shared" si="11"/>
        <v>0.27818866305317436</v>
      </c>
      <c r="L62" s="116">
        <f t="shared" si="12"/>
        <v>0.27565945094592698</v>
      </c>
      <c r="M62" s="117">
        <f t="shared" si="13"/>
        <v>9.6950000000000003</v>
      </c>
      <c r="N62" s="118">
        <f t="shared" si="14"/>
        <v>0.58650947009771692</v>
      </c>
      <c r="O62" s="118">
        <f t="shared" si="15"/>
        <v>5.459049683217212</v>
      </c>
      <c r="P62" s="228">
        <f t="shared" si="16"/>
        <v>0</v>
      </c>
      <c r="Q62" s="229">
        <f t="shared" si="17"/>
        <v>13</v>
      </c>
      <c r="R62" s="229">
        <f t="shared" si="18"/>
        <v>121</v>
      </c>
      <c r="T62">
        <v>512</v>
      </c>
      <c r="U62">
        <v>8372</v>
      </c>
      <c r="V62" t="s">
        <v>252</v>
      </c>
      <c r="W62">
        <v>2216.5030000000002</v>
      </c>
      <c r="X62">
        <v>969.17399999999998</v>
      </c>
      <c r="Y62">
        <v>2.2869999999999999</v>
      </c>
      <c r="Z62">
        <v>9.6950000000000003</v>
      </c>
      <c r="AA62">
        <v>80.915260000000004</v>
      </c>
      <c r="AB62">
        <v>2.6777600000000001</v>
      </c>
      <c r="AC62">
        <v>22.509708</v>
      </c>
      <c r="AD62" s="1">
        <v>611</v>
      </c>
      <c r="AE62">
        <v>13</v>
      </c>
      <c r="AF62">
        <v>121</v>
      </c>
      <c r="AG62">
        <v>107</v>
      </c>
      <c r="AH62">
        <v>27.392892</v>
      </c>
      <c r="AI62">
        <v>9107.9</v>
      </c>
      <c r="AJ62">
        <v>2554.6999999999998</v>
      </c>
      <c r="AK62">
        <v>0</v>
      </c>
      <c r="AL62">
        <v>0</v>
      </c>
      <c r="AM62">
        <v>0.91479999999999995</v>
      </c>
      <c r="AN62" t="s">
        <v>68</v>
      </c>
      <c r="AO62">
        <v>2216.5030000000002</v>
      </c>
      <c r="AP62" t="s">
        <v>476</v>
      </c>
      <c r="AQ62" t="s">
        <v>117</v>
      </c>
      <c r="AR62" t="s">
        <v>120</v>
      </c>
      <c r="AS62" t="s">
        <v>117</v>
      </c>
      <c r="AT62" t="s">
        <v>120</v>
      </c>
      <c r="AU62" t="s">
        <v>215</v>
      </c>
      <c r="AV62" t="s">
        <v>252</v>
      </c>
      <c r="AW62" t="s">
        <v>68</v>
      </c>
      <c r="AX62">
        <v>8372</v>
      </c>
      <c r="AY62" t="s">
        <v>591</v>
      </c>
      <c r="AZ62">
        <v>3</v>
      </c>
      <c r="BA62" t="s">
        <v>632</v>
      </c>
      <c r="BB62">
        <v>1</v>
      </c>
      <c r="BC62">
        <v>1</v>
      </c>
      <c r="BE62" t="s">
        <v>68</v>
      </c>
      <c r="BF62">
        <v>0</v>
      </c>
      <c r="BG62" t="s">
        <v>327</v>
      </c>
      <c r="BI62" t="s">
        <v>117</v>
      </c>
      <c r="BJ62" t="s">
        <v>252</v>
      </c>
      <c r="BK62" t="s">
        <v>68</v>
      </c>
      <c r="BL62">
        <v>0.91479999999999995</v>
      </c>
      <c r="BM62">
        <v>8372</v>
      </c>
      <c r="BN62" t="s">
        <v>120</v>
      </c>
      <c r="BO62" t="s">
        <v>215</v>
      </c>
      <c r="BP62">
        <v>1</v>
      </c>
      <c r="BQ62">
        <v>2216.5030000000002</v>
      </c>
      <c r="BR62">
        <v>3.3093386834572365E-2</v>
      </c>
      <c r="BS62">
        <v>0.27818866305317436</v>
      </c>
      <c r="BT62">
        <v>0.27565945094592698</v>
      </c>
      <c r="BU62">
        <v>9.6950000000000003</v>
      </c>
      <c r="BV62">
        <v>0.58650947009771692</v>
      </c>
      <c r="BW62">
        <v>5.459049683217212</v>
      </c>
      <c r="BX62">
        <v>0</v>
      </c>
      <c r="BY62">
        <v>13</v>
      </c>
      <c r="BZ62">
        <v>121</v>
      </c>
    </row>
    <row r="63" spans="1:78" ht="16.5">
      <c r="A63" s="124" t="str">
        <f t="shared" si="1"/>
        <v>부성여객</v>
      </c>
      <c r="B63" s="125" t="str">
        <f t="shared" si="2"/>
        <v>여명호</v>
      </c>
      <c r="C63" s="126" t="str">
        <f t="shared" si="3"/>
        <v>B</v>
      </c>
      <c r="D63" s="127">
        <f t="shared" si="4"/>
        <v>0.91954545454545455</v>
      </c>
      <c r="E63" s="128">
        <f t="shared" si="5"/>
        <v>3279</v>
      </c>
      <c r="F63" s="129" t="str">
        <f t="shared" si="6"/>
        <v>36</v>
      </c>
      <c r="G63" s="130" t="str">
        <f t="shared" si="7"/>
        <v>70바2097</v>
      </c>
      <c r="H63" s="131">
        <f t="shared" si="8"/>
        <v>1</v>
      </c>
      <c r="I63" s="132">
        <f t="shared" si="9"/>
        <v>1412.1959999999999</v>
      </c>
      <c r="J63" s="133">
        <f t="shared" si="10"/>
        <v>2.4426368261733309E-2</v>
      </c>
      <c r="K63" s="133">
        <f t="shared" si="11"/>
        <v>0.36029545799353152</v>
      </c>
      <c r="L63" s="133">
        <f t="shared" si="12"/>
        <v>0.10975813555625424</v>
      </c>
      <c r="M63" s="134">
        <f t="shared" si="13"/>
        <v>14.738</v>
      </c>
      <c r="N63" s="135">
        <f t="shared" si="14"/>
        <v>0.1416234007177474</v>
      </c>
      <c r="O63" s="135">
        <f t="shared" si="15"/>
        <v>33.352310869029516</v>
      </c>
      <c r="P63" s="226">
        <f t="shared" si="16"/>
        <v>6</v>
      </c>
      <c r="Q63" s="227">
        <f t="shared" si="17"/>
        <v>2</v>
      </c>
      <c r="R63" s="227">
        <f t="shared" si="18"/>
        <v>477</v>
      </c>
      <c r="T63">
        <v>512</v>
      </c>
      <c r="U63">
        <v>3279</v>
      </c>
      <c r="V63" t="s">
        <v>253</v>
      </c>
      <c r="W63">
        <v>1450.953</v>
      </c>
      <c r="X63">
        <v>717.37599999999998</v>
      </c>
      <c r="Y63">
        <v>2.0230000000000001</v>
      </c>
      <c r="Z63">
        <v>14.738</v>
      </c>
      <c r="AA63">
        <v>94.466356000000005</v>
      </c>
      <c r="AB63">
        <v>2.3074699999999999</v>
      </c>
      <c r="AC63">
        <v>34.035798999999997</v>
      </c>
      <c r="AD63" s="1">
        <v>155</v>
      </c>
      <c r="AE63">
        <v>2</v>
      </c>
      <c r="AF63">
        <v>477</v>
      </c>
      <c r="AG63">
        <v>101</v>
      </c>
      <c r="AH63">
        <v>15.359468</v>
      </c>
      <c r="AI63">
        <v>303.8</v>
      </c>
      <c r="AJ63">
        <v>24.7</v>
      </c>
      <c r="AK63">
        <v>6</v>
      </c>
      <c r="AL63">
        <v>722</v>
      </c>
      <c r="AM63">
        <v>0.91954545454545455</v>
      </c>
      <c r="AN63" t="s">
        <v>68</v>
      </c>
      <c r="AO63">
        <v>1412.1959999999999</v>
      </c>
      <c r="AP63" t="s">
        <v>477</v>
      </c>
      <c r="AQ63" t="s">
        <v>117</v>
      </c>
      <c r="AR63" t="s">
        <v>119</v>
      </c>
      <c r="AS63" t="s">
        <v>117</v>
      </c>
      <c r="AT63" t="s">
        <v>119</v>
      </c>
      <c r="AU63" t="s">
        <v>195</v>
      </c>
      <c r="AV63" t="s">
        <v>253</v>
      </c>
      <c r="AW63" t="s">
        <v>68</v>
      </c>
      <c r="AX63">
        <v>3279</v>
      </c>
      <c r="AY63" t="s">
        <v>623</v>
      </c>
      <c r="AZ63">
        <v>8</v>
      </c>
      <c r="BA63" t="s">
        <v>413</v>
      </c>
      <c r="BB63">
        <v>1</v>
      </c>
      <c r="BC63">
        <v>1</v>
      </c>
      <c r="BE63" t="s">
        <v>69</v>
      </c>
      <c r="BF63">
        <v>1</v>
      </c>
      <c r="BG63" t="s">
        <v>319</v>
      </c>
      <c r="BI63" t="s">
        <v>117</v>
      </c>
      <c r="BJ63" t="s">
        <v>253</v>
      </c>
      <c r="BK63" t="s">
        <v>68</v>
      </c>
      <c r="BL63">
        <v>0.91954545454545455</v>
      </c>
      <c r="BM63">
        <v>3279</v>
      </c>
      <c r="BN63" t="s">
        <v>119</v>
      </c>
      <c r="BO63" t="s">
        <v>195</v>
      </c>
      <c r="BP63">
        <v>1</v>
      </c>
      <c r="BQ63">
        <v>1412.1959999999999</v>
      </c>
      <c r="BR63">
        <v>2.4426368261733309E-2</v>
      </c>
      <c r="BS63">
        <v>0.36029545799353152</v>
      </c>
      <c r="BT63">
        <v>0.10682634103241112</v>
      </c>
      <c r="BU63">
        <v>14.738</v>
      </c>
      <c r="BV63">
        <v>0.1416234007177474</v>
      </c>
      <c r="BW63">
        <v>33.352310869029516</v>
      </c>
      <c r="BX63">
        <v>6</v>
      </c>
      <c r="BY63">
        <v>2</v>
      </c>
      <c r="BZ63">
        <v>477</v>
      </c>
    </row>
    <row r="64" spans="1:78" ht="16.5">
      <c r="A64" s="107" t="str">
        <f t="shared" si="1"/>
        <v>부성여객</v>
      </c>
      <c r="B64" s="108" t="str">
        <f t="shared" si="2"/>
        <v>여재철</v>
      </c>
      <c r="C64" s="109" t="str">
        <f t="shared" si="3"/>
        <v>B</v>
      </c>
      <c r="D64" s="110">
        <f t="shared" si="4"/>
        <v>0.92714285714285716</v>
      </c>
      <c r="E64" s="111">
        <f t="shared" si="5"/>
        <v>3800</v>
      </c>
      <c r="F64" s="112" t="str">
        <f t="shared" si="6"/>
        <v>33</v>
      </c>
      <c r="G64" s="113" t="str">
        <f t="shared" si="7"/>
        <v>70바2084</v>
      </c>
      <c r="H64" s="114">
        <f t="shared" si="8"/>
        <v>1</v>
      </c>
      <c r="I64" s="115">
        <f t="shared" si="9"/>
        <v>1709.463</v>
      </c>
      <c r="J64" s="116">
        <f t="shared" si="10"/>
        <v>1.9182314464659872E-2</v>
      </c>
      <c r="K64" s="116">
        <f t="shared" si="11"/>
        <v>0.38150836295412283</v>
      </c>
      <c r="L64" s="116">
        <f t="shared" si="12"/>
        <v>0.13805505003618096</v>
      </c>
      <c r="M64" s="117">
        <f t="shared" si="13"/>
        <v>13.042</v>
      </c>
      <c r="N64" s="118">
        <f t="shared" si="14"/>
        <v>0.23399161023081519</v>
      </c>
      <c r="O64" s="118">
        <f t="shared" si="15"/>
        <v>9.827647629694237</v>
      </c>
      <c r="P64" s="228">
        <f t="shared" si="16"/>
        <v>34</v>
      </c>
      <c r="Q64" s="229">
        <f t="shared" si="17"/>
        <v>4</v>
      </c>
      <c r="R64" s="229">
        <f t="shared" si="18"/>
        <v>168</v>
      </c>
      <c r="T64">
        <v>512</v>
      </c>
      <c r="U64">
        <v>3800</v>
      </c>
      <c r="V64" t="s">
        <v>254</v>
      </c>
      <c r="W64">
        <v>1709.463</v>
      </c>
      <c r="X64">
        <v>877.79100000000005</v>
      </c>
      <c r="Y64">
        <v>1.9470000000000001</v>
      </c>
      <c r="Z64">
        <v>13.042</v>
      </c>
      <c r="AA64">
        <v>114.00720200000001</v>
      </c>
      <c r="AB64">
        <v>2.186922</v>
      </c>
      <c r="AC64">
        <v>43.494700999999999</v>
      </c>
      <c r="AD64" s="1">
        <v>236</v>
      </c>
      <c r="AE64">
        <v>4</v>
      </c>
      <c r="AF64">
        <v>168</v>
      </c>
      <c r="AG64">
        <v>94</v>
      </c>
      <c r="AH64">
        <v>14.994342</v>
      </c>
      <c r="AI64">
        <v>638.29999999999995</v>
      </c>
      <c r="AJ64">
        <v>41.1</v>
      </c>
      <c r="AK64">
        <v>34</v>
      </c>
      <c r="AL64">
        <v>7599</v>
      </c>
      <c r="AM64">
        <v>0.92714285714285716</v>
      </c>
      <c r="AN64" t="s">
        <v>68</v>
      </c>
      <c r="AO64">
        <v>1709.463</v>
      </c>
      <c r="AP64" t="s">
        <v>478</v>
      </c>
      <c r="AQ64" t="s">
        <v>117</v>
      </c>
      <c r="AR64" t="s">
        <v>118</v>
      </c>
      <c r="AS64" t="s">
        <v>117</v>
      </c>
      <c r="AT64" t="s">
        <v>118</v>
      </c>
      <c r="AU64" t="s">
        <v>175</v>
      </c>
      <c r="AV64" t="s">
        <v>254</v>
      </c>
      <c r="AW64" t="s">
        <v>68</v>
      </c>
      <c r="AX64">
        <v>3800</v>
      </c>
      <c r="AY64" t="s">
        <v>588</v>
      </c>
      <c r="AZ64">
        <v>3</v>
      </c>
      <c r="BA64" t="s">
        <v>321</v>
      </c>
      <c r="BB64">
        <v>1</v>
      </c>
      <c r="BC64">
        <v>1</v>
      </c>
      <c r="BE64" t="s">
        <v>68</v>
      </c>
      <c r="BF64">
        <v>0</v>
      </c>
      <c r="BG64" t="s">
        <v>327</v>
      </c>
      <c r="BI64" t="s">
        <v>117</v>
      </c>
      <c r="BJ64" t="s">
        <v>254</v>
      </c>
      <c r="BK64" t="s">
        <v>68</v>
      </c>
      <c r="BL64">
        <v>0.92714285714285716</v>
      </c>
      <c r="BM64">
        <v>3800</v>
      </c>
      <c r="BN64" t="s">
        <v>118</v>
      </c>
      <c r="BO64" t="s">
        <v>175</v>
      </c>
      <c r="BP64">
        <v>1</v>
      </c>
      <c r="BQ64">
        <v>1709.463</v>
      </c>
      <c r="BR64">
        <v>1.9182314464659872E-2</v>
      </c>
      <c r="BS64">
        <v>0.38150836295412283</v>
      </c>
      <c r="BT64">
        <v>0.13805505003618096</v>
      </c>
      <c r="BU64">
        <v>13.042</v>
      </c>
      <c r="BV64">
        <v>0.23399161023081519</v>
      </c>
      <c r="BW64">
        <v>9.827647629694237</v>
      </c>
      <c r="BX64">
        <v>34</v>
      </c>
      <c r="BY64">
        <v>4</v>
      </c>
      <c r="BZ64">
        <v>168</v>
      </c>
    </row>
    <row r="65" spans="1:78" ht="16.5">
      <c r="A65" s="124" t="str">
        <f t="shared" si="1"/>
        <v>부성여객</v>
      </c>
      <c r="B65" s="125" t="str">
        <f t="shared" si="2"/>
        <v>오명곤</v>
      </c>
      <c r="C65" s="126" t="str">
        <f t="shared" si="3"/>
        <v>D</v>
      </c>
      <c r="D65" s="127">
        <f t="shared" si="4"/>
        <v>0.80478260869565221</v>
      </c>
      <c r="E65" s="128">
        <f t="shared" si="5"/>
        <v>9440</v>
      </c>
      <c r="F65" s="129" t="str">
        <f t="shared" si="6"/>
        <v>33</v>
      </c>
      <c r="G65" s="130" t="str">
        <f t="shared" si="7"/>
        <v>70바2034</v>
      </c>
      <c r="H65" s="131">
        <f t="shared" si="8"/>
        <v>1</v>
      </c>
      <c r="I65" s="132">
        <f t="shared" si="9"/>
        <v>1843.1790000000001</v>
      </c>
      <c r="J65" s="133">
        <f t="shared" si="10"/>
        <v>2.2205950157656858E-2</v>
      </c>
      <c r="K65" s="133">
        <f t="shared" si="11"/>
        <v>0.41808548110030458</v>
      </c>
      <c r="L65" s="133">
        <f t="shared" si="12"/>
        <v>0.24468594748529576</v>
      </c>
      <c r="M65" s="134">
        <f t="shared" si="13"/>
        <v>18.079999999999998</v>
      </c>
      <c r="N65" s="135">
        <f t="shared" si="14"/>
        <v>0.48828681316356143</v>
      </c>
      <c r="O65" s="135">
        <f t="shared" si="15"/>
        <v>35.970461903049021</v>
      </c>
      <c r="P65" s="226">
        <f t="shared" si="16"/>
        <v>67</v>
      </c>
      <c r="Q65" s="227">
        <f t="shared" si="17"/>
        <v>9</v>
      </c>
      <c r="R65" s="227">
        <f t="shared" si="18"/>
        <v>663</v>
      </c>
      <c r="T65">
        <v>512</v>
      </c>
      <c r="U65">
        <v>9440</v>
      </c>
      <c r="V65" t="s">
        <v>255</v>
      </c>
      <c r="W65">
        <v>1843.1790000000001</v>
      </c>
      <c r="X65">
        <v>995.73500000000001</v>
      </c>
      <c r="Y65">
        <v>1.851</v>
      </c>
      <c r="Z65">
        <v>18.079999999999998</v>
      </c>
      <c r="AA65">
        <v>121.26303900000001</v>
      </c>
      <c r="AB65">
        <v>2.692761</v>
      </c>
      <c r="AC65">
        <v>50.698315999999998</v>
      </c>
      <c r="AD65" s="1">
        <v>451</v>
      </c>
      <c r="AE65">
        <v>9</v>
      </c>
      <c r="AF65">
        <v>663</v>
      </c>
      <c r="AG65">
        <v>97</v>
      </c>
      <c r="AH65">
        <v>15.199840999999999</v>
      </c>
      <c r="AI65">
        <v>1761.7</v>
      </c>
      <c r="AJ65">
        <v>85.6</v>
      </c>
      <c r="AK65">
        <v>67</v>
      </c>
      <c r="AL65">
        <v>19505</v>
      </c>
      <c r="AM65">
        <v>0.80478260869565221</v>
      </c>
      <c r="AN65" t="s">
        <v>67</v>
      </c>
      <c r="AO65">
        <v>1843.1790000000001</v>
      </c>
      <c r="AP65" t="s">
        <v>479</v>
      </c>
      <c r="AQ65" t="s">
        <v>117</v>
      </c>
      <c r="AR65" t="s">
        <v>118</v>
      </c>
      <c r="AS65" t="s">
        <v>117</v>
      </c>
      <c r="AT65" t="s">
        <v>118</v>
      </c>
      <c r="AU65" t="s">
        <v>171</v>
      </c>
      <c r="AV65" t="s">
        <v>255</v>
      </c>
      <c r="AW65" t="s">
        <v>67</v>
      </c>
      <c r="AX65">
        <v>9440</v>
      </c>
      <c r="AY65" t="s">
        <v>597</v>
      </c>
      <c r="AZ65">
        <v>10</v>
      </c>
      <c r="BA65" t="s">
        <v>633</v>
      </c>
      <c r="BB65">
        <v>1</v>
      </c>
      <c r="BC65">
        <v>1</v>
      </c>
      <c r="BE65" t="s">
        <v>67</v>
      </c>
      <c r="BF65">
        <v>0</v>
      </c>
      <c r="BG65" t="s">
        <v>327</v>
      </c>
      <c r="BI65" t="s">
        <v>117</v>
      </c>
      <c r="BJ65" t="s">
        <v>255</v>
      </c>
      <c r="BK65" t="s">
        <v>67</v>
      </c>
      <c r="BL65">
        <v>0.80478260869565221</v>
      </c>
      <c r="BM65">
        <v>9440</v>
      </c>
      <c r="BN65" t="s">
        <v>118</v>
      </c>
      <c r="BO65" t="s">
        <v>171</v>
      </c>
      <c r="BP65">
        <v>1</v>
      </c>
      <c r="BQ65">
        <v>1843.1790000000001</v>
      </c>
      <c r="BR65">
        <v>2.2205950157656858E-2</v>
      </c>
      <c r="BS65">
        <v>0.41808548110030458</v>
      </c>
      <c r="BT65">
        <v>0.24468594748529576</v>
      </c>
      <c r="BU65">
        <v>18.079999999999998</v>
      </c>
      <c r="BV65">
        <v>0.48828681316356143</v>
      </c>
      <c r="BW65">
        <v>35.970461903049021</v>
      </c>
      <c r="BX65">
        <v>67</v>
      </c>
      <c r="BY65">
        <v>9</v>
      </c>
      <c r="BZ65">
        <v>663</v>
      </c>
    </row>
    <row r="66" spans="1:78" ht="16.5">
      <c r="A66" s="107" t="str">
        <f t="shared" si="1"/>
        <v>부성여객</v>
      </c>
      <c r="B66" s="108" t="str">
        <f t="shared" si="2"/>
        <v>오병윤</v>
      </c>
      <c r="C66" s="109" t="str">
        <f t="shared" si="3"/>
        <v>C</v>
      </c>
      <c r="D66" s="110">
        <f t="shared" si="4"/>
        <v>0.85219776487462862</v>
      </c>
      <c r="E66" s="111">
        <f t="shared" si="5"/>
        <v>1101</v>
      </c>
      <c r="F66" s="112" t="str">
        <f t="shared" si="6"/>
        <v>예비</v>
      </c>
      <c r="G66" s="113" t="str">
        <f t="shared" si="7"/>
        <v>70바2050</v>
      </c>
      <c r="H66" s="114">
        <f t="shared" si="8"/>
        <v>7</v>
      </c>
      <c r="I66" s="115">
        <f t="shared" si="9"/>
        <v>892.58299999999986</v>
      </c>
      <c r="J66" s="116">
        <f t="shared" si="10"/>
        <v>2.5192943832760471E-2</v>
      </c>
      <c r="K66" s="116">
        <f t="shared" si="11"/>
        <v>0.35049371479230323</v>
      </c>
      <c r="L66" s="116">
        <f t="shared" si="12"/>
        <v>0.21062467019873785</v>
      </c>
      <c r="M66" s="117">
        <f t="shared" si="13"/>
        <v>13.429</v>
      </c>
      <c r="N66" s="118">
        <f t="shared" si="14"/>
        <v>0</v>
      </c>
      <c r="O66" s="118">
        <f t="shared" si="15"/>
        <v>23.303155000711421</v>
      </c>
      <c r="P66" s="228">
        <f t="shared" si="16"/>
        <v>7</v>
      </c>
      <c r="Q66" s="229">
        <f t="shared" si="17"/>
        <v>0</v>
      </c>
      <c r="R66" s="229">
        <f t="shared" si="18"/>
        <v>216</v>
      </c>
      <c r="T66">
        <v>512</v>
      </c>
      <c r="U66">
        <v>1101</v>
      </c>
      <c r="V66" t="s">
        <v>373</v>
      </c>
      <c r="W66">
        <v>983.73800000000006</v>
      </c>
      <c r="X66">
        <v>543.79899999999998</v>
      </c>
      <c r="Y66">
        <v>1.8089999999999999</v>
      </c>
      <c r="Z66">
        <v>13.429</v>
      </c>
      <c r="AA66">
        <v>65.703317999999996</v>
      </c>
      <c r="AB66">
        <v>1.65526</v>
      </c>
      <c r="AC66">
        <v>23.028600000000001</v>
      </c>
      <c r="AD66" s="1">
        <v>188</v>
      </c>
      <c r="AE66">
        <v>0</v>
      </c>
      <c r="AF66">
        <v>216</v>
      </c>
      <c r="AG66">
        <v>91</v>
      </c>
      <c r="AH66">
        <v>14.972424</v>
      </c>
      <c r="AI66">
        <v>707.1</v>
      </c>
      <c r="AJ66">
        <v>4</v>
      </c>
      <c r="AK66">
        <v>7</v>
      </c>
      <c r="AL66">
        <v>1911</v>
      </c>
      <c r="AM66">
        <v>0.85219776487462862</v>
      </c>
      <c r="AN66" t="s">
        <v>69</v>
      </c>
      <c r="AO66">
        <v>266.35300000000001</v>
      </c>
      <c r="AP66" t="s">
        <v>480</v>
      </c>
      <c r="AQ66" t="s">
        <v>117</v>
      </c>
      <c r="AR66" t="s">
        <v>91</v>
      </c>
      <c r="AS66" t="s">
        <v>117</v>
      </c>
      <c r="AT66" t="s">
        <v>91</v>
      </c>
      <c r="AU66" t="s">
        <v>216</v>
      </c>
      <c r="AV66" t="s">
        <v>373</v>
      </c>
      <c r="AW66" t="s">
        <v>69</v>
      </c>
      <c r="AX66">
        <v>1101</v>
      </c>
      <c r="AY66" t="s">
        <v>634</v>
      </c>
      <c r="AZ66">
        <v>10</v>
      </c>
      <c r="BA66" t="s">
        <v>635</v>
      </c>
      <c r="BB66">
        <v>7</v>
      </c>
      <c r="BC66">
        <v>1</v>
      </c>
      <c r="BE66" t="s">
        <v>69</v>
      </c>
      <c r="BF66">
        <v>0</v>
      </c>
      <c r="BG66" t="s">
        <v>327</v>
      </c>
      <c r="BI66" t="s">
        <v>117</v>
      </c>
      <c r="BJ66" t="s">
        <v>373</v>
      </c>
      <c r="BK66" t="s">
        <v>69</v>
      </c>
      <c r="BL66">
        <v>0.85219776487462862</v>
      </c>
      <c r="BM66">
        <v>1101</v>
      </c>
      <c r="BN66" t="s">
        <v>91</v>
      </c>
      <c r="BO66" t="s">
        <v>216</v>
      </c>
      <c r="BP66">
        <v>7</v>
      </c>
      <c r="BQ66">
        <v>892.58299999999986</v>
      </c>
      <c r="BR66">
        <v>2.5192943832760471E-2</v>
      </c>
      <c r="BS66">
        <v>0.35049371479230323</v>
      </c>
      <c r="BT66">
        <v>0.1911077949616666</v>
      </c>
      <c r="BU66">
        <v>13.429</v>
      </c>
      <c r="BV66">
        <v>0</v>
      </c>
      <c r="BW66">
        <v>23.303155000711421</v>
      </c>
      <c r="BX66">
        <v>7</v>
      </c>
      <c r="BY66">
        <v>0</v>
      </c>
      <c r="BZ66">
        <v>216</v>
      </c>
    </row>
    <row r="67" spans="1:78" ht="16.5">
      <c r="A67" s="124" t="str">
        <f t="shared" si="1"/>
        <v>부성여객</v>
      </c>
      <c r="B67" s="125" t="str">
        <f t="shared" si="2"/>
        <v>오상준</v>
      </c>
      <c r="C67" s="126" t="str">
        <f t="shared" si="3"/>
        <v>B</v>
      </c>
      <c r="D67" s="127">
        <f t="shared" si="4"/>
        <v>0.94370511625526809</v>
      </c>
      <c r="E67" s="128">
        <f t="shared" si="5"/>
        <v>7692</v>
      </c>
      <c r="F67" s="129" t="str">
        <f t="shared" si="6"/>
        <v>36</v>
      </c>
      <c r="G67" s="130" t="str">
        <f t="shared" si="7"/>
        <v>70바2094</v>
      </c>
      <c r="H67" s="131">
        <f t="shared" si="8"/>
        <v>2</v>
      </c>
      <c r="I67" s="132">
        <f t="shared" si="9"/>
        <v>1658.1109999999999</v>
      </c>
      <c r="J67" s="133">
        <f t="shared" si="10"/>
        <v>1.0559510779472757E-2</v>
      </c>
      <c r="K67" s="133">
        <f t="shared" si="11"/>
        <v>0.35280531190844439</v>
      </c>
      <c r="L67" s="133">
        <f t="shared" si="12"/>
        <v>0.17670710826959113</v>
      </c>
      <c r="M67" s="134">
        <f t="shared" si="13"/>
        <v>12.393000000000001</v>
      </c>
      <c r="N67" s="135">
        <f t="shared" si="14"/>
        <v>0.42216715286250439</v>
      </c>
      <c r="O67" s="135">
        <f t="shared" si="15"/>
        <v>16.343899775105527</v>
      </c>
      <c r="P67" s="226">
        <f t="shared" si="16"/>
        <v>6</v>
      </c>
      <c r="Q67" s="227">
        <f t="shared" si="17"/>
        <v>7</v>
      </c>
      <c r="R67" s="227">
        <f t="shared" si="18"/>
        <v>271</v>
      </c>
      <c r="T67">
        <v>512</v>
      </c>
      <c r="U67">
        <v>7692</v>
      </c>
      <c r="V67" t="s">
        <v>256</v>
      </c>
      <c r="W67">
        <v>1658.1110000000001</v>
      </c>
      <c r="X67">
        <v>809.61099999999999</v>
      </c>
      <c r="Y67">
        <v>2.048</v>
      </c>
      <c r="Z67">
        <v>12.393000000000001</v>
      </c>
      <c r="AA67">
        <v>103.299672</v>
      </c>
      <c r="AB67">
        <v>1.090794</v>
      </c>
      <c r="AC67">
        <v>36.444673000000002</v>
      </c>
      <c r="AD67" s="1">
        <v>293</v>
      </c>
      <c r="AE67">
        <v>7</v>
      </c>
      <c r="AF67">
        <v>271</v>
      </c>
      <c r="AG67">
        <v>84</v>
      </c>
      <c r="AH67">
        <v>16.051463999999999</v>
      </c>
      <c r="AI67">
        <v>743.1</v>
      </c>
      <c r="AJ67">
        <v>4.9000000000000004</v>
      </c>
      <c r="AK67">
        <v>6</v>
      </c>
      <c r="AL67">
        <v>701</v>
      </c>
      <c r="AM67">
        <v>0.94370511625526809</v>
      </c>
      <c r="AN67" t="s">
        <v>68</v>
      </c>
      <c r="AO67">
        <v>1518.098</v>
      </c>
      <c r="AP67" t="s">
        <v>481</v>
      </c>
      <c r="AQ67" t="s">
        <v>117</v>
      </c>
      <c r="AR67" t="s">
        <v>119</v>
      </c>
      <c r="AS67" t="s">
        <v>117</v>
      </c>
      <c r="AT67" t="s">
        <v>119</v>
      </c>
      <c r="AU67" t="s">
        <v>193</v>
      </c>
      <c r="AV67" t="s">
        <v>256</v>
      </c>
      <c r="AW67" t="s">
        <v>68</v>
      </c>
      <c r="AX67">
        <v>7692</v>
      </c>
      <c r="AY67" t="s">
        <v>623</v>
      </c>
      <c r="AZ67">
        <v>2</v>
      </c>
      <c r="BA67" t="s">
        <v>335</v>
      </c>
      <c r="BB67">
        <v>2</v>
      </c>
      <c r="BC67">
        <v>1</v>
      </c>
      <c r="BE67" t="s">
        <v>68</v>
      </c>
      <c r="BF67">
        <v>0</v>
      </c>
      <c r="BG67" t="s">
        <v>327</v>
      </c>
      <c r="BI67" t="s">
        <v>117</v>
      </c>
      <c r="BJ67" t="s">
        <v>256</v>
      </c>
      <c r="BK67" t="s">
        <v>68</v>
      </c>
      <c r="BL67">
        <v>0.94370511625526809</v>
      </c>
      <c r="BM67">
        <v>7692</v>
      </c>
      <c r="BN67" t="s">
        <v>119</v>
      </c>
      <c r="BO67" t="s">
        <v>193</v>
      </c>
      <c r="BP67">
        <v>2</v>
      </c>
      <c r="BQ67">
        <v>1658.1109999999999</v>
      </c>
      <c r="BR67">
        <v>1.0559510779472757E-2</v>
      </c>
      <c r="BS67">
        <v>0.35280531190844439</v>
      </c>
      <c r="BT67">
        <v>0.1767071082695911</v>
      </c>
      <c r="BU67">
        <v>12.393000000000001</v>
      </c>
      <c r="BV67">
        <v>0.42216715286250439</v>
      </c>
      <c r="BW67">
        <v>16.343899775105527</v>
      </c>
      <c r="BX67">
        <v>6</v>
      </c>
      <c r="BY67">
        <v>7</v>
      </c>
      <c r="BZ67">
        <v>271</v>
      </c>
    </row>
    <row r="68" spans="1:78" ht="16.5">
      <c r="A68" s="107" t="str">
        <f t="shared" si="1"/>
        <v>부성여객</v>
      </c>
      <c r="B68" s="108" t="str">
        <f t="shared" si="2"/>
        <v>온병선</v>
      </c>
      <c r="C68" s="109" t="str">
        <f t="shared" si="3"/>
        <v>D</v>
      </c>
      <c r="D68" s="110">
        <f t="shared" si="4"/>
        <v>0.81958333333333344</v>
      </c>
      <c r="E68" s="111">
        <f t="shared" si="5"/>
        <v>5548</v>
      </c>
      <c r="F68" s="112" t="str">
        <f t="shared" si="6"/>
        <v>33</v>
      </c>
      <c r="G68" s="113" t="str">
        <f t="shared" si="7"/>
        <v>70바2010</v>
      </c>
      <c r="H68" s="114">
        <f t="shared" si="8"/>
        <v>1</v>
      </c>
      <c r="I68" s="115">
        <f t="shared" si="9"/>
        <v>1395.1880000000001</v>
      </c>
      <c r="J68" s="116">
        <f t="shared" si="10"/>
        <v>4.5623952126482688E-2</v>
      </c>
      <c r="K68" s="116">
        <f t="shared" si="11"/>
        <v>0.35704038275836714</v>
      </c>
      <c r="L68" s="116">
        <f t="shared" si="12"/>
        <v>0.14334985679349305</v>
      </c>
      <c r="M68" s="117">
        <f t="shared" si="13"/>
        <v>12.938000000000001</v>
      </c>
      <c r="N68" s="118">
        <f t="shared" si="14"/>
        <v>0</v>
      </c>
      <c r="O68" s="118">
        <f t="shared" si="15"/>
        <v>3.0820219210601008</v>
      </c>
      <c r="P68" s="228">
        <f t="shared" si="16"/>
        <v>29</v>
      </c>
      <c r="Q68" s="229">
        <f t="shared" si="17"/>
        <v>0</v>
      </c>
      <c r="R68" s="229">
        <f t="shared" si="18"/>
        <v>43</v>
      </c>
      <c r="T68">
        <v>512</v>
      </c>
      <c r="U68">
        <v>5548</v>
      </c>
      <c r="V68" t="s">
        <v>257</v>
      </c>
      <c r="W68">
        <v>1395.1880000000001</v>
      </c>
      <c r="X68">
        <v>709.36900000000003</v>
      </c>
      <c r="Y68">
        <v>1.9670000000000001</v>
      </c>
      <c r="Z68">
        <v>12.938000000000001</v>
      </c>
      <c r="AA68">
        <v>96.513317999999998</v>
      </c>
      <c r="AB68">
        <v>4.4033189999999998</v>
      </c>
      <c r="AC68">
        <v>34.459152000000003</v>
      </c>
      <c r="AD68" s="1">
        <v>200</v>
      </c>
      <c r="AE68">
        <v>0</v>
      </c>
      <c r="AF68">
        <v>43</v>
      </c>
      <c r="AG68">
        <v>73</v>
      </c>
      <c r="AH68">
        <v>14.455911</v>
      </c>
      <c r="AI68">
        <v>381.9</v>
      </c>
      <c r="AJ68">
        <v>0</v>
      </c>
      <c r="AK68">
        <v>29</v>
      </c>
      <c r="AL68">
        <v>15618</v>
      </c>
      <c r="AM68">
        <v>0.81958333333333344</v>
      </c>
      <c r="AN68" t="s">
        <v>67</v>
      </c>
      <c r="AO68">
        <v>1395.1880000000001</v>
      </c>
      <c r="AP68" t="s">
        <v>482</v>
      </c>
      <c r="AQ68" t="s">
        <v>117</v>
      </c>
      <c r="AR68" t="s">
        <v>118</v>
      </c>
      <c r="AS68" t="s">
        <v>117</v>
      </c>
      <c r="AT68" t="s">
        <v>118</v>
      </c>
      <c r="AU68" t="s">
        <v>168</v>
      </c>
      <c r="AV68" t="s">
        <v>257</v>
      </c>
      <c r="AW68" t="s">
        <v>67</v>
      </c>
      <c r="AX68">
        <v>5548</v>
      </c>
      <c r="AY68" t="s">
        <v>597</v>
      </c>
      <c r="AZ68">
        <v>7</v>
      </c>
      <c r="BA68" t="s">
        <v>636</v>
      </c>
      <c r="BB68">
        <v>1</v>
      </c>
      <c r="BC68">
        <v>1</v>
      </c>
      <c r="BE68" t="s">
        <v>70</v>
      </c>
      <c r="BF68">
        <v>1</v>
      </c>
      <c r="BG68" t="s">
        <v>319</v>
      </c>
      <c r="BI68" t="s">
        <v>117</v>
      </c>
      <c r="BJ68" t="s">
        <v>257</v>
      </c>
      <c r="BK68" t="s">
        <v>67</v>
      </c>
      <c r="BL68">
        <v>0.81958333333333344</v>
      </c>
      <c r="BM68">
        <v>5548</v>
      </c>
      <c r="BN68" t="s">
        <v>118</v>
      </c>
      <c r="BO68" t="s">
        <v>168</v>
      </c>
      <c r="BP68">
        <v>1</v>
      </c>
      <c r="BQ68">
        <v>1395.1880000000001</v>
      </c>
      <c r="BR68">
        <v>4.5623952126482688E-2</v>
      </c>
      <c r="BS68">
        <v>0.35704038275836714</v>
      </c>
      <c r="BT68">
        <v>0.14334985679349305</v>
      </c>
      <c r="BU68">
        <v>12.938000000000001</v>
      </c>
      <c r="BV68">
        <v>0</v>
      </c>
      <c r="BW68">
        <v>3.0820219210601008</v>
      </c>
      <c r="BX68">
        <v>29</v>
      </c>
      <c r="BY68">
        <v>0</v>
      </c>
      <c r="BZ68">
        <v>43</v>
      </c>
    </row>
    <row r="69" spans="1:78" ht="16.5">
      <c r="A69" s="124" t="str">
        <f t="shared" si="1"/>
        <v>부성여객</v>
      </c>
      <c r="B69" s="125" t="str">
        <f t="shared" si="2"/>
        <v>왕영문</v>
      </c>
      <c r="C69" s="126" t="str">
        <f t="shared" si="3"/>
        <v>B</v>
      </c>
      <c r="D69" s="127">
        <f t="shared" si="4"/>
        <v>0.91064166803948599</v>
      </c>
      <c r="E69" s="128">
        <f t="shared" si="5"/>
        <v>1067</v>
      </c>
      <c r="F69" s="129" t="str">
        <f t="shared" si="6"/>
        <v>36</v>
      </c>
      <c r="G69" s="130" t="str">
        <f t="shared" si="7"/>
        <v>70바2096</v>
      </c>
      <c r="H69" s="131">
        <f t="shared" si="8"/>
        <v>2</v>
      </c>
      <c r="I69" s="132">
        <f t="shared" si="9"/>
        <v>1597.575</v>
      </c>
      <c r="J69" s="133">
        <f t="shared" si="10"/>
        <v>3.8413030815242174E-3</v>
      </c>
      <c r="K69" s="133">
        <f t="shared" si="11"/>
        <v>0.32480004224300024</v>
      </c>
      <c r="L69" s="133">
        <f t="shared" si="12"/>
        <v>0.15398338106192197</v>
      </c>
      <c r="M69" s="134">
        <f t="shared" si="13"/>
        <v>13.268000000000001</v>
      </c>
      <c r="N69" s="135">
        <f t="shared" si="14"/>
        <v>0.18778461105112434</v>
      </c>
      <c r="O69" s="135">
        <f t="shared" si="15"/>
        <v>35.428696618312131</v>
      </c>
      <c r="P69" s="226">
        <f t="shared" si="16"/>
        <v>3</v>
      </c>
      <c r="Q69" s="227">
        <f t="shared" si="17"/>
        <v>3</v>
      </c>
      <c r="R69" s="227">
        <f t="shared" si="18"/>
        <v>566</v>
      </c>
      <c r="T69">
        <v>512</v>
      </c>
      <c r="U69">
        <v>1067</v>
      </c>
      <c r="V69" t="s">
        <v>258</v>
      </c>
      <c r="W69">
        <v>1597.575</v>
      </c>
      <c r="X69">
        <v>872.24900000000002</v>
      </c>
      <c r="Y69">
        <v>1.8320000000000001</v>
      </c>
      <c r="Z69">
        <v>13.268000000000001</v>
      </c>
      <c r="AA69">
        <v>100.144402</v>
      </c>
      <c r="AB69">
        <v>0.384685</v>
      </c>
      <c r="AC69">
        <v>32.526905999999997</v>
      </c>
      <c r="AD69" s="1">
        <v>246</v>
      </c>
      <c r="AE69">
        <v>3</v>
      </c>
      <c r="AF69">
        <v>566</v>
      </c>
      <c r="AG69">
        <v>89</v>
      </c>
      <c r="AH69">
        <v>15.952712999999999</v>
      </c>
      <c r="AI69">
        <v>244.1</v>
      </c>
      <c r="AJ69">
        <v>6.3</v>
      </c>
      <c r="AK69">
        <v>3</v>
      </c>
      <c r="AL69">
        <v>831</v>
      </c>
      <c r="AM69">
        <v>0.91064166803948599</v>
      </c>
      <c r="AN69" t="s">
        <v>68</v>
      </c>
      <c r="AO69">
        <v>1494.7860000000001</v>
      </c>
      <c r="AP69" t="s">
        <v>483</v>
      </c>
      <c r="AQ69" t="s">
        <v>117</v>
      </c>
      <c r="AR69" t="s">
        <v>119</v>
      </c>
      <c r="AS69" t="s">
        <v>117</v>
      </c>
      <c r="AT69" t="s">
        <v>119</v>
      </c>
      <c r="AU69" t="s">
        <v>194</v>
      </c>
      <c r="AV69" t="s">
        <v>258</v>
      </c>
      <c r="AW69" t="s">
        <v>68</v>
      </c>
      <c r="AX69">
        <v>1067</v>
      </c>
      <c r="AY69" t="s">
        <v>623</v>
      </c>
      <c r="AZ69">
        <v>12</v>
      </c>
      <c r="BA69" t="s">
        <v>637</v>
      </c>
      <c r="BB69">
        <v>2</v>
      </c>
      <c r="BC69">
        <v>1</v>
      </c>
      <c r="BE69" t="s">
        <v>66</v>
      </c>
      <c r="BF69">
        <v>-1</v>
      </c>
      <c r="BG69" t="s">
        <v>324</v>
      </c>
      <c r="BI69" t="s">
        <v>117</v>
      </c>
      <c r="BJ69" t="s">
        <v>258</v>
      </c>
      <c r="BK69" t="s">
        <v>68</v>
      </c>
      <c r="BL69">
        <v>0.91064166803948599</v>
      </c>
      <c r="BM69">
        <v>1067</v>
      </c>
      <c r="BN69" t="s">
        <v>119</v>
      </c>
      <c r="BO69" t="s">
        <v>194</v>
      </c>
      <c r="BP69">
        <v>2</v>
      </c>
      <c r="BQ69">
        <v>1597.575</v>
      </c>
      <c r="BR69">
        <v>3.8413030815242174E-3</v>
      </c>
      <c r="BS69">
        <v>0.32480004224300024</v>
      </c>
      <c r="BT69">
        <v>0.15398338106192197</v>
      </c>
      <c r="BU69">
        <v>13.268000000000001</v>
      </c>
      <c r="BV69">
        <v>0.18778461105112434</v>
      </c>
      <c r="BW69">
        <v>35.428696618312131</v>
      </c>
      <c r="BX69">
        <v>3</v>
      </c>
      <c r="BY69">
        <v>3</v>
      </c>
      <c r="BZ69">
        <v>566</v>
      </c>
    </row>
    <row r="70" spans="1:78" ht="16.5">
      <c r="A70" s="107" t="str">
        <f t="shared" si="1"/>
        <v>부성여객</v>
      </c>
      <c r="B70" s="108" t="str">
        <f t="shared" si="2"/>
        <v>원종복</v>
      </c>
      <c r="C70" s="109" t="str">
        <f t="shared" si="3"/>
        <v>C</v>
      </c>
      <c r="D70" s="110">
        <f t="shared" si="4"/>
        <v>0.86979827484885641</v>
      </c>
      <c r="E70" s="111">
        <f t="shared" si="5"/>
        <v>8015</v>
      </c>
      <c r="F70" s="112" t="str">
        <f t="shared" si="6"/>
        <v>33</v>
      </c>
      <c r="G70" s="113" t="str">
        <f t="shared" si="7"/>
        <v>70바2084</v>
      </c>
      <c r="H70" s="114">
        <f t="shared" si="8"/>
        <v>6</v>
      </c>
      <c r="I70" s="115">
        <f t="shared" si="9"/>
        <v>751.94799999999998</v>
      </c>
      <c r="J70" s="116">
        <f t="shared" si="10"/>
        <v>2.9234038222374661E-2</v>
      </c>
      <c r="K70" s="116">
        <f t="shared" si="11"/>
        <v>0.34952562766918133</v>
      </c>
      <c r="L70" s="116">
        <f t="shared" si="12"/>
        <v>0.21810018777894216</v>
      </c>
      <c r="M70" s="117">
        <f t="shared" si="13"/>
        <v>13.587999999999999</v>
      </c>
      <c r="N70" s="118">
        <f t="shared" si="14"/>
        <v>0.13298791937740376</v>
      </c>
      <c r="O70" s="118">
        <f t="shared" si="15"/>
        <v>8.5112268401538405</v>
      </c>
      <c r="P70" s="228">
        <f t="shared" si="16"/>
        <v>10</v>
      </c>
      <c r="Q70" s="229">
        <f t="shared" si="17"/>
        <v>1</v>
      </c>
      <c r="R70" s="229">
        <f t="shared" si="18"/>
        <v>76</v>
      </c>
      <c r="T70">
        <v>512</v>
      </c>
      <c r="U70">
        <v>8015</v>
      </c>
      <c r="V70" t="s">
        <v>304</v>
      </c>
      <c r="W70">
        <v>911.58399999999995</v>
      </c>
      <c r="X70">
        <v>491.01900000000001</v>
      </c>
      <c r="Y70">
        <v>1.857</v>
      </c>
      <c r="Z70">
        <v>13.587999999999999</v>
      </c>
      <c r="AA70">
        <v>58.806654999999999</v>
      </c>
      <c r="AB70">
        <v>1.7191559999999999</v>
      </c>
      <c r="AC70">
        <v>20.554433</v>
      </c>
      <c r="AD70" s="1">
        <v>164</v>
      </c>
      <c r="AE70">
        <v>1</v>
      </c>
      <c r="AF70">
        <v>76</v>
      </c>
      <c r="AG70">
        <v>99</v>
      </c>
      <c r="AH70">
        <v>15.501374</v>
      </c>
      <c r="AI70">
        <v>845.2</v>
      </c>
      <c r="AJ70">
        <v>391.2</v>
      </c>
      <c r="AK70">
        <v>10</v>
      </c>
      <c r="AL70">
        <v>2706</v>
      </c>
      <c r="AM70">
        <v>0.86979827484885641</v>
      </c>
      <c r="AN70" t="s">
        <v>69</v>
      </c>
      <c r="AO70">
        <v>187.50800000000001</v>
      </c>
      <c r="AP70" t="s">
        <v>484</v>
      </c>
      <c r="AQ70" t="s">
        <v>117</v>
      </c>
      <c r="AR70" t="s">
        <v>118</v>
      </c>
      <c r="AS70" t="s">
        <v>117</v>
      </c>
      <c r="AT70" t="s">
        <v>118</v>
      </c>
      <c r="AU70" t="s">
        <v>175</v>
      </c>
      <c r="AV70" t="s">
        <v>304</v>
      </c>
      <c r="AW70" t="s">
        <v>69</v>
      </c>
      <c r="AX70">
        <v>8015</v>
      </c>
      <c r="AY70" t="s">
        <v>582</v>
      </c>
      <c r="AZ70">
        <v>7</v>
      </c>
      <c r="BA70" t="s">
        <v>408</v>
      </c>
      <c r="BB70">
        <v>6</v>
      </c>
      <c r="BC70">
        <v>1</v>
      </c>
      <c r="BE70" t="s">
        <v>67</v>
      </c>
      <c r="BF70">
        <v>1</v>
      </c>
      <c r="BG70" t="s">
        <v>319</v>
      </c>
      <c r="BI70" t="s">
        <v>117</v>
      </c>
      <c r="BJ70" t="s">
        <v>304</v>
      </c>
      <c r="BK70" t="s">
        <v>69</v>
      </c>
      <c r="BL70">
        <v>0.86979827484885641</v>
      </c>
      <c r="BM70">
        <v>8015</v>
      </c>
      <c r="BN70" t="s">
        <v>118</v>
      </c>
      <c r="BO70" t="s">
        <v>175</v>
      </c>
      <c r="BP70">
        <v>6</v>
      </c>
      <c r="BQ70">
        <v>751.94799999999998</v>
      </c>
      <c r="BR70">
        <v>2.9234038222374661E-2</v>
      </c>
      <c r="BS70">
        <v>0.34952562766918133</v>
      </c>
      <c r="BT70">
        <v>0.1799066240741391</v>
      </c>
      <c r="BU70">
        <v>13.587999999999999</v>
      </c>
      <c r="BV70">
        <v>0.13298791937740376</v>
      </c>
      <c r="BW70">
        <v>8.5112268401538405</v>
      </c>
      <c r="BX70">
        <v>10</v>
      </c>
      <c r="BY70">
        <v>1</v>
      </c>
      <c r="BZ70">
        <v>76</v>
      </c>
    </row>
    <row r="71" spans="1:78" ht="16.5">
      <c r="A71" s="124" t="str">
        <f t="shared" ref="A71:A124" si="19">BI71</f>
        <v>부성여객</v>
      </c>
      <c r="B71" s="125" t="str">
        <f t="shared" ref="B71:B124" si="20">IF(BJ71="NULL", E71, BJ71)</f>
        <v>유정열</v>
      </c>
      <c r="C71" s="126" t="str">
        <f t="shared" ref="C71:C124" si="21">BK71</f>
        <v>F</v>
      </c>
      <c r="D71" s="127">
        <f t="shared" ref="D71:D124" si="22">BL71</f>
        <v>0.73493109494362352</v>
      </c>
      <c r="E71" s="128">
        <f t="shared" ref="E71:E124" si="23">U71</f>
        <v>101</v>
      </c>
      <c r="F71" s="129" t="str">
        <f t="shared" ref="F71:F124" si="24">BN71</f>
        <v>33</v>
      </c>
      <c r="G71" s="130" t="str">
        <f t="shared" ref="G71:G124" si="25">BO71</f>
        <v>70바2054</v>
      </c>
      <c r="H71" s="131">
        <f t="shared" ref="H71:H124" si="26">BP71</f>
        <v>2</v>
      </c>
      <c r="I71" s="132">
        <f t="shared" ref="I71:I124" si="27">BQ71</f>
        <v>1366.45</v>
      </c>
      <c r="J71" s="133">
        <f t="shared" ref="J71:J124" si="28">AB71/AA71</f>
        <v>3.0053912600474863E-2</v>
      </c>
      <c r="K71" s="133">
        <f t="shared" ref="K71:K124" si="29">AC71/AA71</f>
        <v>0.34276555878566567</v>
      </c>
      <c r="L71" s="133">
        <f t="shared" ref="L71:L124" si="30">AD71/I71</f>
        <v>0.20710600461048703</v>
      </c>
      <c r="M71" s="134">
        <f t="shared" ref="M71:M124" si="31">Z71</f>
        <v>16.300999999999998</v>
      </c>
      <c r="N71" s="135">
        <f t="shared" ref="N71:N124" si="32">BV71</f>
        <v>0</v>
      </c>
      <c r="O71" s="135">
        <f t="shared" ref="O71:O124" si="33">BW71</f>
        <v>14.856013758278751</v>
      </c>
      <c r="P71" s="226">
        <f t="shared" ref="P71:P124" si="34">AK71</f>
        <v>40</v>
      </c>
      <c r="Q71" s="227">
        <f t="shared" ref="Q71:Q124" si="35">AE71</f>
        <v>0</v>
      </c>
      <c r="R71" s="227">
        <f t="shared" ref="R71:R124" si="36">AF71</f>
        <v>208</v>
      </c>
      <c r="T71">
        <v>512</v>
      </c>
      <c r="U71">
        <v>101</v>
      </c>
      <c r="V71" t="s">
        <v>259</v>
      </c>
      <c r="W71">
        <v>1406.2819999999999</v>
      </c>
      <c r="X71">
        <v>772.35400000000004</v>
      </c>
      <c r="Y71">
        <v>1.821</v>
      </c>
      <c r="Z71">
        <v>16.300999999999998</v>
      </c>
      <c r="AA71">
        <v>85.059707000000003</v>
      </c>
      <c r="AB71">
        <v>2.5563769999999999</v>
      </c>
      <c r="AC71">
        <v>29.155538</v>
      </c>
      <c r="AD71" s="1">
        <v>283</v>
      </c>
      <c r="AE71">
        <v>0</v>
      </c>
      <c r="AF71">
        <v>208</v>
      </c>
      <c r="AG71">
        <v>92</v>
      </c>
      <c r="AH71">
        <v>16.532879999999999</v>
      </c>
      <c r="AI71">
        <v>467.6</v>
      </c>
      <c r="AJ71">
        <v>16.5</v>
      </c>
      <c r="AK71">
        <v>40</v>
      </c>
      <c r="AL71">
        <v>15807</v>
      </c>
      <c r="AM71">
        <v>0.73493109494362352</v>
      </c>
      <c r="AN71" t="s">
        <v>70</v>
      </c>
      <c r="AO71">
        <v>1298.5930000000001</v>
      </c>
      <c r="AP71" t="s">
        <v>485</v>
      </c>
      <c r="AQ71" t="s">
        <v>117</v>
      </c>
      <c r="AR71" t="s">
        <v>118</v>
      </c>
      <c r="AS71" t="s">
        <v>117</v>
      </c>
      <c r="AT71" t="s">
        <v>118</v>
      </c>
      <c r="AU71" t="s">
        <v>174</v>
      </c>
      <c r="AV71" t="s">
        <v>259</v>
      </c>
      <c r="AW71" t="s">
        <v>70</v>
      </c>
      <c r="AX71">
        <v>101</v>
      </c>
      <c r="AY71" t="s">
        <v>594</v>
      </c>
      <c r="AZ71">
        <v>6</v>
      </c>
      <c r="BA71" t="s">
        <v>638</v>
      </c>
      <c r="BB71">
        <v>2</v>
      </c>
      <c r="BC71">
        <v>1</v>
      </c>
      <c r="BE71" t="s">
        <v>70</v>
      </c>
      <c r="BF71">
        <v>0</v>
      </c>
      <c r="BG71" t="s">
        <v>327</v>
      </c>
      <c r="BI71" t="s">
        <v>117</v>
      </c>
      <c r="BJ71" t="s">
        <v>259</v>
      </c>
      <c r="BK71" t="s">
        <v>70</v>
      </c>
      <c r="BL71">
        <v>0.73493109494362352</v>
      </c>
      <c r="BM71">
        <v>101</v>
      </c>
      <c r="BN71" t="s">
        <v>118</v>
      </c>
      <c r="BO71" t="s">
        <v>174</v>
      </c>
      <c r="BP71">
        <v>2</v>
      </c>
      <c r="BQ71">
        <v>1366.45</v>
      </c>
      <c r="BR71">
        <v>3.0053912600474863E-2</v>
      </c>
      <c r="BS71">
        <v>0.34276555878566567</v>
      </c>
      <c r="BT71">
        <v>0.20123986511951372</v>
      </c>
      <c r="BU71">
        <v>16.300999999999998</v>
      </c>
      <c r="BV71">
        <v>0</v>
      </c>
      <c r="BW71">
        <v>14.856013758278751</v>
      </c>
      <c r="BX71">
        <v>40</v>
      </c>
      <c r="BY71">
        <v>0</v>
      </c>
      <c r="BZ71">
        <v>208</v>
      </c>
    </row>
    <row r="72" spans="1:78" ht="16.5">
      <c r="A72" s="107" t="str">
        <f t="shared" si="19"/>
        <v>부성여객</v>
      </c>
      <c r="B72" s="108" t="str">
        <f t="shared" si="20"/>
        <v>윤두호</v>
      </c>
      <c r="C72" s="109" t="str">
        <f t="shared" si="21"/>
        <v>B</v>
      </c>
      <c r="D72" s="110">
        <f t="shared" si="22"/>
        <v>0.94750167351877435</v>
      </c>
      <c r="E72" s="111">
        <f t="shared" si="23"/>
        <v>7571</v>
      </c>
      <c r="F72" s="112" t="str">
        <f t="shared" si="24"/>
        <v>790</v>
      </c>
      <c r="G72" s="113" t="str">
        <f t="shared" si="25"/>
        <v>70바2078</v>
      </c>
      <c r="H72" s="114">
        <f t="shared" si="26"/>
        <v>2</v>
      </c>
      <c r="I72" s="115">
        <f t="shared" si="27"/>
        <v>2426.5039999999999</v>
      </c>
      <c r="J72" s="116">
        <f t="shared" si="28"/>
        <v>1.768042077856536E-2</v>
      </c>
      <c r="K72" s="116">
        <f t="shared" si="29"/>
        <v>0.28281225014408129</v>
      </c>
      <c r="L72" s="116">
        <f t="shared" si="30"/>
        <v>0.26292971287086281</v>
      </c>
      <c r="M72" s="117">
        <f t="shared" si="31"/>
        <v>8.6159999999999997</v>
      </c>
      <c r="N72" s="118">
        <f t="shared" si="32"/>
        <v>0.24726932244908725</v>
      </c>
      <c r="O72" s="118">
        <f t="shared" si="33"/>
        <v>10.921061741501354</v>
      </c>
      <c r="P72" s="228">
        <f t="shared" si="34"/>
        <v>5</v>
      </c>
      <c r="Q72" s="229">
        <f t="shared" si="35"/>
        <v>6</v>
      </c>
      <c r="R72" s="229">
        <f t="shared" si="36"/>
        <v>265</v>
      </c>
      <c r="T72">
        <v>512</v>
      </c>
      <c r="U72">
        <v>7571</v>
      </c>
      <c r="V72" t="s">
        <v>260</v>
      </c>
      <c r="W72">
        <v>2426.5039999999999</v>
      </c>
      <c r="X72">
        <v>1025.3209999999999</v>
      </c>
      <c r="Y72">
        <v>2.367</v>
      </c>
      <c r="Z72">
        <v>8.6159999999999997</v>
      </c>
      <c r="AA72">
        <v>90.101928000000001</v>
      </c>
      <c r="AB72">
        <v>1.59304</v>
      </c>
      <c r="AC72">
        <v>25.481929000000001</v>
      </c>
      <c r="AD72" s="1">
        <v>638</v>
      </c>
      <c r="AE72">
        <v>6</v>
      </c>
      <c r="AF72">
        <v>265</v>
      </c>
      <c r="AG72">
        <v>107</v>
      </c>
      <c r="AH72">
        <v>26.930655000000002</v>
      </c>
      <c r="AI72">
        <v>15830.2</v>
      </c>
      <c r="AJ72">
        <v>4930.5</v>
      </c>
      <c r="AK72">
        <v>5</v>
      </c>
      <c r="AL72">
        <v>1332</v>
      </c>
      <c r="AM72">
        <v>0.94750167351877435</v>
      </c>
      <c r="AN72" t="s">
        <v>68</v>
      </c>
      <c r="AO72">
        <v>2207.547</v>
      </c>
      <c r="AP72" t="s">
        <v>486</v>
      </c>
      <c r="AQ72" t="s">
        <v>117</v>
      </c>
      <c r="AR72" t="s">
        <v>120</v>
      </c>
      <c r="AS72" t="s">
        <v>117</v>
      </c>
      <c r="AT72" t="s">
        <v>120</v>
      </c>
      <c r="AU72" t="s">
        <v>214</v>
      </c>
      <c r="AV72" t="s">
        <v>260</v>
      </c>
      <c r="AW72" t="s">
        <v>68</v>
      </c>
      <c r="AX72">
        <v>7571</v>
      </c>
      <c r="AY72" t="s">
        <v>591</v>
      </c>
      <c r="AZ72">
        <v>1</v>
      </c>
      <c r="BA72" t="s">
        <v>401</v>
      </c>
      <c r="BB72">
        <v>2</v>
      </c>
      <c r="BC72">
        <v>1</v>
      </c>
      <c r="BE72" t="s">
        <v>68</v>
      </c>
      <c r="BF72">
        <v>0</v>
      </c>
      <c r="BG72" t="s">
        <v>327</v>
      </c>
      <c r="BI72" t="s">
        <v>117</v>
      </c>
      <c r="BJ72" t="s">
        <v>260</v>
      </c>
      <c r="BK72" t="s">
        <v>68</v>
      </c>
      <c r="BL72">
        <v>0.94750167351877435</v>
      </c>
      <c r="BM72">
        <v>7571</v>
      </c>
      <c r="BN72" t="s">
        <v>120</v>
      </c>
      <c r="BO72" t="s">
        <v>214</v>
      </c>
      <c r="BP72">
        <v>2</v>
      </c>
      <c r="BQ72">
        <v>2426.5039999999999</v>
      </c>
      <c r="BR72">
        <v>1.768042077856536E-2</v>
      </c>
      <c r="BS72">
        <v>0.28281225014408129</v>
      </c>
      <c r="BT72">
        <v>0.26292971287086281</v>
      </c>
      <c r="BU72">
        <v>8.6159999999999997</v>
      </c>
      <c r="BV72">
        <v>0.24726932244908725</v>
      </c>
      <c r="BW72">
        <v>10.921061741501354</v>
      </c>
      <c r="BX72">
        <v>5</v>
      </c>
      <c r="BY72">
        <v>6</v>
      </c>
      <c r="BZ72">
        <v>265</v>
      </c>
    </row>
    <row r="73" spans="1:78" ht="16.5">
      <c r="A73" s="124" t="str">
        <f t="shared" si="19"/>
        <v>부성여객</v>
      </c>
      <c r="B73" s="125" t="str">
        <f t="shared" si="20"/>
        <v>윤병선</v>
      </c>
      <c r="C73" s="126" t="str">
        <f t="shared" si="21"/>
        <v>C</v>
      </c>
      <c r="D73" s="127">
        <f t="shared" si="22"/>
        <v>0.87079765927893948</v>
      </c>
      <c r="E73" s="128">
        <f t="shared" si="23"/>
        <v>2741</v>
      </c>
      <c r="F73" s="129" t="str">
        <f t="shared" si="24"/>
        <v>36</v>
      </c>
      <c r="G73" s="130" t="str">
        <f t="shared" si="25"/>
        <v>70바2094</v>
      </c>
      <c r="H73" s="131">
        <f t="shared" si="26"/>
        <v>10</v>
      </c>
      <c r="I73" s="132">
        <f t="shared" si="27"/>
        <v>1337.7200000000003</v>
      </c>
      <c r="J73" s="133">
        <f t="shared" si="28"/>
        <v>7.3780362499964947E-2</v>
      </c>
      <c r="K73" s="133">
        <f t="shared" si="29"/>
        <v>0.36706658838347384</v>
      </c>
      <c r="L73" s="133">
        <f t="shared" si="30"/>
        <v>0.23547528630804648</v>
      </c>
      <c r="M73" s="134">
        <f t="shared" si="31"/>
        <v>14.670999999999999</v>
      </c>
      <c r="N73" s="135">
        <f t="shared" si="32"/>
        <v>0</v>
      </c>
      <c r="O73" s="135">
        <f t="shared" si="33"/>
        <v>16.819663307717605</v>
      </c>
      <c r="P73" s="226">
        <f t="shared" si="34"/>
        <v>32</v>
      </c>
      <c r="Q73" s="227">
        <f t="shared" si="35"/>
        <v>0</v>
      </c>
      <c r="R73" s="227">
        <f t="shared" si="36"/>
        <v>225</v>
      </c>
      <c r="T73">
        <v>512</v>
      </c>
      <c r="U73">
        <v>2741</v>
      </c>
      <c r="V73" t="s">
        <v>261</v>
      </c>
      <c r="W73">
        <v>1375.7429999999999</v>
      </c>
      <c r="X73">
        <v>721.01599999999996</v>
      </c>
      <c r="Y73">
        <v>1.9079999999999999</v>
      </c>
      <c r="Z73">
        <v>14.670999999999999</v>
      </c>
      <c r="AA73">
        <v>89.868588000000003</v>
      </c>
      <c r="AB73">
        <v>6.6305370000000003</v>
      </c>
      <c r="AC73">
        <v>32.987755999999997</v>
      </c>
      <c r="AD73" s="1">
        <v>315</v>
      </c>
      <c r="AE73">
        <v>0</v>
      </c>
      <c r="AF73">
        <v>225</v>
      </c>
      <c r="AG73">
        <v>107</v>
      </c>
      <c r="AH73">
        <v>15.308384999999999</v>
      </c>
      <c r="AI73">
        <v>1758.7</v>
      </c>
      <c r="AJ73">
        <v>457.3</v>
      </c>
      <c r="AK73">
        <v>32</v>
      </c>
      <c r="AL73">
        <v>13568</v>
      </c>
      <c r="AM73">
        <v>0.87079765927893948</v>
      </c>
      <c r="AN73" t="s">
        <v>69</v>
      </c>
      <c r="AO73">
        <v>245.142</v>
      </c>
      <c r="AP73" t="s">
        <v>487</v>
      </c>
      <c r="AQ73" t="s">
        <v>117</v>
      </c>
      <c r="AR73" t="s">
        <v>119</v>
      </c>
      <c r="AS73" t="s">
        <v>117</v>
      </c>
      <c r="AT73" t="s">
        <v>119</v>
      </c>
      <c r="AU73" t="s">
        <v>193</v>
      </c>
      <c r="AV73" t="s">
        <v>261</v>
      </c>
      <c r="AW73" t="s">
        <v>69</v>
      </c>
      <c r="AX73">
        <v>2741</v>
      </c>
      <c r="AY73" t="s">
        <v>593</v>
      </c>
      <c r="AZ73">
        <v>12</v>
      </c>
      <c r="BA73" t="s">
        <v>639</v>
      </c>
      <c r="BB73">
        <v>10</v>
      </c>
      <c r="BC73">
        <v>1</v>
      </c>
      <c r="BE73" t="s">
        <v>69</v>
      </c>
      <c r="BF73">
        <v>0</v>
      </c>
      <c r="BG73" t="s">
        <v>327</v>
      </c>
      <c r="BI73" t="s">
        <v>117</v>
      </c>
      <c r="BJ73" t="s">
        <v>261</v>
      </c>
      <c r="BK73" t="s">
        <v>69</v>
      </c>
      <c r="BL73">
        <v>0.87079765927893948</v>
      </c>
      <c r="BM73">
        <v>2741</v>
      </c>
      <c r="BN73" t="s">
        <v>119</v>
      </c>
      <c r="BO73" t="s">
        <v>193</v>
      </c>
      <c r="BP73">
        <v>10</v>
      </c>
      <c r="BQ73">
        <v>1337.7200000000003</v>
      </c>
      <c r="BR73">
        <v>7.3780362499964947E-2</v>
      </c>
      <c r="BS73">
        <v>0.36706658838347384</v>
      </c>
      <c r="BT73">
        <v>0.22896718355099754</v>
      </c>
      <c r="BU73">
        <v>14.670999999999999</v>
      </c>
      <c r="BV73">
        <v>0</v>
      </c>
      <c r="BW73">
        <v>16.819663307717605</v>
      </c>
      <c r="BX73">
        <v>32</v>
      </c>
      <c r="BY73">
        <v>0</v>
      </c>
      <c r="BZ73">
        <v>225</v>
      </c>
    </row>
    <row r="74" spans="1:78" ht="16.5">
      <c r="A74" s="107" t="str">
        <f t="shared" si="19"/>
        <v>부성여객</v>
      </c>
      <c r="B74" s="108" t="str">
        <f t="shared" si="20"/>
        <v>윤상석</v>
      </c>
      <c r="C74" s="109" t="str">
        <f t="shared" si="21"/>
        <v>C</v>
      </c>
      <c r="D74" s="110">
        <f t="shared" si="22"/>
        <v>0.85421052631578953</v>
      </c>
      <c r="E74" s="111">
        <f t="shared" si="23"/>
        <v>3810</v>
      </c>
      <c r="F74" s="112" t="str">
        <f t="shared" si="24"/>
        <v>36</v>
      </c>
      <c r="G74" s="113" t="str">
        <f t="shared" si="25"/>
        <v>70바2098</v>
      </c>
      <c r="H74" s="114">
        <f t="shared" si="26"/>
        <v>1</v>
      </c>
      <c r="I74" s="115">
        <f t="shared" si="27"/>
        <v>422.72</v>
      </c>
      <c r="J74" s="116">
        <f t="shared" si="28"/>
        <v>2.1151708076155705E-2</v>
      </c>
      <c r="K74" s="116">
        <f t="shared" si="29"/>
        <v>0.39327546758552012</v>
      </c>
      <c r="L74" s="116">
        <f t="shared" si="30"/>
        <v>0.27677895533686597</v>
      </c>
      <c r="M74" s="117">
        <f t="shared" si="31"/>
        <v>17.792999999999999</v>
      </c>
      <c r="N74" s="118">
        <f t="shared" si="32"/>
        <v>0</v>
      </c>
      <c r="O74" s="118">
        <f t="shared" si="33"/>
        <v>32.409159727479178</v>
      </c>
      <c r="P74" s="228">
        <f t="shared" si="34"/>
        <v>11</v>
      </c>
      <c r="Q74" s="229">
        <f t="shared" si="35"/>
        <v>0</v>
      </c>
      <c r="R74" s="229">
        <f t="shared" si="36"/>
        <v>137</v>
      </c>
      <c r="T74">
        <v>512</v>
      </c>
      <c r="U74">
        <v>3810</v>
      </c>
      <c r="V74" t="s">
        <v>374</v>
      </c>
      <c r="W74">
        <v>422.72</v>
      </c>
      <c r="X74">
        <v>260.43700000000001</v>
      </c>
      <c r="Y74">
        <v>1.623</v>
      </c>
      <c r="Z74">
        <v>17.792999999999999</v>
      </c>
      <c r="AA74">
        <v>26.908607</v>
      </c>
      <c r="AB74">
        <v>0.56916299999999997</v>
      </c>
      <c r="AC74">
        <v>10.582495</v>
      </c>
      <c r="AD74" s="1">
        <v>117</v>
      </c>
      <c r="AE74">
        <v>0</v>
      </c>
      <c r="AF74">
        <v>137</v>
      </c>
      <c r="AG74">
        <v>91</v>
      </c>
      <c r="AH74">
        <v>15.709471000000001</v>
      </c>
      <c r="AI74">
        <v>316.10000000000002</v>
      </c>
      <c r="AJ74">
        <v>81</v>
      </c>
      <c r="AK74">
        <v>11</v>
      </c>
      <c r="AL74">
        <v>5928</v>
      </c>
      <c r="AM74">
        <v>0.85421052631578953</v>
      </c>
      <c r="AN74" t="s">
        <v>69</v>
      </c>
      <c r="AO74">
        <v>422.72</v>
      </c>
      <c r="AP74" t="s">
        <v>488</v>
      </c>
      <c r="AQ74" t="s">
        <v>117</v>
      </c>
      <c r="AR74" t="s">
        <v>119</v>
      </c>
      <c r="AS74" t="s">
        <v>117</v>
      </c>
      <c r="AT74" t="s">
        <v>119</v>
      </c>
      <c r="AU74" t="s">
        <v>196</v>
      </c>
      <c r="AV74" t="s">
        <v>374</v>
      </c>
      <c r="AW74" t="s">
        <v>69</v>
      </c>
      <c r="AX74">
        <v>3810</v>
      </c>
      <c r="AY74" t="s">
        <v>593</v>
      </c>
      <c r="AZ74">
        <v>15</v>
      </c>
      <c r="BA74" t="s">
        <v>640</v>
      </c>
      <c r="BB74">
        <v>1</v>
      </c>
      <c r="BC74">
        <v>1</v>
      </c>
      <c r="BE74" t="s">
        <v>68</v>
      </c>
      <c r="BF74">
        <v>-1</v>
      </c>
      <c r="BG74" t="s">
        <v>324</v>
      </c>
      <c r="BI74" t="s">
        <v>117</v>
      </c>
      <c r="BJ74" t="s">
        <v>374</v>
      </c>
      <c r="BK74" t="s">
        <v>69</v>
      </c>
      <c r="BL74">
        <v>0.85421052631578953</v>
      </c>
      <c r="BM74">
        <v>3810</v>
      </c>
      <c r="BN74" t="s">
        <v>119</v>
      </c>
      <c r="BO74" t="s">
        <v>196</v>
      </c>
      <c r="BP74">
        <v>1</v>
      </c>
      <c r="BQ74">
        <v>422.72</v>
      </c>
      <c r="BR74">
        <v>2.1151708076155705E-2</v>
      </c>
      <c r="BS74">
        <v>0.39327546758552012</v>
      </c>
      <c r="BT74">
        <v>0.27677895533686597</v>
      </c>
      <c r="BU74">
        <v>17.792999999999999</v>
      </c>
      <c r="BV74">
        <v>0</v>
      </c>
      <c r="BW74">
        <v>32.409159727479178</v>
      </c>
      <c r="BX74">
        <v>11</v>
      </c>
      <c r="BY74">
        <v>0</v>
      </c>
      <c r="BZ74">
        <v>137</v>
      </c>
    </row>
    <row r="75" spans="1:78" ht="16.5">
      <c r="A75" s="124" t="str">
        <f t="shared" si="19"/>
        <v>부성여객</v>
      </c>
      <c r="B75" s="125" t="str">
        <f t="shared" si="20"/>
        <v>윤종권</v>
      </c>
      <c r="C75" s="126" t="str">
        <f t="shared" si="21"/>
        <v>A</v>
      </c>
      <c r="D75" s="127">
        <f t="shared" si="22"/>
        <v>0.98680000000000001</v>
      </c>
      <c r="E75" s="128">
        <f t="shared" si="23"/>
        <v>246</v>
      </c>
      <c r="F75" s="129" t="str">
        <f t="shared" si="24"/>
        <v>790</v>
      </c>
      <c r="G75" s="130" t="str">
        <f t="shared" si="25"/>
        <v>70바2123</v>
      </c>
      <c r="H75" s="131">
        <f t="shared" si="26"/>
        <v>1</v>
      </c>
      <c r="I75" s="132">
        <f t="shared" si="27"/>
        <v>2092.7750000000001</v>
      </c>
      <c r="J75" s="133">
        <f t="shared" si="28"/>
        <v>5.7320713221982239E-3</v>
      </c>
      <c r="K75" s="133">
        <f t="shared" si="29"/>
        <v>0.2506374574849165</v>
      </c>
      <c r="L75" s="133">
        <f t="shared" si="30"/>
        <v>0.29769086499982078</v>
      </c>
      <c r="M75" s="134">
        <f t="shared" si="31"/>
        <v>7.1420000000000003</v>
      </c>
      <c r="N75" s="135">
        <f t="shared" si="32"/>
        <v>4.7783445425332388E-2</v>
      </c>
      <c r="O75" s="135">
        <f t="shared" si="33"/>
        <v>1.7202040353119661</v>
      </c>
      <c r="P75" s="226">
        <f t="shared" si="34"/>
        <v>0</v>
      </c>
      <c r="Q75" s="227">
        <f t="shared" si="35"/>
        <v>1</v>
      </c>
      <c r="R75" s="227">
        <f t="shared" si="36"/>
        <v>36</v>
      </c>
      <c r="T75">
        <v>512</v>
      </c>
      <c r="U75">
        <v>246</v>
      </c>
      <c r="V75" t="s">
        <v>262</v>
      </c>
      <c r="W75">
        <v>2092.7750000000001</v>
      </c>
      <c r="X75">
        <v>848.35299999999995</v>
      </c>
      <c r="Y75">
        <v>2.4670000000000001</v>
      </c>
      <c r="Z75">
        <v>7.1420000000000003</v>
      </c>
      <c r="AA75">
        <v>77.436929000000006</v>
      </c>
      <c r="AB75">
        <v>0.44387399999999999</v>
      </c>
      <c r="AC75">
        <v>19.408594999999998</v>
      </c>
      <c r="AD75" s="1">
        <v>623</v>
      </c>
      <c r="AE75">
        <v>1</v>
      </c>
      <c r="AF75">
        <v>36</v>
      </c>
      <c r="AG75">
        <v>99</v>
      </c>
      <c r="AH75">
        <v>27.025542000000002</v>
      </c>
      <c r="AI75">
        <v>10747.7</v>
      </c>
      <c r="AJ75">
        <v>2305.4</v>
      </c>
      <c r="AK75">
        <v>0</v>
      </c>
      <c r="AL75">
        <v>0</v>
      </c>
      <c r="AM75">
        <v>0.98680000000000001</v>
      </c>
      <c r="AN75" t="s">
        <v>66</v>
      </c>
      <c r="AO75">
        <v>2092.7750000000001</v>
      </c>
      <c r="AP75" t="s">
        <v>489</v>
      </c>
      <c r="AQ75" t="s">
        <v>117</v>
      </c>
      <c r="AR75" t="s">
        <v>120</v>
      </c>
      <c r="AS75" t="s">
        <v>117</v>
      </c>
      <c r="AT75" t="s">
        <v>120</v>
      </c>
      <c r="AU75" t="s">
        <v>215</v>
      </c>
      <c r="AV75" t="s">
        <v>262</v>
      </c>
      <c r="AW75" t="s">
        <v>66</v>
      </c>
      <c r="AX75">
        <v>246</v>
      </c>
      <c r="AY75" t="s">
        <v>607</v>
      </c>
      <c r="AZ75">
        <v>2</v>
      </c>
      <c r="BA75" t="s">
        <v>400</v>
      </c>
      <c r="BB75">
        <v>1</v>
      </c>
      <c r="BC75">
        <v>1</v>
      </c>
      <c r="BE75" t="s">
        <v>66</v>
      </c>
      <c r="BF75">
        <v>0</v>
      </c>
      <c r="BG75" t="s">
        <v>327</v>
      </c>
      <c r="BI75" t="s">
        <v>117</v>
      </c>
      <c r="BJ75" t="s">
        <v>262</v>
      </c>
      <c r="BK75" t="s">
        <v>66</v>
      </c>
      <c r="BL75">
        <v>0.98680000000000001</v>
      </c>
      <c r="BM75">
        <v>246</v>
      </c>
      <c r="BN75" t="s">
        <v>120</v>
      </c>
      <c r="BO75" t="s">
        <v>215</v>
      </c>
      <c r="BP75">
        <v>1</v>
      </c>
      <c r="BQ75">
        <v>2092.7750000000001</v>
      </c>
      <c r="BR75">
        <v>5.7320713221982239E-3</v>
      </c>
      <c r="BS75">
        <v>0.2506374574849165</v>
      </c>
      <c r="BT75">
        <v>0.29769086499982078</v>
      </c>
      <c r="BU75">
        <v>7.1420000000000003</v>
      </c>
      <c r="BV75">
        <v>4.7783445425332388E-2</v>
      </c>
      <c r="BW75">
        <v>1.7202040353119661</v>
      </c>
      <c r="BX75">
        <v>0</v>
      </c>
      <c r="BY75">
        <v>1</v>
      </c>
      <c r="BZ75">
        <v>36</v>
      </c>
    </row>
    <row r="76" spans="1:78" ht="16.5">
      <c r="A76" s="107" t="str">
        <f t="shared" si="19"/>
        <v>부성여객</v>
      </c>
      <c r="B76" s="108" t="str">
        <f t="shared" si="20"/>
        <v>이광진</v>
      </c>
      <c r="C76" s="109" t="str">
        <f t="shared" si="21"/>
        <v>D</v>
      </c>
      <c r="D76" s="110">
        <f t="shared" si="22"/>
        <v>0.84445308387907236</v>
      </c>
      <c r="E76" s="111">
        <f t="shared" si="23"/>
        <v>1145</v>
      </c>
      <c r="F76" s="112" t="str">
        <f t="shared" si="24"/>
        <v>33</v>
      </c>
      <c r="G76" s="113" t="str">
        <f t="shared" si="25"/>
        <v>70바2132</v>
      </c>
      <c r="H76" s="114">
        <f t="shared" si="26"/>
        <v>9</v>
      </c>
      <c r="I76" s="115">
        <f t="shared" si="27"/>
        <v>1107.788</v>
      </c>
      <c r="J76" s="116">
        <f t="shared" si="28"/>
        <v>2.0199852028080813E-2</v>
      </c>
      <c r="K76" s="116">
        <f t="shared" si="29"/>
        <v>0.35456600183724479</v>
      </c>
      <c r="L76" s="116">
        <f t="shared" si="30"/>
        <v>0.21574525089638089</v>
      </c>
      <c r="M76" s="117">
        <f t="shared" si="31"/>
        <v>14.428000000000001</v>
      </c>
      <c r="N76" s="118">
        <f t="shared" si="32"/>
        <v>0</v>
      </c>
      <c r="O76" s="118">
        <f t="shared" si="33"/>
        <v>11.825367308546401</v>
      </c>
      <c r="P76" s="228">
        <f t="shared" si="34"/>
        <v>19</v>
      </c>
      <c r="Q76" s="229">
        <f t="shared" si="35"/>
        <v>0</v>
      </c>
      <c r="R76" s="229">
        <f t="shared" si="36"/>
        <v>135</v>
      </c>
      <c r="T76">
        <v>512</v>
      </c>
      <c r="U76">
        <v>1145</v>
      </c>
      <c r="V76" t="s">
        <v>263</v>
      </c>
      <c r="W76">
        <v>1215.47</v>
      </c>
      <c r="X76">
        <v>648.89</v>
      </c>
      <c r="Y76">
        <v>1.873</v>
      </c>
      <c r="Z76">
        <v>14.428000000000001</v>
      </c>
      <c r="AA76">
        <v>79.166371999999996</v>
      </c>
      <c r="AB76">
        <v>1.5991489999999999</v>
      </c>
      <c r="AC76">
        <v>28.069704000000002</v>
      </c>
      <c r="AD76" s="1">
        <v>239</v>
      </c>
      <c r="AE76">
        <v>0</v>
      </c>
      <c r="AF76">
        <v>135</v>
      </c>
      <c r="AG76">
        <v>84</v>
      </c>
      <c r="AH76">
        <v>15.353362000000001</v>
      </c>
      <c r="AI76">
        <v>979.3</v>
      </c>
      <c r="AJ76">
        <v>0</v>
      </c>
      <c r="AK76">
        <v>19</v>
      </c>
      <c r="AL76">
        <v>2411</v>
      </c>
      <c r="AM76">
        <v>0.84445308387907236</v>
      </c>
      <c r="AN76" t="s">
        <v>67</v>
      </c>
      <c r="AO76">
        <v>251.39099999999999</v>
      </c>
      <c r="AP76" t="s">
        <v>490</v>
      </c>
      <c r="AQ76" t="s">
        <v>117</v>
      </c>
      <c r="AR76" t="s">
        <v>118</v>
      </c>
      <c r="AS76" t="s">
        <v>117</v>
      </c>
      <c r="AT76" t="s">
        <v>118</v>
      </c>
      <c r="AU76" t="s">
        <v>177</v>
      </c>
      <c r="AV76" t="s">
        <v>263</v>
      </c>
      <c r="AW76" t="s">
        <v>67</v>
      </c>
      <c r="AX76">
        <v>1145</v>
      </c>
      <c r="AY76" t="s">
        <v>597</v>
      </c>
      <c r="AZ76">
        <v>1</v>
      </c>
      <c r="BA76" t="s">
        <v>331</v>
      </c>
      <c r="BB76">
        <v>9</v>
      </c>
      <c r="BC76">
        <v>1</v>
      </c>
      <c r="BE76" t="s">
        <v>69</v>
      </c>
      <c r="BF76">
        <v>-1</v>
      </c>
      <c r="BG76" t="s">
        <v>324</v>
      </c>
      <c r="BI76" t="s">
        <v>117</v>
      </c>
      <c r="BJ76" t="s">
        <v>263</v>
      </c>
      <c r="BK76" t="s">
        <v>67</v>
      </c>
      <c r="BL76">
        <v>0.84445308387907236</v>
      </c>
      <c r="BM76">
        <v>1145</v>
      </c>
      <c r="BN76" t="s">
        <v>118</v>
      </c>
      <c r="BO76" t="s">
        <v>177</v>
      </c>
      <c r="BP76">
        <v>9</v>
      </c>
      <c r="BQ76">
        <v>1107.788</v>
      </c>
      <c r="BR76">
        <v>2.0199852028080813E-2</v>
      </c>
      <c r="BS76">
        <v>0.35456600183724479</v>
      </c>
      <c r="BT76">
        <v>0.19663175561716867</v>
      </c>
      <c r="BU76">
        <v>14.428000000000001</v>
      </c>
      <c r="BV76">
        <v>0</v>
      </c>
      <c r="BW76">
        <v>11.825367308546401</v>
      </c>
      <c r="BX76">
        <v>19</v>
      </c>
      <c r="BY76">
        <v>0</v>
      </c>
      <c r="BZ76">
        <v>135</v>
      </c>
    </row>
    <row r="77" spans="1:78" ht="16.5">
      <c r="A77" s="124" t="str">
        <f t="shared" si="19"/>
        <v>부성여객</v>
      </c>
      <c r="B77" s="125" t="str">
        <f t="shared" si="20"/>
        <v>이길용</v>
      </c>
      <c r="C77" s="126" t="str">
        <f t="shared" si="21"/>
        <v>C</v>
      </c>
      <c r="D77" s="127">
        <f t="shared" si="22"/>
        <v>0.85210526315789481</v>
      </c>
      <c r="E77" s="128">
        <f t="shared" si="23"/>
        <v>3027</v>
      </c>
      <c r="F77" s="129" t="str">
        <f t="shared" si="24"/>
        <v>36</v>
      </c>
      <c r="G77" s="130" t="str">
        <f t="shared" si="25"/>
        <v>70바2044</v>
      </c>
      <c r="H77" s="131">
        <f t="shared" si="26"/>
        <v>1</v>
      </c>
      <c r="I77" s="132">
        <f t="shared" si="27"/>
        <v>481.447</v>
      </c>
      <c r="J77" s="133">
        <f t="shared" si="28"/>
        <v>1.7493969728791678E-2</v>
      </c>
      <c r="K77" s="133">
        <f t="shared" si="29"/>
        <v>0.35360247066160627</v>
      </c>
      <c r="L77" s="133">
        <f t="shared" si="30"/>
        <v>0.30117541494702427</v>
      </c>
      <c r="M77" s="134">
        <f t="shared" si="31"/>
        <v>17.777999999999999</v>
      </c>
      <c r="N77" s="135">
        <f t="shared" si="32"/>
        <v>1.4539502790545999</v>
      </c>
      <c r="O77" s="135">
        <f t="shared" si="33"/>
        <v>39.464364717196283</v>
      </c>
      <c r="P77" s="226">
        <f t="shared" si="34"/>
        <v>14</v>
      </c>
      <c r="Q77" s="227">
        <f t="shared" si="35"/>
        <v>8</v>
      </c>
      <c r="R77" s="227">
        <f t="shared" si="36"/>
        <v>196</v>
      </c>
      <c r="T77">
        <v>512</v>
      </c>
      <c r="U77">
        <v>3027</v>
      </c>
      <c r="V77" t="s">
        <v>375</v>
      </c>
      <c r="W77">
        <v>523.00800000000004</v>
      </c>
      <c r="X77">
        <v>324.34199999999998</v>
      </c>
      <c r="Y77">
        <v>1.613</v>
      </c>
      <c r="Z77">
        <v>17.777999999999999</v>
      </c>
      <c r="AA77">
        <v>32.264718000000002</v>
      </c>
      <c r="AB77">
        <v>0.564438</v>
      </c>
      <c r="AC77">
        <v>11.408884</v>
      </c>
      <c r="AD77" s="1">
        <v>145</v>
      </c>
      <c r="AE77">
        <v>8</v>
      </c>
      <c r="AF77">
        <v>196</v>
      </c>
      <c r="AG77">
        <v>93</v>
      </c>
      <c r="AH77">
        <v>16.209904000000002</v>
      </c>
      <c r="AI77">
        <v>1450.5</v>
      </c>
      <c r="AJ77">
        <v>659.8</v>
      </c>
      <c r="AK77">
        <v>14</v>
      </c>
      <c r="AL77">
        <v>5362</v>
      </c>
      <c r="AM77">
        <v>0.85210526315789481</v>
      </c>
      <c r="AN77" t="s">
        <v>69</v>
      </c>
      <c r="AO77">
        <v>481.447</v>
      </c>
      <c r="AP77" t="s">
        <v>491</v>
      </c>
      <c r="AQ77" t="s">
        <v>117</v>
      </c>
      <c r="AR77" t="s">
        <v>119</v>
      </c>
      <c r="AS77" t="s">
        <v>117</v>
      </c>
      <c r="AT77" t="s">
        <v>119</v>
      </c>
      <c r="AU77" t="s">
        <v>186</v>
      </c>
      <c r="AV77" t="s">
        <v>375</v>
      </c>
      <c r="AW77" t="s">
        <v>69</v>
      </c>
      <c r="AX77">
        <v>3027</v>
      </c>
      <c r="AY77" t="s">
        <v>593</v>
      </c>
      <c r="AZ77">
        <v>18</v>
      </c>
      <c r="BA77" t="s">
        <v>641</v>
      </c>
      <c r="BB77">
        <v>1</v>
      </c>
      <c r="BC77">
        <v>1</v>
      </c>
      <c r="BE77" t="s">
        <v>68</v>
      </c>
      <c r="BF77">
        <v>-1</v>
      </c>
      <c r="BG77" t="s">
        <v>324</v>
      </c>
      <c r="BI77" t="s">
        <v>117</v>
      </c>
      <c r="BJ77" t="s">
        <v>375</v>
      </c>
      <c r="BK77" t="s">
        <v>69</v>
      </c>
      <c r="BL77">
        <v>0.85210526315789481</v>
      </c>
      <c r="BM77">
        <v>3027</v>
      </c>
      <c r="BN77" t="s">
        <v>119</v>
      </c>
      <c r="BO77" t="s">
        <v>186</v>
      </c>
      <c r="BP77">
        <v>1</v>
      </c>
      <c r="BQ77">
        <v>481.447</v>
      </c>
      <c r="BR77">
        <v>1.7493969728791678E-2</v>
      </c>
      <c r="BS77">
        <v>0.35360247066160627</v>
      </c>
      <c r="BT77">
        <v>0.27724241311796377</v>
      </c>
      <c r="BU77">
        <v>17.777999999999999</v>
      </c>
      <c r="BV77">
        <v>1.4539502790545999</v>
      </c>
      <c r="BW77">
        <v>39.464364717196283</v>
      </c>
      <c r="BX77">
        <v>14</v>
      </c>
      <c r="BY77">
        <v>8</v>
      </c>
      <c r="BZ77">
        <v>196</v>
      </c>
    </row>
    <row r="78" spans="1:78" ht="16.5">
      <c r="A78" s="107" t="str">
        <f t="shared" si="19"/>
        <v>부성여객</v>
      </c>
      <c r="B78" s="108" t="str">
        <f t="shared" si="20"/>
        <v>이상권</v>
      </c>
      <c r="C78" s="109" t="str">
        <f t="shared" si="21"/>
        <v>F</v>
      </c>
      <c r="D78" s="110">
        <f t="shared" si="22"/>
        <v>0.74448383516824701</v>
      </c>
      <c r="E78" s="111">
        <f t="shared" si="23"/>
        <v>7247</v>
      </c>
      <c r="F78" s="112" t="str">
        <f t="shared" si="24"/>
        <v>36</v>
      </c>
      <c r="G78" s="113" t="str">
        <f t="shared" si="25"/>
        <v>70바2130</v>
      </c>
      <c r="H78" s="114">
        <f t="shared" si="26"/>
        <v>2</v>
      </c>
      <c r="I78" s="115">
        <f t="shared" si="27"/>
        <v>664.75900000000001</v>
      </c>
      <c r="J78" s="116">
        <f t="shared" si="28"/>
        <v>0.10811060109545342</v>
      </c>
      <c r="K78" s="116">
        <f t="shared" si="29"/>
        <v>0.35411424730675828</v>
      </c>
      <c r="L78" s="116">
        <f t="shared" si="30"/>
        <v>0.1910466800750347</v>
      </c>
      <c r="M78" s="117">
        <f t="shared" si="31"/>
        <v>23.376999999999999</v>
      </c>
      <c r="N78" s="118">
        <f t="shared" si="32"/>
        <v>0.15043045675199584</v>
      </c>
      <c r="O78" s="118">
        <f t="shared" si="33"/>
        <v>41.970097433806835</v>
      </c>
      <c r="P78" s="228">
        <f t="shared" si="34"/>
        <v>20</v>
      </c>
      <c r="Q78" s="229">
        <f t="shared" si="35"/>
        <v>3</v>
      </c>
      <c r="R78" s="229">
        <f t="shared" si="36"/>
        <v>310</v>
      </c>
      <c r="T78">
        <v>512</v>
      </c>
      <c r="U78">
        <v>7247</v>
      </c>
      <c r="V78" t="s">
        <v>264</v>
      </c>
      <c r="W78">
        <v>731.46600000000001</v>
      </c>
      <c r="X78">
        <v>433.85500000000002</v>
      </c>
      <c r="Y78">
        <v>1.6859999999999999</v>
      </c>
      <c r="Z78">
        <v>23.376999999999999</v>
      </c>
      <c r="AA78">
        <v>44.275547000000003</v>
      </c>
      <c r="AB78">
        <v>4.7866559999999998</v>
      </c>
      <c r="AC78">
        <v>15.678602</v>
      </c>
      <c r="AD78" s="1">
        <v>127</v>
      </c>
      <c r="AE78">
        <v>3</v>
      </c>
      <c r="AF78">
        <v>310</v>
      </c>
      <c r="AG78">
        <v>96</v>
      </c>
      <c r="AH78">
        <v>16.520766999999999</v>
      </c>
      <c r="AI78">
        <v>1618.4</v>
      </c>
      <c r="AJ78">
        <v>536.9</v>
      </c>
      <c r="AK78">
        <v>20</v>
      </c>
      <c r="AL78">
        <v>9180</v>
      </c>
      <c r="AM78">
        <v>0.74448383516824701</v>
      </c>
      <c r="AN78" t="s">
        <v>70</v>
      </c>
      <c r="AO78">
        <v>584.678</v>
      </c>
      <c r="AP78" t="s">
        <v>492</v>
      </c>
      <c r="AQ78" t="s">
        <v>117</v>
      </c>
      <c r="AR78" t="s">
        <v>119</v>
      </c>
      <c r="AS78" t="s">
        <v>117</v>
      </c>
      <c r="AT78" t="s">
        <v>119</v>
      </c>
      <c r="AU78" t="s">
        <v>204</v>
      </c>
      <c r="AV78" t="s">
        <v>264</v>
      </c>
      <c r="AW78" t="s">
        <v>70</v>
      </c>
      <c r="AX78">
        <v>7247</v>
      </c>
      <c r="AY78" t="s">
        <v>611</v>
      </c>
      <c r="AZ78">
        <v>6</v>
      </c>
      <c r="BA78" t="s">
        <v>642</v>
      </c>
      <c r="BB78">
        <v>2</v>
      </c>
      <c r="BC78">
        <v>1</v>
      </c>
      <c r="BE78" t="s">
        <v>70</v>
      </c>
      <c r="BF78">
        <v>0</v>
      </c>
      <c r="BG78" t="s">
        <v>327</v>
      </c>
      <c r="BI78" t="s">
        <v>117</v>
      </c>
      <c r="BJ78" t="s">
        <v>264</v>
      </c>
      <c r="BK78" t="s">
        <v>70</v>
      </c>
      <c r="BL78">
        <v>0.74448383516824701</v>
      </c>
      <c r="BM78">
        <v>7247</v>
      </c>
      <c r="BN78" t="s">
        <v>119</v>
      </c>
      <c r="BO78" t="s">
        <v>204</v>
      </c>
      <c r="BP78">
        <v>2</v>
      </c>
      <c r="BQ78">
        <v>664.75900000000001</v>
      </c>
      <c r="BR78">
        <v>0.10811060109545342</v>
      </c>
      <c r="BS78">
        <v>0.35411424730675828</v>
      </c>
      <c r="BT78">
        <v>0.17362392783806765</v>
      </c>
      <c r="BU78">
        <v>23.376999999999999</v>
      </c>
      <c r="BV78">
        <v>0.15043045675199584</v>
      </c>
      <c r="BW78">
        <v>41.970097433806835</v>
      </c>
      <c r="BX78">
        <v>20</v>
      </c>
      <c r="BY78">
        <v>3</v>
      </c>
      <c r="BZ78">
        <v>310</v>
      </c>
    </row>
    <row r="79" spans="1:78" ht="16.5">
      <c r="A79" s="124" t="str">
        <f t="shared" si="19"/>
        <v>부성여객</v>
      </c>
      <c r="B79" s="125" t="str">
        <f t="shared" si="20"/>
        <v>이상근</v>
      </c>
      <c r="C79" s="126" t="str">
        <f t="shared" si="21"/>
        <v>D</v>
      </c>
      <c r="D79" s="127">
        <f t="shared" si="22"/>
        <v>0.80088545690586643</v>
      </c>
      <c r="E79" s="128">
        <f t="shared" si="23"/>
        <v>2459</v>
      </c>
      <c r="F79" s="129" t="str">
        <f t="shared" si="24"/>
        <v>36</v>
      </c>
      <c r="G79" s="130" t="str">
        <f t="shared" si="25"/>
        <v>70바2136</v>
      </c>
      <c r="H79" s="131">
        <f t="shared" si="26"/>
        <v>2</v>
      </c>
      <c r="I79" s="132">
        <f t="shared" si="27"/>
        <v>1288.595</v>
      </c>
      <c r="J79" s="133">
        <f t="shared" si="28"/>
        <v>4.3116927611900488E-2</v>
      </c>
      <c r="K79" s="133">
        <f t="shared" si="29"/>
        <v>0.26186437286389369</v>
      </c>
      <c r="L79" s="133">
        <f t="shared" si="30"/>
        <v>0.18780144265653675</v>
      </c>
      <c r="M79" s="134">
        <f t="shared" si="31"/>
        <v>14.869</v>
      </c>
      <c r="N79" s="135">
        <f t="shared" si="32"/>
        <v>7.7603901924188742E-2</v>
      </c>
      <c r="O79" s="135">
        <f t="shared" si="33"/>
        <v>12.261416504021822</v>
      </c>
      <c r="P79" s="226">
        <f t="shared" si="34"/>
        <v>5</v>
      </c>
      <c r="Q79" s="227">
        <f t="shared" si="35"/>
        <v>1</v>
      </c>
      <c r="R79" s="227">
        <f t="shared" si="36"/>
        <v>160</v>
      </c>
      <c r="T79">
        <v>512</v>
      </c>
      <c r="U79">
        <v>2459</v>
      </c>
      <c r="V79" t="s">
        <v>265</v>
      </c>
      <c r="W79">
        <v>1329.902</v>
      </c>
      <c r="X79">
        <v>728.36699999999996</v>
      </c>
      <c r="Y79">
        <v>1.8260000000000001</v>
      </c>
      <c r="Z79">
        <v>14.869</v>
      </c>
      <c r="AA79">
        <v>77.160252</v>
      </c>
      <c r="AB79">
        <v>3.3269129999999998</v>
      </c>
      <c r="AC79">
        <v>20.205521000000001</v>
      </c>
      <c r="AD79" s="1">
        <v>242</v>
      </c>
      <c r="AE79">
        <v>1</v>
      </c>
      <c r="AF79">
        <v>160</v>
      </c>
      <c r="AG79">
        <v>93</v>
      </c>
      <c r="AH79">
        <v>17.235582999999998</v>
      </c>
      <c r="AI79">
        <v>1309.8</v>
      </c>
      <c r="AJ79">
        <v>335.1</v>
      </c>
      <c r="AK79">
        <v>5</v>
      </c>
      <c r="AL79">
        <v>819</v>
      </c>
      <c r="AM79">
        <v>0.80088545690586643</v>
      </c>
      <c r="AN79" t="s">
        <v>67</v>
      </c>
      <c r="AO79">
        <v>1207.2380000000001</v>
      </c>
      <c r="AP79" t="s">
        <v>493</v>
      </c>
      <c r="AQ79" t="s">
        <v>117</v>
      </c>
      <c r="AR79" t="s">
        <v>119</v>
      </c>
      <c r="AS79" t="s">
        <v>117</v>
      </c>
      <c r="AT79" t="s">
        <v>119</v>
      </c>
      <c r="AU79" t="s">
        <v>206</v>
      </c>
      <c r="AV79" t="s">
        <v>265</v>
      </c>
      <c r="AW79" t="s">
        <v>67</v>
      </c>
      <c r="AX79">
        <v>2459</v>
      </c>
      <c r="AY79" t="s">
        <v>586</v>
      </c>
      <c r="AZ79">
        <v>16</v>
      </c>
      <c r="BA79" t="s">
        <v>643</v>
      </c>
      <c r="BB79">
        <v>2</v>
      </c>
      <c r="BC79">
        <v>1</v>
      </c>
      <c r="BE79" t="s">
        <v>70</v>
      </c>
      <c r="BF79">
        <v>1</v>
      </c>
      <c r="BG79" t="s">
        <v>319</v>
      </c>
      <c r="BI79" t="s">
        <v>117</v>
      </c>
      <c r="BJ79" t="s">
        <v>265</v>
      </c>
      <c r="BK79" t="s">
        <v>67</v>
      </c>
      <c r="BL79">
        <v>0.80088545690586643</v>
      </c>
      <c r="BM79">
        <v>2459</v>
      </c>
      <c r="BN79" t="s">
        <v>119</v>
      </c>
      <c r="BO79" t="s">
        <v>206</v>
      </c>
      <c r="BP79">
        <v>2</v>
      </c>
      <c r="BQ79">
        <v>1288.595</v>
      </c>
      <c r="BR79">
        <v>4.3116927611900488E-2</v>
      </c>
      <c r="BS79">
        <v>0.26186437286389369</v>
      </c>
      <c r="BT79">
        <v>0.18196829540823309</v>
      </c>
      <c r="BU79">
        <v>14.869</v>
      </c>
      <c r="BV79">
        <v>7.7603901924188742E-2</v>
      </c>
      <c r="BW79">
        <v>12.261416504021822</v>
      </c>
      <c r="BX79">
        <v>5</v>
      </c>
      <c r="BY79">
        <v>1</v>
      </c>
      <c r="BZ79">
        <v>160</v>
      </c>
    </row>
    <row r="80" spans="1:78" ht="16.5">
      <c r="A80" s="107" t="str">
        <f t="shared" si="19"/>
        <v>부성여객</v>
      </c>
      <c r="B80" s="108" t="str">
        <f t="shared" si="20"/>
        <v>이상길</v>
      </c>
      <c r="C80" s="109" t="str">
        <f t="shared" si="21"/>
        <v>B</v>
      </c>
      <c r="D80" s="110">
        <f t="shared" si="22"/>
        <v>0.94079821577577105</v>
      </c>
      <c r="E80" s="111">
        <f t="shared" si="23"/>
        <v>7315</v>
      </c>
      <c r="F80" s="112" t="str">
        <f t="shared" si="24"/>
        <v>790</v>
      </c>
      <c r="G80" s="113" t="str">
        <f t="shared" si="25"/>
        <v>70바2045</v>
      </c>
      <c r="H80" s="114">
        <f t="shared" si="26"/>
        <v>2</v>
      </c>
      <c r="I80" s="115">
        <f t="shared" si="27"/>
        <v>2534.6589999999997</v>
      </c>
      <c r="J80" s="116">
        <f t="shared" si="28"/>
        <v>2.1763217573848751E-2</v>
      </c>
      <c r="K80" s="116">
        <f t="shared" si="29"/>
        <v>0.28889660566576675</v>
      </c>
      <c r="L80" s="116">
        <f t="shared" si="30"/>
        <v>0.24342524970814619</v>
      </c>
      <c r="M80" s="117">
        <f t="shared" si="31"/>
        <v>8.3339999999999996</v>
      </c>
      <c r="N80" s="118">
        <f t="shared" si="32"/>
        <v>0.31562431080472764</v>
      </c>
      <c r="O80" s="118">
        <f t="shared" si="33"/>
        <v>19.805425502996659</v>
      </c>
      <c r="P80" s="228">
        <f t="shared" si="34"/>
        <v>16</v>
      </c>
      <c r="Q80" s="229">
        <f t="shared" si="35"/>
        <v>8</v>
      </c>
      <c r="R80" s="229">
        <f t="shared" si="36"/>
        <v>502</v>
      </c>
      <c r="T80">
        <v>512</v>
      </c>
      <c r="U80">
        <v>7315</v>
      </c>
      <c r="V80" t="s">
        <v>266</v>
      </c>
      <c r="W80">
        <v>2534.6590000000001</v>
      </c>
      <c r="X80">
        <v>1078.002</v>
      </c>
      <c r="Y80">
        <v>2.351</v>
      </c>
      <c r="Z80">
        <v>8.3339999999999996</v>
      </c>
      <c r="AA80">
        <v>97.896370000000005</v>
      </c>
      <c r="AB80">
        <v>2.1305399999999999</v>
      </c>
      <c r="AC80">
        <v>28.281929000000002</v>
      </c>
      <c r="AD80" s="1">
        <v>617</v>
      </c>
      <c r="AE80">
        <v>8</v>
      </c>
      <c r="AF80">
        <v>502</v>
      </c>
      <c r="AG80">
        <v>108</v>
      </c>
      <c r="AH80">
        <v>25.891245999999999</v>
      </c>
      <c r="AI80">
        <v>9706.9</v>
      </c>
      <c r="AJ80">
        <v>4779.8</v>
      </c>
      <c r="AK80">
        <v>16</v>
      </c>
      <c r="AL80">
        <v>4559</v>
      </c>
      <c r="AM80">
        <v>0.94079821577577105</v>
      </c>
      <c r="AN80" t="s">
        <v>68</v>
      </c>
      <c r="AO80">
        <v>2425.9499999999998</v>
      </c>
      <c r="AP80" t="s">
        <v>494</v>
      </c>
      <c r="AQ80" t="s">
        <v>117</v>
      </c>
      <c r="AR80" t="s">
        <v>120</v>
      </c>
      <c r="AS80" t="s">
        <v>117</v>
      </c>
      <c r="AT80" t="s">
        <v>120</v>
      </c>
      <c r="AU80" t="s">
        <v>212</v>
      </c>
      <c r="AV80" t="s">
        <v>266</v>
      </c>
      <c r="AW80" t="s">
        <v>68</v>
      </c>
      <c r="AX80">
        <v>7315</v>
      </c>
      <c r="AY80" t="s">
        <v>591</v>
      </c>
      <c r="AZ80">
        <v>2</v>
      </c>
      <c r="BA80" t="s">
        <v>402</v>
      </c>
      <c r="BB80">
        <v>2</v>
      </c>
      <c r="BC80">
        <v>1</v>
      </c>
      <c r="BE80" t="s">
        <v>68</v>
      </c>
      <c r="BF80">
        <v>0</v>
      </c>
      <c r="BG80" t="s">
        <v>327</v>
      </c>
      <c r="BI80" t="s">
        <v>117</v>
      </c>
      <c r="BJ80" t="s">
        <v>266</v>
      </c>
      <c r="BK80" t="s">
        <v>68</v>
      </c>
      <c r="BL80">
        <v>0.94079821577577105</v>
      </c>
      <c r="BM80">
        <v>7315</v>
      </c>
      <c r="BN80" t="s">
        <v>120</v>
      </c>
      <c r="BO80" t="s">
        <v>212</v>
      </c>
      <c r="BP80">
        <v>2</v>
      </c>
      <c r="BQ80">
        <v>2534.6589999999997</v>
      </c>
      <c r="BR80">
        <v>2.1763217573848751E-2</v>
      </c>
      <c r="BS80">
        <v>0.28889660566576675</v>
      </c>
      <c r="BT80">
        <v>0.24342524970814614</v>
      </c>
      <c r="BU80">
        <v>8.3339999999999996</v>
      </c>
      <c r="BV80">
        <v>0.31562431080472764</v>
      </c>
      <c r="BW80">
        <v>19.805425502996659</v>
      </c>
      <c r="BX80">
        <v>16</v>
      </c>
      <c r="BY80">
        <v>8</v>
      </c>
      <c r="BZ80">
        <v>502</v>
      </c>
    </row>
    <row r="81" spans="1:78" ht="16.5">
      <c r="A81" s="124" t="str">
        <f t="shared" si="19"/>
        <v>부성여객</v>
      </c>
      <c r="B81" s="125" t="str">
        <f t="shared" si="20"/>
        <v>이용림</v>
      </c>
      <c r="C81" s="126" t="str">
        <f t="shared" si="21"/>
        <v>A</v>
      </c>
      <c r="D81" s="127">
        <f t="shared" si="22"/>
        <v>0.991578947368421</v>
      </c>
      <c r="E81" s="128">
        <f t="shared" si="23"/>
        <v>9587</v>
      </c>
      <c r="F81" s="129" t="str">
        <f t="shared" si="24"/>
        <v>33</v>
      </c>
      <c r="G81" s="130" t="str">
        <f t="shared" si="25"/>
        <v>70바2049</v>
      </c>
      <c r="H81" s="131">
        <f t="shared" si="26"/>
        <v>1</v>
      </c>
      <c r="I81" s="132">
        <f t="shared" si="27"/>
        <v>1674.826</v>
      </c>
      <c r="J81" s="133">
        <f t="shared" si="28"/>
        <v>1.9207577302551959E-2</v>
      </c>
      <c r="K81" s="133">
        <f t="shared" si="29"/>
        <v>0.38604187254492067</v>
      </c>
      <c r="L81" s="133">
        <f t="shared" si="30"/>
        <v>9.0158619462559098E-2</v>
      </c>
      <c r="M81" s="134">
        <f t="shared" si="31"/>
        <v>12.061</v>
      </c>
      <c r="N81" s="135">
        <f t="shared" si="32"/>
        <v>0</v>
      </c>
      <c r="O81" s="135">
        <f t="shared" si="33"/>
        <v>5.1945694657236032</v>
      </c>
      <c r="P81" s="226">
        <f t="shared" si="34"/>
        <v>39</v>
      </c>
      <c r="Q81" s="227">
        <f t="shared" si="35"/>
        <v>0</v>
      </c>
      <c r="R81" s="227">
        <f t="shared" si="36"/>
        <v>87</v>
      </c>
      <c r="T81">
        <v>512</v>
      </c>
      <c r="U81">
        <v>9587</v>
      </c>
      <c r="V81" t="s">
        <v>267</v>
      </c>
      <c r="W81">
        <v>1674.826</v>
      </c>
      <c r="X81">
        <v>888.80700000000002</v>
      </c>
      <c r="Y81">
        <v>1.8839999999999999</v>
      </c>
      <c r="Z81">
        <v>12.061</v>
      </c>
      <c r="AA81">
        <v>112.874152</v>
      </c>
      <c r="AB81">
        <v>2.1680389999999998</v>
      </c>
      <c r="AC81">
        <v>43.574148999999998</v>
      </c>
      <c r="AD81" s="1">
        <v>151</v>
      </c>
      <c r="AE81">
        <v>0</v>
      </c>
      <c r="AF81">
        <v>87</v>
      </c>
      <c r="AG81">
        <v>79</v>
      </c>
      <c r="AH81">
        <v>14.837994</v>
      </c>
      <c r="AI81">
        <v>1710</v>
      </c>
      <c r="AJ81">
        <v>0</v>
      </c>
      <c r="AK81">
        <v>39</v>
      </c>
      <c r="AL81">
        <v>11112</v>
      </c>
      <c r="AM81">
        <v>0.991578947368421</v>
      </c>
      <c r="AN81" t="s">
        <v>66</v>
      </c>
      <c r="AO81">
        <v>1674.826</v>
      </c>
      <c r="AP81" t="s">
        <v>495</v>
      </c>
      <c r="AQ81" t="s">
        <v>117</v>
      </c>
      <c r="AR81" t="s">
        <v>118</v>
      </c>
      <c r="AS81" t="s">
        <v>117</v>
      </c>
      <c r="AT81" t="s">
        <v>118</v>
      </c>
      <c r="AU81" t="s">
        <v>173</v>
      </c>
      <c r="AV81" t="s">
        <v>267</v>
      </c>
      <c r="AW81" t="s">
        <v>66</v>
      </c>
      <c r="AX81">
        <v>9587</v>
      </c>
      <c r="AY81" t="s">
        <v>583</v>
      </c>
      <c r="AZ81">
        <v>1</v>
      </c>
      <c r="BA81" t="s">
        <v>388</v>
      </c>
      <c r="BB81">
        <v>1</v>
      </c>
      <c r="BC81">
        <v>1</v>
      </c>
      <c r="BE81" t="s">
        <v>66</v>
      </c>
      <c r="BF81">
        <v>0</v>
      </c>
      <c r="BG81" t="s">
        <v>327</v>
      </c>
      <c r="BI81" t="s">
        <v>117</v>
      </c>
      <c r="BJ81" t="s">
        <v>267</v>
      </c>
      <c r="BK81" t="s">
        <v>66</v>
      </c>
      <c r="BL81">
        <v>0.991578947368421</v>
      </c>
      <c r="BM81">
        <v>9587</v>
      </c>
      <c r="BN81" t="s">
        <v>118</v>
      </c>
      <c r="BO81" t="s">
        <v>173</v>
      </c>
      <c r="BP81">
        <v>1</v>
      </c>
      <c r="BQ81">
        <v>1674.826</v>
      </c>
      <c r="BR81">
        <v>1.9207577302551959E-2</v>
      </c>
      <c r="BS81">
        <v>0.38604187254492067</v>
      </c>
      <c r="BT81">
        <v>9.0158619462559098E-2</v>
      </c>
      <c r="BU81">
        <v>12.061</v>
      </c>
      <c r="BV81">
        <v>0</v>
      </c>
      <c r="BW81">
        <v>5.1945694657236032</v>
      </c>
      <c r="BX81">
        <v>39</v>
      </c>
      <c r="BY81">
        <v>0</v>
      </c>
      <c r="BZ81">
        <v>87</v>
      </c>
    </row>
    <row r="82" spans="1:78" ht="16.5">
      <c r="A82" s="107" t="str">
        <f t="shared" si="19"/>
        <v>부성여객</v>
      </c>
      <c r="B82" s="108" t="str">
        <f t="shared" si="20"/>
        <v>이종석</v>
      </c>
      <c r="C82" s="109" t="str">
        <f t="shared" si="21"/>
        <v>D</v>
      </c>
      <c r="D82" s="110">
        <f t="shared" si="22"/>
        <v>0.82952380952380944</v>
      </c>
      <c r="E82" s="111">
        <f t="shared" si="23"/>
        <v>5314</v>
      </c>
      <c r="F82" s="112" t="str">
        <f t="shared" si="24"/>
        <v>36</v>
      </c>
      <c r="G82" s="113" t="str">
        <f t="shared" si="25"/>
        <v>70바2103</v>
      </c>
      <c r="H82" s="114">
        <f t="shared" si="26"/>
        <v>1</v>
      </c>
      <c r="I82" s="115">
        <f t="shared" si="27"/>
        <v>528.14099999999996</v>
      </c>
      <c r="J82" s="116">
        <f t="shared" si="28"/>
        <v>2.678714902331113E-2</v>
      </c>
      <c r="K82" s="116">
        <f t="shared" si="29"/>
        <v>0.35426707885588421</v>
      </c>
      <c r="L82" s="116">
        <f t="shared" si="30"/>
        <v>0.28022819663688298</v>
      </c>
      <c r="M82" s="117">
        <f t="shared" si="31"/>
        <v>17.882000000000001</v>
      </c>
      <c r="N82" s="118">
        <f t="shared" si="32"/>
        <v>2.650807265484028</v>
      </c>
      <c r="O82" s="118">
        <f t="shared" si="33"/>
        <v>32.94574744244435</v>
      </c>
      <c r="P82" s="228">
        <f t="shared" si="34"/>
        <v>13</v>
      </c>
      <c r="Q82" s="229">
        <f t="shared" si="35"/>
        <v>14</v>
      </c>
      <c r="R82" s="229">
        <f t="shared" si="36"/>
        <v>174</v>
      </c>
      <c r="T82">
        <v>512</v>
      </c>
      <c r="U82">
        <v>5314</v>
      </c>
      <c r="V82" t="s">
        <v>376</v>
      </c>
      <c r="W82">
        <v>528.14099999999996</v>
      </c>
      <c r="X82">
        <v>303.13299999999998</v>
      </c>
      <c r="Y82">
        <v>1.742</v>
      </c>
      <c r="Z82">
        <v>17.882000000000001</v>
      </c>
      <c r="AA82">
        <v>28.931373000000001</v>
      </c>
      <c r="AB82">
        <v>0.77498900000000004</v>
      </c>
      <c r="AC82">
        <v>10.249433</v>
      </c>
      <c r="AD82" s="1">
        <v>148</v>
      </c>
      <c r="AE82">
        <v>14</v>
      </c>
      <c r="AF82">
        <v>174</v>
      </c>
      <c r="AG82">
        <v>92</v>
      </c>
      <c r="AH82">
        <v>18.254957999999998</v>
      </c>
      <c r="AI82">
        <v>1104.5999999999999</v>
      </c>
      <c r="AJ82">
        <v>478.9</v>
      </c>
      <c r="AK82">
        <v>13</v>
      </c>
      <c r="AL82">
        <v>4591</v>
      </c>
      <c r="AM82">
        <v>0.82952380952380944</v>
      </c>
      <c r="AN82" t="s">
        <v>67</v>
      </c>
      <c r="AO82">
        <v>528.14099999999996</v>
      </c>
      <c r="AP82" t="s">
        <v>496</v>
      </c>
      <c r="AQ82" t="s">
        <v>117</v>
      </c>
      <c r="AR82" t="s">
        <v>119</v>
      </c>
      <c r="AS82" t="s">
        <v>117</v>
      </c>
      <c r="AT82" t="s">
        <v>119</v>
      </c>
      <c r="AU82" t="s">
        <v>199</v>
      </c>
      <c r="AV82" t="s">
        <v>376</v>
      </c>
      <c r="AW82" t="s">
        <v>67</v>
      </c>
      <c r="AX82">
        <v>5314</v>
      </c>
      <c r="AY82" t="s">
        <v>586</v>
      </c>
      <c r="AZ82">
        <v>7</v>
      </c>
      <c r="BA82" t="s">
        <v>349</v>
      </c>
      <c r="BB82">
        <v>1</v>
      </c>
      <c r="BC82">
        <v>1</v>
      </c>
      <c r="BE82" t="s">
        <v>69</v>
      </c>
      <c r="BF82">
        <v>-1</v>
      </c>
      <c r="BG82" t="s">
        <v>324</v>
      </c>
      <c r="BI82" t="s">
        <v>117</v>
      </c>
      <c r="BJ82" t="s">
        <v>376</v>
      </c>
      <c r="BK82" t="s">
        <v>67</v>
      </c>
      <c r="BL82">
        <v>0.82952380952380944</v>
      </c>
      <c r="BM82">
        <v>5314</v>
      </c>
      <c r="BN82" t="s">
        <v>119</v>
      </c>
      <c r="BO82" t="s">
        <v>199</v>
      </c>
      <c r="BP82">
        <v>1</v>
      </c>
      <c r="BQ82">
        <v>528.14099999999996</v>
      </c>
      <c r="BR82">
        <v>2.678714902331113E-2</v>
      </c>
      <c r="BS82">
        <v>0.35426707885588421</v>
      </c>
      <c r="BT82">
        <v>0.28022819663688298</v>
      </c>
      <c r="BU82">
        <v>17.882000000000001</v>
      </c>
      <c r="BV82">
        <v>2.650807265484028</v>
      </c>
      <c r="BW82">
        <v>32.94574744244435</v>
      </c>
      <c r="BX82">
        <v>13</v>
      </c>
      <c r="BY82">
        <v>14</v>
      </c>
      <c r="BZ82">
        <v>174</v>
      </c>
    </row>
    <row r="83" spans="1:78" ht="16.5">
      <c r="A83" s="124" t="str">
        <f t="shared" si="19"/>
        <v>부성여객</v>
      </c>
      <c r="B83" s="125" t="str">
        <f t="shared" si="20"/>
        <v>이종원</v>
      </c>
      <c r="C83" s="126" t="str">
        <f t="shared" si="21"/>
        <v>D</v>
      </c>
      <c r="D83" s="127">
        <f t="shared" si="22"/>
        <v>0.83478260869565224</v>
      </c>
      <c r="E83" s="128">
        <f t="shared" si="23"/>
        <v>4777</v>
      </c>
      <c r="F83" s="129" t="str">
        <f t="shared" si="24"/>
        <v>36</v>
      </c>
      <c r="G83" s="130" t="str">
        <f t="shared" si="25"/>
        <v>70바2131</v>
      </c>
      <c r="H83" s="131">
        <f t="shared" si="26"/>
        <v>1</v>
      </c>
      <c r="I83" s="132">
        <f t="shared" si="27"/>
        <v>1678.086</v>
      </c>
      <c r="J83" s="133">
        <f t="shared" si="28"/>
        <v>4.9373042244752287E-2</v>
      </c>
      <c r="K83" s="133">
        <f t="shared" si="29"/>
        <v>0.35025874086223618</v>
      </c>
      <c r="L83" s="133">
        <f t="shared" si="30"/>
        <v>0.18175468956894938</v>
      </c>
      <c r="M83" s="134">
        <f t="shared" si="31"/>
        <v>14.298</v>
      </c>
      <c r="N83" s="135">
        <f t="shared" si="32"/>
        <v>0.47673361198412956</v>
      </c>
      <c r="O83" s="135">
        <f t="shared" si="33"/>
        <v>14.897925374504048</v>
      </c>
      <c r="P83" s="226">
        <f t="shared" si="34"/>
        <v>39</v>
      </c>
      <c r="Q83" s="227">
        <f t="shared" si="35"/>
        <v>8</v>
      </c>
      <c r="R83" s="227">
        <f t="shared" si="36"/>
        <v>256</v>
      </c>
      <c r="T83">
        <v>512</v>
      </c>
      <c r="U83">
        <v>4777</v>
      </c>
      <c r="V83" t="s">
        <v>268</v>
      </c>
      <c r="W83">
        <v>1708.895</v>
      </c>
      <c r="X83">
        <v>892.45799999999997</v>
      </c>
      <c r="Y83">
        <v>1.915</v>
      </c>
      <c r="Z83">
        <v>14.298</v>
      </c>
      <c r="AA83">
        <v>116.57803</v>
      </c>
      <c r="AB83">
        <v>5.7558119999999997</v>
      </c>
      <c r="AC83">
        <v>40.832473999999998</v>
      </c>
      <c r="AD83" s="1">
        <v>305</v>
      </c>
      <c r="AE83">
        <v>8</v>
      </c>
      <c r="AF83">
        <v>256</v>
      </c>
      <c r="AG83">
        <v>89</v>
      </c>
      <c r="AH83">
        <v>14.658808000000001</v>
      </c>
      <c r="AI83">
        <v>1262.8</v>
      </c>
      <c r="AJ83">
        <v>50.5</v>
      </c>
      <c r="AK83">
        <v>39</v>
      </c>
      <c r="AL83">
        <v>8783</v>
      </c>
      <c r="AM83">
        <v>0.83478260869565224</v>
      </c>
      <c r="AN83" t="s">
        <v>67</v>
      </c>
      <c r="AO83">
        <v>1678.086</v>
      </c>
      <c r="AP83" t="s">
        <v>497</v>
      </c>
      <c r="AQ83" t="s">
        <v>117</v>
      </c>
      <c r="AR83" t="s">
        <v>119</v>
      </c>
      <c r="AS83" t="s">
        <v>117</v>
      </c>
      <c r="AT83" t="s">
        <v>119</v>
      </c>
      <c r="AU83" t="s">
        <v>205</v>
      </c>
      <c r="AV83" t="s">
        <v>268</v>
      </c>
      <c r="AW83" t="s">
        <v>67</v>
      </c>
      <c r="AX83">
        <v>4777</v>
      </c>
      <c r="AY83" t="s">
        <v>586</v>
      </c>
      <c r="AZ83">
        <v>6</v>
      </c>
      <c r="BA83" t="s">
        <v>336</v>
      </c>
      <c r="BB83">
        <v>1</v>
      </c>
      <c r="BC83">
        <v>1</v>
      </c>
      <c r="BE83" t="s">
        <v>67</v>
      </c>
      <c r="BF83">
        <v>0</v>
      </c>
      <c r="BG83" t="s">
        <v>327</v>
      </c>
      <c r="BI83" t="s">
        <v>117</v>
      </c>
      <c r="BJ83" t="s">
        <v>268</v>
      </c>
      <c r="BK83" t="s">
        <v>67</v>
      </c>
      <c r="BL83">
        <v>0.83478260869565224</v>
      </c>
      <c r="BM83">
        <v>4777</v>
      </c>
      <c r="BN83" t="s">
        <v>119</v>
      </c>
      <c r="BO83" t="s">
        <v>205</v>
      </c>
      <c r="BP83">
        <v>1</v>
      </c>
      <c r="BQ83">
        <v>1678.086</v>
      </c>
      <c r="BR83">
        <v>4.9373042244752287E-2</v>
      </c>
      <c r="BS83">
        <v>0.35025874086223618</v>
      </c>
      <c r="BT83">
        <v>0.17847790531308244</v>
      </c>
      <c r="BU83">
        <v>14.298</v>
      </c>
      <c r="BV83">
        <v>0.47673361198412956</v>
      </c>
      <c r="BW83">
        <v>14.897925374504048</v>
      </c>
      <c r="BX83">
        <v>39</v>
      </c>
      <c r="BY83">
        <v>8</v>
      </c>
      <c r="BZ83">
        <v>256</v>
      </c>
    </row>
    <row r="84" spans="1:78" ht="16.5">
      <c r="A84" s="107" t="str">
        <f t="shared" si="19"/>
        <v>부성여객</v>
      </c>
      <c r="B84" s="108" t="str">
        <f t="shared" si="20"/>
        <v>이주석</v>
      </c>
      <c r="C84" s="109" t="str">
        <f t="shared" si="21"/>
        <v>C</v>
      </c>
      <c r="D84" s="110">
        <f t="shared" si="22"/>
        <v>0.89891082494416696</v>
      </c>
      <c r="E84" s="111">
        <f t="shared" si="23"/>
        <v>1944</v>
      </c>
      <c r="F84" s="112" t="str">
        <f t="shared" si="24"/>
        <v>36</v>
      </c>
      <c r="G84" s="113" t="str">
        <f t="shared" si="25"/>
        <v>70바2046</v>
      </c>
      <c r="H84" s="114">
        <f t="shared" si="26"/>
        <v>4</v>
      </c>
      <c r="I84" s="115">
        <f t="shared" si="27"/>
        <v>1350.999</v>
      </c>
      <c r="J84" s="116">
        <f t="shared" si="28"/>
        <v>4.180140556153629E-2</v>
      </c>
      <c r="K84" s="116">
        <f t="shared" si="29"/>
        <v>0.36466718340990145</v>
      </c>
      <c r="L84" s="116">
        <f t="shared" si="30"/>
        <v>0.24648426830811865</v>
      </c>
      <c r="M84" s="117">
        <f t="shared" si="31"/>
        <v>12.917999999999999</v>
      </c>
      <c r="N84" s="118">
        <f t="shared" si="32"/>
        <v>0.37009649896113911</v>
      </c>
      <c r="O84" s="118">
        <f t="shared" si="33"/>
        <v>8.2161422769372887</v>
      </c>
      <c r="P84" s="228">
        <f t="shared" si="34"/>
        <v>18</v>
      </c>
      <c r="Q84" s="229">
        <f t="shared" si="35"/>
        <v>5</v>
      </c>
      <c r="R84" s="229">
        <f t="shared" si="36"/>
        <v>111</v>
      </c>
      <c r="T84">
        <v>512</v>
      </c>
      <c r="U84">
        <v>1944</v>
      </c>
      <c r="V84" t="s">
        <v>498</v>
      </c>
      <c r="W84">
        <v>1350.999</v>
      </c>
      <c r="X84">
        <v>742.88400000000001</v>
      </c>
      <c r="Y84">
        <v>1.819</v>
      </c>
      <c r="Z84">
        <v>12.917999999999999</v>
      </c>
      <c r="AA84">
        <v>94.294413000000006</v>
      </c>
      <c r="AB84">
        <v>3.9416389999999999</v>
      </c>
      <c r="AC84">
        <v>34.386077999999998</v>
      </c>
      <c r="AD84" s="1">
        <v>333</v>
      </c>
      <c r="AE84">
        <v>5</v>
      </c>
      <c r="AF84">
        <v>111</v>
      </c>
      <c r="AG84">
        <v>85</v>
      </c>
      <c r="AH84">
        <v>14.327455</v>
      </c>
      <c r="AI84">
        <v>177.2</v>
      </c>
      <c r="AJ84">
        <v>0</v>
      </c>
      <c r="AK84">
        <v>18</v>
      </c>
      <c r="AL84">
        <v>7466</v>
      </c>
      <c r="AM84">
        <v>0.89891082494416696</v>
      </c>
      <c r="AN84" t="s">
        <v>69</v>
      </c>
      <c r="AO84">
        <v>1095.221</v>
      </c>
      <c r="AP84" t="s">
        <v>499</v>
      </c>
      <c r="AQ84" t="s">
        <v>117</v>
      </c>
      <c r="AR84" t="s">
        <v>119</v>
      </c>
      <c r="AS84" t="s">
        <v>117</v>
      </c>
      <c r="AT84" t="s">
        <v>119</v>
      </c>
      <c r="AU84" t="s">
        <v>412</v>
      </c>
      <c r="AV84" t="s">
        <v>498</v>
      </c>
      <c r="AW84" t="s">
        <v>69</v>
      </c>
      <c r="AX84">
        <v>1944</v>
      </c>
      <c r="AY84" t="s">
        <v>593</v>
      </c>
      <c r="AZ84">
        <v>1</v>
      </c>
      <c r="BA84" t="s">
        <v>348</v>
      </c>
      <c r="BB84">
        <v>4</v>
      </c>
      <c r="BC84">
        <v>1</v>
      </c>
      <c r="BE84" t="s">
        <v>310</v>
      </c>
      <c r="BF84" t="s">
        <v>311</v>
      </c>
      <c r="BG84" t="s">
        <v>310</v>
      </c>
      <c r="BI84" t="s">
        <v>117</v>
      </c>
      <c r="BJ84" t="s">
        <v>498</v>
      </c>
      <c r="BK84" t="s">
        <v>69</v>
      </c>
      <c r="BL84">
        <v>0.89891082494416696</v>
      </c>
      <c r="BM84">
        <v>1944</v>
      </c>
      <c r="BN84" t="s">
        <v>119</v>
      </c>
      <c r="BO84" t="s">
        <v>412</v>
      </c>
      <c r="BP84">
        <v>4</v>
      </c>
      <c r="BQ84">
        <v>1350.999</v>
      </c>
      <c r="BR84">
        <v>4.180140556153629E-2</v>
      </c>
      <c r="BS84">
        <v>0.36466718340990145</v>
      </c>
      <c r="BT84">
        <v>0.24648426830811865</v>
      </c>
      <c r="BU84">
        <v>12.917999999999999</v>
      </c>
      <c r="BV84">
        <v>0.37009649896113911</v>
      </c>
      <c r="BW84">
        <v>8.2161422769372887</v>
      </c>
      <c r="BX84">
        <v>18</v>
      </c>
      <c r="BY84">
        <v>5</v>
      </c>
      <c r="BZ84">
        <v>111</v>
      </c>
    </row>
    <row r="85" spans="1:78" ht="16.5">
      <c r="A85" s="124" t="str">
        <f t="shared" si="19"/>
        <v>부성여객</v>
      </c>
      <c r="B85" s="125" t="str">
        <f t="shared" si="20"/>
        <v>이진형</v>
      </c>
      <c r="C85" s="126" t="str">
        <f t="shared" si="21"/>
        <v>C</v>
      </c>
      <c r="D85" s="127">
        <f t="shared" si="22"/>
        <v>0.88095238095238093</v>
      </c>
      <c r="E85" s="128">
        <f t="shared" si="23"/>
        <v>2255</v>
      </c>
      <c r="F85" s="129" t="str">
        <f t="shared" si="24"/>
        <v>36</v>
      </c>
      <c r="G85" s="130" t="str">
        <f t="shared" si="25"/>
        <v>70바2102</v>
      </c>
      <c r="H85" s="131">
        <f t="shared" si="26"/>
        <v>1</v>
      </c>
      <c r="I85" s="132">
        <f t="shared" si="27"/>
        <v>504.07600000000002</v>
      </c>
      <c r="J85" s="133">
        <f t="shared" si="28"/>
        <v>6.455748445184431E-2</v>
      </c>
      <c r="K85" s="133">
        <f t="shared" si="29"/>
        <v>0.29344225188799239</v>
      </c>
      <c r="L85" s="133">
        <f t="shared" si="30"/>
        <v>0.11307818662265214</v>
      </c>
      <c r="M85" s="134">
        <f t="shared" si="31"/>
        <v>17.754000000000001</v>
      </c>
      <c r="N85" s="135">
        <f t="shared" si="32"/>
        <v>1.190296701291075</v>
      </c>
      <c r="O85" s="135">
        <f t="shared" si="33"/>
        <v>10.911053095168189</v>
      </c>
      <c r="P85" s="226">
        <f t="shared" si="34"/>
        <v>5</v>
      </c>
      <c r="Q85" s="227">
        <f t="shared" si="35"/>
        <v>6</v>
      </c>
      <c r="R85" s="227">
        <f t="shared" si="36"/>
        <v>55</v>
      </c>
      <c r="T85">
        <v>512</v>
      </c>
      <c r="U85">
        <v>2255</v>
      </c>
      <c r="V85" t="s">
        <v>377</v>
      </c>
      <c r="W85">
        <v>504.07600000000002</v>
      </c>
      <c r="X85">
        <v>272.47300000000001</v>
      </c>
      <c r="Y85">
        <v>1.85</v>
      </c>
      <c r="Z85">
        <v>17.754000000000001</v>
      </c>
      <c r="AA85">
        <v>26.238320999999999</v>
      </c>
      <c r="AB85">
        <v>1.6938800000000001</v>
      </c>
      <c r="AC85">
        <v>7.6994319999999998</v>
      </c>
      <c r="AD85" s="1">
        <v>57</v>
      </c>
      <c r="AE85">
        <v>6</v>
      </c>
      <c r="AF85">
        <v>55</v>
      </c>
      <c r="AG85">
        <v>91</v>
      </c>
      <c r="AH85">
        <v>19.211442000000002</v>
      </c>
      <c r="AI85">
        <v>416.9</v>
      </c>
      <c r="AJ85">
        <v>55.6</v>
      </c>
      <c r="AK85">
        <v>5</v>
      </c>
      <c r="AL85">
        <v>719</v>
      </c>
      <c r="AM85">
        <v>0.88095238095238093</v>
      </c>
      <c r="AN85" t="s">
        <v>69</v>
      </c>
      <c r="AO85">
        <v>504.07600000000002</v>
      </c>
      <c r="AP85" t="s">
        <v>500</v>
      </c>
      <c r="AQ85" t="s">
        <v>117</v>
      </c>
      <c r="AR85" t="s">
        <v>119</v>
      </c>
      <c r="AS85" t="s">
        <v>117</v>
      </c>
      <c r="AT85" t="s">
        <v>119</v>
      </c>
      <c r="AU85" t="s">
        <v>198</v>
      </c>
      <c r="AV85" t="s">
        <v>377</v>
      </c>
      <c r="AW85" t="s">
        <v>69</v>
      </c>
      <c r="AX85">
        <v>2255</v>
      </c>
      <c r="AY85" t="s">
        <v>593</v>
      </c>
      <c r="AZ85">
        <v>9</v>
      </c>
      <c r="BA85" t="s">
        <v>411</v>
      </c>
      <c r="BB85">
        <v>1</v>
      </c>
      <c r="BC85">
        <v>1</v>
      </c>
      <c r="BE85" t="s">
        <v>67</v>
      </c>
      <c r="BF85">
        <v>1</v>
      </c>
      <c r="BG85" t="s">
        <v>319</v>
      </c>
      <c r="BI85" t="s">
        <v>117</v>
      </c>
      <c r="BJ85" t="s">
        <v>377</v>
      </c>
      <c r="BK85" t="s">
        <v>69</v>
      </c>
      <c r="BL85">
        <v>0.88095238095238093</v>
      </c>
      <c r="BM85">
        <v>2255</v>
      </c>
      <c r="BN85" t="s">
        <v>119</v>
      </c>
      <c r="BO85" t="s">
        <v>198</v>
      </c>
      <c r="BP85">
        <v>1</v>
      </c>
      <c r="BQ85">
        <v>504.07600000000002</v>
      </c>
      <c r="BR85">
        <v>6.455748445184431E-2</v>
      </c>
      <c r="BS85">
        <v>0.29344225188799239</v>
      </c>
      <c r="BT85">
        <v>0.11307818662265214</v>
      </c>
      <c r="BU85">
        <v>17.754000000000001</v>
      </c>
      <c r="BV85">
        <v>1.190296701291075</v>
      </c>
      <c r="BW85">
        <v>10.911053095168189</v>
      </c>
      <c r="BX85">
        <v>5</v>
      </c>
      <c r="BY85">
        <v>6</v>
      </c>
      <c r="BZ85">
        <v>55</v>
      </c>
    </row>
    <row r="86" spans="1:78" ht="16.5">
      <c r="A86" s="107" t="str">
        <f t="shared" si="19"/>
        <v>부성여객</v>
      </c>
      <c r="B86" s="108" t="str">
        <f t="shared" si="20"/>
        <v>이진희</v>
      </c>
      <c r="C86" s="109" t="str">
        <f t="shared" si="21"/>
        <v>D</v>
      </c>
      <c r="D86" s="110">
        <f t="shared" si="22"/>
        <v>0.84203096770380803</v>
      </c>
      <c r="E86" s="111">
        <f t="shared" si="23"/>
        <v>3335</v>
      </c>
      <c r="F86" s="112" t="str">
        <f t="shared" si="24"/>
        <v>790</v>
      </c>
      <c r="G86" s="113" t="str">
        <f t="shared" si="25"/>
        <v>70바2028</v>
      </c>
      <c r="H86" s="114">
        <f t="shared" si="26"/>
        <v>6</v>
      </c>
      <c r="I86" s="115">
        <f t="shared" si="27"/>
        <v>2842.7810000000004</v>
      </c>
      <c r="J86" s="116">
        <f t="shared" si="28"/>
        <v>7.680309273802581E-2</v>
      </c>
      <c r="K86" s="116">
        <f t="shared" si="29"/>
        <v>0.25000175622870374</v>
      </c>
      <c r="L86" s="116">
        <f t="shared" si="30"/>
        <v>0.28528402293388055</v>
      </c>
      <c r="M86" s="117">
        <f t="shared" si="31"/>
        <v>11.119</v>
      </c>
      <c r="N86" s="118">
        <f t="shared" si="32"/>
        <v>0.6331827882626202</v>
      </c>
      <c r="O86" s="118">
        <f t="shared" si="33"/>
        <v>16.462752494828127</v>
      </c>
      <c r="P86" s="228">
        <f t="shared" si="34"/>
        <v>5</v>
      </c>
      <c r="Q86" s="229">
        <f t="shared" si="35"/>
        <v>18</v>
      </c>
      <c r="R86" s="229">
        <f t="shared" si="36"/>
        <v>468</v>
      </c>
      <c r="T86">
        <v>512</v>
      </c>
      <c r="U86">
        <v>3335</v>
      </c>
      <c r="V86" t="s">
        <v>269</v>
      </c>
      <c r="W86">
        <v>2842.7809999999999</v>
      </c>
      <c r="X86">
        <v>1351.1690000000001</v>
      </c>
      <c r="Y86">
        <v>2.1040000000000001</v>
      </c>
      <c r="Z86">
        <v>11.119</v>
      </c>
      <c r="AA86">
        <v>106.335809</v>
      </c>
      <c r="AB86">
        <v>8.166919</v>
      </c>
      <c r="AC86">
        <v>26.584139</v>
      </c>
      <c r="AD86" s="1">
        <v>811</v>
      </c>
      <c r="AE86">
        <v>18</v>
      </c>
      <c r="AF86">
        <v>468</v>
      </c>
      <c r="AG86">
        <v>108</v>
      </c>
      <c r="AH86">
        <v>26.733995</v>
      </c>
      <c r="AI86">
        <v>13923.9</v>
      </c>
      <c r="AJ86">
        <v>7321.2</v>
      </c>
      <c r="AK86">
        <v>5</v>
      </c>
      <c r="AL86">
        <v>3467</v>
      </c>
      <c r="AM86">
        <v>0.84203096770380803</v>
      </c>
      <c r="AN86" t="s">
        <v>67</v>
      </c>
      <c r="AO86">
        <v>984.04899999999998</v>
      </c>
      <c r="AP86" t="s">
        <v>501</v>
      </c>
      <c r="AQ86" t="s">
        <v>117</v>
      </c>
      <c r="AR86" t="s">
        <v>120</v>
      </c>
      <c r="AS86" t="s">
        <v>117</v>
      </c>
      <c r="AT86" t="s">
        <v>120</v>
      </c>
      <c r="AU86" t="s">
        <v>211</v>
      </c>
      <c r="AV86" t="s">
        <v>269</v>
      </c>
      <c r="AW86" t="s">
        <v>67</v>
      </c>
      <c r="AX86">
        <v>3335</v>
      </c>
      <c r="AY86" t="s">
        <v>579</v>
      </c>
      <c r="AZ86">
        <v>2</v>
      </c>
      <c r="BA86" t="s">
        <v>644</v>
      </c>
      <c r="BB86">
        <v>6</v>
      </c>
      <c r="BC86">
        <v>1</v>
      </c>
      <c r="BE86" t="s">
        <v>67</v>
      </c>
      <c r="BF86">
        <v>0</v>
      </c>
      <c r="BG86" t="s">
        <v>327</v>
      </c>
      <c r="BI86" t="s">
        <v>117</v>
      </c>
      <c r="BJ86" t="s">
        <v>269</v>
      </c>
      <c r="BK86" t="s">
        <v>67</v>
      </c>
      <c r="BL86">
        <v>0.84203096770380803</v>
      </c>
      <c r="BM86">
        <v>3335</v>
      </c>
      <c r="BN86" t="s">
        <v>120</v>
      </c>
      <c r="BO86" t="s">
        <v>211</v>
      </c>
      <c r="BP86">
        <v>6</v>
      </c>
      <c r="BQ86">
        <v>2842.7810000000004</v>
      </c>
      <c r="BR86">
        <v>7.680309273802581E-2</v>
      </c>
      <c r="BS86">
        <v>0.25000175622870374</v>
      </c>
      <c r="BT86">
        <v>0.28528402293388061</v>
      </c>
      <c r="BU86">
        <v>11.119</v>
      </c>
      <c r="BV86">
        <v>0.6331827882626202</v>
      </c>
      <c r="BW86">
        <v>16.462752494828127</v>
      </c>
      <c r="BX86">
        <v>5</v>
      </c>
      <c r="BY86">
        <v>18</v>
      </c>
      <c r="BZ86">
        <v>468</v>
      </c>
    </row>
    <row r="87" spans="1:78" ht="16.5">
      <c r="A87" s="124" t="str">
        <f t="shared" si="19"/>
        <v>부성여객</v>
      </c>
      <c r="B87" s="125" t="str">
        <f t="shared" si="20"/>
        <v>이창욱</v>
      </c>
      <c r="C87" s="126" t="str">
        <f t="shared" si="21"/>
        <v>C</v>
      </c>
      <c r="D87" s="127">
        <f t="shared" si="22"/>
        <v>0.86481662324891662</v>
      </c>
      <c r="E87" s="128">
        <f t="shared" si="23"/>
        <v>1397</v>
      </c>
      <c r="F87" s="129" t="str">
        <f t="shared" si="24"/>
        <v>790</v>
      </c>
      <c r="G87" s="130" t="str">
        <f t="shared" si="25"/>
        <v>70바2123</v>
      </c>
      <c r="H87" s="131">
        <f t="shared" si="26"/>
        <v>11</v>
      </c>
      <c r="I87" s="132">
        <f t="shared" si="27"/>
        <v>1311.4129999999998</v>
      </c>
      <c r="J87" s="133">
        <f t="shared" si="28"/>
        <v>3.6197830821305711E-2</v>
      </c>
      <c r="K87" s="133">
        <f t="shared" si="29"/>
        <v>0.35090132777015304</v>
      </c>
      <c r="L87" s="133">
        <f t="shared" si="30"/>
        <v>0.25087443848734153</v>
      </c>
      <c r="M87" s="134">
        <f t="shared" si="31"/>
        <v>14.201000000000001</v>
      </c>
      <c r="N87" s="135">
        <f t="shared" si="32"/>
        <v>0.4575217723173402</v>
      </c>
      <c r="O87" s="135">
        <f t="shared" si="33"/>
        <v>14.259428570557104</v>
      </c>
      <c r="P87" s="226">
        <f t="shared" si="34"/>
        <v>9</v>
      </c>
      <c r="Q87" s="227">
        <f t="shared" si="35"/>
        <v>7</v>
      </c>
      <c r="R87" s="227">
        <f t="shared" si="36"/>
        <v>199</v>
      </c>
      <c r="T87">
        <v>512</v>
      </c>
      <c r="U87">
        <v>1397</v>
      </c>
      <c r="V87" t="s">
        <v>270</v>
      </c>
      <c r="W87">
        <v>1380.242</v>
      </c>
      <c r="X87">
        <v>724.88099999999997</v>
      </c>
      <c r="Y87">
        <v>1.9039999999999999</v>
      </c>
      <c r="Z87">
        <v>14.201000000000001</v>
      </c>
      <c r="AA87">
        <v>81.281086000000002</v>
      </c>
      <c r="AB87">
        <v>2.942199</v>
      </c>
      <c r="AC87">
        <v>28.521640999999999</v>
      </c>
      <c r="AD87" s="1">
        <v>329</v>
      </c>
      <c r="AE87">
        <v>7</v>
      </c>
      <c r="AF87">
        <v>199</v>
      </c>
      <c r="AG87">
        <v>104</v>
      </c>
      <c r="AH87">
        <v>16.981096000000001</v>
      </c>
      <c r="AI87">
        <v>1187</v>
      </c>
      <c r="AJ87">
        <v>289.2</v>
      </c>
      <c r="AK87">
        <v>9</v>
      </c>
      <c r="AL87">
        <v>922</v>
      </c>
      <c r="AM87">
        <v>0.86481662324891662</v>
      </c>
      <c r="AN87" t="s">
        <v>69</v>
      </c>
      <c r="AO87">
        <v>218.02199999999999</v>
      </c>
      <c r="AP87" t="s">
        <v>502</v>
      </c>
      <c r="AQ87" t="s">
        <v>117</v>
      </c>
      <c r="AR87" t="s">
        <v>120</v>
      </c>
      <c r="AS87" t="s">
        <v>117</v>
      </c>
      <c r="AT87" t="s">
        <v>120</v>
      </c>
      <c r="AU87" t="s">
        <v>215</v>
      </c>
      <c r="AV87" t="s">
        <v>270</v>
      </c>
      <c r="AW87" t="s">
        <v>69</v>
      </c>
      <c r="AX87">
        <v>1397</v>
      </c>
      <c r="AY87" t="s">
        <v>621</v>
      </c>
      <c r="AZ87">
        <v>3</v>
      </c>
      <c r="BA87" t="s">
        <v>645</v>
      </c>
      <c r="BB87">
        <v>11</v>
      </c>
      <c r="BC87">
        <v>1</v>
      </c>
      <c r="BE87" t="s">
        <v>67</v>
      </c>
      <c r="BF87">
        <v>1</v>
      </c>
      <c r="BG87" t="s">
        <v>319</v>
      </c>
      <c r="BI87" t="s">
        <v>117</v>
      </c>
      <c r="BJ87" t="s">
        <v>270</v>
      </c>
      <c r="BK87" t="s">
        <v>69</v>
      </c>
      <c r="BL87">
        <v>0.86481662324891662</v>
      </c>
      <c r="BM87">
        <v>1397</v>
      </c>
      <c r="BN87" t="s">
        <v>120</v>
      </c>
      <c r="BO87" t="s">
        <v>215</v>
      </c>
      <c r="BP87">
        <v>11</v>
      </c>
      <c r="BQ87">
        <v>1311.4129999999998</v>
      </c>
      <c r="BR87">
        <v>3.6197830821305711E-2</v>
      </c>
      <c r="BS87">
        <v>0.35090132777015304</v>
      </c>
      <c r="BT87">
        <v>0.23836399703820055</v>
      </c>
      <c r="BU87">
        <v>14.201000000000001</v>
      </c>
      <c r="BV87">
        <v>0.4575217723173402</v>
      </c>
      <c r="BW87">
        <v>14.259428570557104</v>
      </c>
      <c r="BX87">
        <v>9</v>
      </c>
      <c r="BY87">
        <v>7</v>
      </c>
      <c r="BZ87">
        <v>199</v>
      </c>
    </row>
    <row r="88" spans="1:78" ht="16.5">
      <c r="A88" s="107" t="str">
        <f t="shared" si="19"/>
        <v>부성여객</v>
      </c>
      <c r="B88" s="108" t="str">
        <f t="shared" si="20"/>
        <v>이창희</v>
      </c>
      <c r="C88" s="109" t="str">
        <f t="shared" si="21"/>
        <v>D</v>
      </c>
      <c r="D88" s="110">
        <f t="shared" si="22"/>
        <v>0.82877078263287052</v>
      </c>
      <c r="E88" s="111">
        <f t="shared" si="23"/>
        <v>7719</v>
      </c>
      <c r="F88" s="112" t="str">
        <f t="shared" si="24"/>
        <v>790</v>
      </c>
      <c r="G88" s="113" t="str">
        <f t="shared" si="25"/>
        <v>70바2024</v>
      </c>
      <c r="H88" s="114">
        <f t="shared" si="26"/>
        <v>7</v>
      </c>
      <c r="I88" s="115">
        <f t="shared" si="27"/>
        <v>838.76400000000001</v>
      </c>
      <c r="J88" s="116">
        <f t="shared" si="28"/>
        <v>1.6101457355201888E-2</v>
      </c>
      <c r="K88" s="116">
        <f t="shared" si="29"/>
        <v>0.38635220483322558</v>
      </c>
      <c r="L88" s="116">
        <f t="shared" si="30"/>
        <v>0.25752178205073178</v>
      </c>
      <c r="M88" s="117">
        <f t="shared" si="31"/>
        <v>14.324</v>
      </c>
      <c r="N88" s="118">
        <f t="shared" si="32"/>
        <v>0.23844609449141832</v>
      </c>
      <c r="O88" s="118">
        <f t="shared" si="33"/>
        <v>7.5110519764796768</v>
      </c>
      <c r="P88" s="228">
        <f t="shared" si="34"/>
        <v>22</v>
      </c>
      <c r="Q88" s="229">
        <f t="shared" si="35"/>
        <v>2</v>
      </c>
      <c r="R88" s="229">
        <f t="shared" si="36"/>
        <v>75</v>
      </c>
      <c r="T88">
        <v>512</v>
      </c>
      <c r="U88">
        <v>7719</v>
      </c>
      <c r="V88" t="s">
        <v>271</v>
      </c>
      <c r="W88">
        <v>918.50099999999998</v>
      </c>
      <c r="X88">
        <v>472.57799999999997</v>
      </c>
      <c r="Y88">
        <v>1.944</v>
      </c>
      <c r="Z88">
        <v>14.324</v>
      </c>
      <c r="AA88">
        <v>54.583879000000003</v>
      </c>
      <c r="AB88">
        <v>0.87887999999999999</v>
      </c>
      <c r="AC88">
        <v>21.088602000000002</v>
      </c>
      <c r="AD88" s="1">
        <v>216</v>
      </c>
      <c r="AE88">
        <v>2</v>
      </c>
      <c r="AF88">
        <v>75</v>
      </c>
      <c r="AG88">
        <v>107</v>
      </c>
      <c r="AH88">
        <v>16.827331000000001</v>
      </c>
      <c r="AI88">
        <v>1060.3</v>
      </c>
      <c r="AJ88">
        <v>307.10000000000002</v>
      </c>
      <c r="AK88">
        <v>22</v>
      </c>
      <c r="AL88">
        <v>6625</v>
      </c>
      <c r="AM88">
        <v>0.82877078263287052</v>
      </c>
      <c r="AN88" t="s">
        <v>67</v>
      </c>
      <c r="AO88">
        <v>218.38499999999999</v>
      </c>
      <c r="AP88" t="s">
        <v>503</v>
      </c>
      <c r="AQ88" t="s">
        <v>117</v>
      </c>
      <c r="AR88" t="s">
        <v>120</v>
      </c>
      <c r="AS88" t="s">
        <v>117</v>
      </c>
      <c r="AT88" t="s">
        <v>120</v>
      </c>
      <c r="AU88" t="s">
        <v>209</v>
      </c>
      <c r="AV88" t="s">
        <v>271</v>
      </c>
      <c r="AW88" t="s">
        <v>67</v>
      </c>
      <c r="AX88">
        <v>7719</v>
      </c>
      <c r="AY88" t="s">
        <v>579</v>
      </c>
      <c r="AZ88">
        <v>3</v>
      </c>
      <c r="BA88" t="s">
        <v>646</v>
      </c>
      <c r="BB88">
        <v>7</v>
      </c>
      <c r="BC88">
        <v>1</v>
      </c>
      <c r="BE88" t="s">
        <v>67</v>
      </c>
      <c r="BF88">
        <v>0</v>
      </c>
      <c r="BG88" t="s">
        <v>327</v>
      </c>
      <c r="BI88" t="s">
        <v>117</v>
      </c>
      <c r="BJ88" t="s">
        <v>271</v>
      </c>
      <c r="BK88" t="s">
        <v>67</v>
      </c>
      <c r="BL88">
        <v>0.82877078263287052</v>
      </c>
      <c r="BM88">
        <v>7719</v>
      </c>
      <c r="BN88" t="s">
        <v>120</v>
      </c>
      <c r="BO88" t="s">
        <v>209</v>
      </c>
      <c r="BP88">
        <v>7</v>
      </c>
      <c r="BQ88">
        <v>838.76400000000001</v>
      </c>
      <c r="BR88">
        <v>1.6101457355201888E-2</v>
      </c>
      <c r="BS88">
        <v>0.38635220483322558</v>
      </c>
      <c r="BT88">
        <v>0.23516577554079965</v>
      </c>
      <c r="BU88">
        <v>14.324</v>
      </c>
      <c r="BV88">
        <v>0.23844609449141832</v>
      </c>
      <c r="BW88">
        <v>7.5110519764796768</v>
      </c>
      <c r="BX88">
        <v>22</v>
      </c>
      <c r="BY88">
        <v>2</v>
      </c>
      <c r="BZ88">
        <v>75</v>
      </c>
    </row>
    <row r="89" spans="1:78" ht="16.5">
      <c r="A89" s="124" t="str">
        <f t="shared" si="19"/>
        <v>부성여객</v>
      </c>
      <c r="B89" s="125" t="str">
        <f t="shared" si="20"/>
        <v>이철</v>
      </c>
      <c r="C89" s="126" t="str">
        <f t="shared" si="21"/>
        <v>S</v>
      </c>
      <c r="D89" s="127">
        <f t="shared" si="22"/>
        <v>1.0092000000000001</v>
      </c>
      <c r="E89" s="128">
        <f t="shared" si="23"/>
        <v>3773</v>
      </c>
      <c r="F89" s="129" t="str">
        <f t="shared" si="24"/>
        <v>790</v>
      </c>
      <c r="G89" s="130" t="str">
        <f t="shared" si="25"/>
        <v>70바2024</v>
      </c>
      <c r="H89" s="131">
        <f t="shared" si="26"/>
        <v>1</v>
      </c>
      <c r="I89" s="132">
        <f t="shared" si="27"/>
        <v>1767.643</v>
      </c>
      <c r="J89" s="133">
        <f t="shared" si="28"/>
        <v>3.1922171516842075E-3</v>
      </c>
      <c r="K89" s="133">
        <f t="shared" si="29"/>
        <v>0.24857546225325111</v>
      </c>
      <c r="L89" s="133">
        <f t="shared" si="30"/>
        <v>0.22855293744268498</v>
      </c>
      <c r="M89" s="134">
        <f t="shared" si="31"/>
        <v>7.0759999999999996</v>
      </c>
      <c r="N89" s="135">
        <f t="shared" si="32"/>
        <v>0.22629003707196532</v>
      </c>
      <c r="O89" s="135">
        <f t="shared" si="33"/>
        <v>3.9600756487593931</v>
      </c>
      <c r="P89" s="226">
        <f t="shared" si="34"/>
        <v>0</v>
      </c>
      <c r="Q89" s="227">
        <f t="shared" si="35"/>
        <v>4</v>
      </c>
      <c r="R89" s="227">
        <f t="shared" si="36"/>
        <v>70</v>
      </c>
      <c r="T89">
        <v>512</v>
      </c>
      <c r="U89">
        <v>3773</v>
      </c>
      <c r="V89" t="s">
        <v>272</v>
      </c>
      <c r="W89">
        <v>1767.643</v>
      </c>
      <c r="X89">
        <v>700.66099999999994</v>
      </c>
      <c r="Y89">
        <v>2.5230000000000001</v>
      </c>
      <c r="Z89">
        <v>7.0759999999999996</v>
      </c>
      <c r="AA89">
        <v>63.867209000000003</v>
      </c>
      <c r="AB89">
        <v>0.203878</v>
      </c>
      <c r="AC89">
        <v>15.875821</v>
      </c>
      <c r="AD89" s="1">
        <v>404</v>
      </c>
      <c r="AE89">
        <v>4</v>
      </c>
      <c r="AF89">
        <v>70</v>
      </c>
      <c r="AG89">
        <v>107</v>
      </c>
      <c r="AH89">
        <v>27.676846999999999</v>
      </c>
      <c r="AI89">
        <v>5922.9</v>
      </c>
      <c r="AJ89">
        <v>963.6</v>
      </c>
      <c r="AK89">
        <v>0</v>
      </c>
      <c r="AL89">
        <v>0</v>
      </c>
      <c r="AM89">
        <v>1.0092000000000001</v>
      </c>
      <c r="AN89" t="s">
        <v>71</v>
      </c>
      <c r="AO89">
        <v>1767.643</v>
      </c>
      <c r="AP89" t="s">
        <v>504</v>
      </c>
      <c r="AQ89" t="s">
        <v>117</v>
      </c>
      <c r="AR89" t="s">
        <v>120</v>
      </c>
      <c r="AS89" t="s">
        <v>117</v>
      </c>
      <c r="AT89" t="s">
        <v>120</v>
      </c>
      <c r="AU89" t="s">
        <v>209</v>
      </c>
      <c r="AV89" t="s">
        <v>272</v>
      </c>
      <c r="AW89" t="s">
        <v>71</v>
      </c>
      <c r="AX89">
        <v>3773</v>
      </c>
      <c r="AY89" t="s">
        <v>616</v>
      </c>
      <c r="AZ89">
        <v>3</v>
      </c>
      <c r="BA89" t="s">
        <v>647</v>
      </c>
      <c r="BB89">
        <v>1</v>
      </c>
      <c r="BC89">
        <v>1</v>
      </c>
      <c r="BE89" t="s">
        <v>71</v>
      </c>
      <c r="BF89">
        <v>0</v>
      </c>
      <c r="BG89" t="s">
        <v>327</v>
      </c>
      <c r="BI89" t="s">
        <v>117</v>
      </c>
      <c r="BJ89" t="s">
        <v>272</v>
      </c>
      <c r="BK89" t="s">
        <v>71</v>
      </c>
      <c r="BL89">
        <v>1.0092000000000001</v>
      </c>
      <c r="BM89">
        <v>3773</v>
      </c>
      <c r="BN89" t="s">
        <v>120</v>
      </c>
      <c r="BO89" t="s">
        <v>209</v>
      </c>
      <c r="BP89">
        <v>1</v>
      </c>
      <c r="BQ89">
        <v>1767.643</v>
      </c>
      <c r="BR89">
        <v>3.1922171516842075E-3</v>
      </c>
      <c r="BS89">
        <v>0.24857546225325111</v>
      </c>
      <c r="BT89">
        <v>0.22855293744268498</v>
      </c>
      <c r="BU89">
        <v>7.0759999999999996</v>
      </c>
      <c r="BV89">
        <v>0.22629003707196532</v>
      </c>
      <c r="BW89">
        <v>3.9600756487593931</v>
      </c>
      <c r="BX89">
        <v>0</v>
      </c>
      <c r="BY89">
        <v>4</v>
      </c>
      <c r="BZ89">
        <v>70</v>
      </c>
    </row>
    <row r="90" spans="1:78" ht="16.5">
      <c r="A90" s="107" t="str">
        <f t="shared" si="19"/>
        <v>부성여객</v>
      </c>
      <c r="B90" s="108" t="str">
        <f t="shared" si="20"/>
        <v>임주현</v>
      </c>
      <c r="C90" s="109" t="str">
        <f t="shared" si="21"/>
        <v>D</v>
      </c>
      <c r="D90" s="110">
        <f t="shared" si="22"/>
        <v>0.84119588393040579</v>
      </c>
      <c r="E90" s="111">
        <f t="shared" si="23"/>
        <v>9788</v>
      </c>
      <c r="F90" s="112" t="str">
        <f t="shared" si="24"/>
        <v>36</v>
      </c>
      <c r="G90" s="113" t="str">
        <f t="shared" si="25"/>
        <v>70바2139</v>
      </c>
      <c r="H90" s="114">
        <f t="shared" si="26"/>
        <v>2</v>
      </c>
      <c r="I90" s="115">
        <f t="shared" si="27"/>
        <v>1404.7460000000001</v>
      </c>
      <c r="J90" s="116">
        <f t="shared" si="28"/>
        <v>2.059618621801141E-2</v>
      </c>
      <c r="K90" s="116">
        <f t="shared" si="29"/>
        <v>0.41971639103754416</v>
      </c>
      <c r="L90" s="116">
        <f t="shared" si="30"/>
        <v>0.21996859218677253</v>
      </c>
      <c r="M90" s="117">
        <f t="shared" si="31"/>
        <v>17.18</v>
      </c>
      <c r="N90" s="118">
        <f t="shared" si="32"/>
        <v>7.1187246662385933E-2</v>
      </c>
      <c r="O90" s="118">
        <f t="shared" si="33"/>
        <v>29.471520118227776</v>
      </c>
      <c r="P90" s="228">
        <f t="shared" si="34"/>
        <v>35</v>
      </c>
      <c r="Q90" s="229">
        <f t="shared" si="35"/>
        <v>1</v>
      </c>
      <c r="R90" s="229">
        <f t="shared" si="36"/>
        <v>428</v>
      </c>
      <c r="T90">
        <v>512</v>
      </c>
      <c r="U90">
        <v>9788</v>
      </c>
      <c r="V90" t="s">
        <v>273</v>
      </c>
      <c r="W90">
        <v>1442.961</v>
      </c>
      <c r="X90">
        <v>754.58600000000001</v>
      </c>
      <c r="Y90">
        <v>1.9119999999999999</v>
      </c>
      <c r="Z90">
        <v>17.18</v>
      </c>
      <c r="AA90">
        <v>102.229703</v>
      </c>
      <c r="AB90">
        <v>2.1055419999999998</v>
      </c>
      <c r="AC90">
        <v>42.907482000000002</v>
      </c>
      <c r="AD90" s="1">
        <v>309</v>
      </c>
      <c r="AE90">
        <v>1</v>
      </c>
      <c r="AF90">
        <v>428</v>
      </c>
      <c r="AG90">
        <v>93</v>
      </c>
      <c r="AH90">
        <v>14.114889</v>
      </c>
      <c r="AI90">
        <v>998.1</v>
      </c>
      <c r="AJ90">
        <v>84.6</v>
      </c>
      <c r="AK90">
        <v>35</v>
      </c>
      <c r="AL90">
        <v>14123</v>
      </c>
      <c r="AM90">
        <v>0.84119588393040579</v>
      </c>
      <c r="AN90" t="s">
        <v>67</v>
      </c>
      <c r="AO90">
        <v>1291.028</v>
      </c>
      <c r="AP90" t="s">
        <v>505</v>
      </c>
      <c r="AQ90" t="s">
        <v>117</v>
      </c>
      <c r="AR90" t="s">
        <v>119</v>
      </c>
      <c r="AS90" t="s">
        <v>117</v>
      </c>
      <c r="AT90" t="s">
        <v>119</v>
      </c>
      <c r="AU90" t="s">
        <v>208</v>
      </c>
      <c r="AV90" t="s">
        <v>273</v>
      </c>
      <c r="AW90" t="s">
        <v>67</v>
      </c>
      <c r="AX90">
        <v>9788</v>
      </c>
      <c r="AY90" t="s">
        <v>586</v>
      </c>
      <c r="AZ90">
        <v>3</v>
      </c>
      <c r="BA90" t="s">
        <v>351</v>
      </c>
      <c r="BB90">
        <v>2</v>
      </c>
      <c r="BC90">
        <v>1</v>
      </c>
      <c r="BE90" t="s">
        <v>67</v>
      </c>
      <c r="BF90">
        <v>0</v>
      </c>
      <c r="BG90" t="s">
        <v>327</v>
      </c>
      <c r="BI90" t="s">
        <v>117</v>
      </c>
      <c r="BJ90" t="s">
        <v>273</v>
      </c>
      <c r="BK90" t="s">
        <v>67</v>
      </c>
      <c r="BL90">
        <v>0.84119588393040579</v>
      </c>
      <c r="BM90">
        <v>9788</v>
      </c>
      <c r="BN90" t="s">
        <v>119</v>
      </c>
      <c r="BO90" t="s">
        <v>208</v>
      </c>
      <c r="BP90">
        <v>2</v>
      </c>
      <c r="BQ90">
        <v>1404.7460000000001</v>
      </c>
      <c r="BR90">
        <v>2.059618621801141E-2</v>
      </c>
      <c r="BS90">
        <v>0.41971639103754416</v>
      </c>
      <c r="BT90">
        <v>0.21414300178591106</v>
      </c>
      <c r="BU90">
        <v>17.18</v>
      </c>
      <c r="BV90">
        <v>7.1187246662385933E-2</v>
      </c>
      <c r="BW90">
        <v>29.471520118227776</v>
      </c>
      <c r="BX90">
        <v>35</v>
      </c>
      <c r="BY90">
        <v>1</v>
      </c>
      <c r="BZ90">
        <v>428</v>
      </c>
    </row>
    <row r="91" spans="1:78" ht="16.5">
      <c r="A91" s="124" t="str">
        <f t="shared" si="19"/>
        <v>부성여객</v>
      </c>
      <c r="B91" s="125" t="str">
        <f t="shared" si="20"/>
        <v>장경수</v>
      </c>
      <c r="C91" s="126" t="str">
        <f t="shared" si="21"/>
        <v>F</v>
      </c>
      <c r="D91" s="127">
        <f t="shared" si="22"/>
        <v>0.77759901552922961</v>
      </c>
      <c r="E91" s="128">
        <f t="shared" si="23"/>
        <v>994</v>
      </c>
      <c r="F91" s="129" t="str">
        <f t="shared" si="24"/>
        <v>33</v>
      </c>
      <c r="G91" s="130" t="str">
        <f t="shared" si="25"/>
        <v>70바2133</v>
      </c>
      <c r="H91" s="131">
        <f t="shared" si="26"/>
        <v>2</v>
      </c>
      <c r="I91" s="132">
        <f t="shared" si="27"/>
        <v>383.57400000000001</v>
      </c>
      <c r="J91" s="133">
        <f t="shared" si="28"/>
        <v>5.5012122171410445E-2</v>
      </c>
      <c r="K91" s="133">
        <f t="shared" si="29"/>
        <v>0.39234841521654507</v>
      </c>
      <c r="L91" s="133">
        <f t="shared" si="30"/>
        <v>0.32327530020282919</v>
      </c>
      <c r="M91" s="134">
        <f t="shared" si="31"/>
        <v>17.012</v>
      </c>
      <c r="N91" s="135">
        <f t="shared" si="32"/>
        <v>0</v>
      </c>
      <c r="O91" s="135">
        <f t="shared" si="33"/>
        <v>5.9962354069879602</v>
      </c>
      <c r="P91" s="226">
        <f t="shared" si="34"/>
        <v>12</v>
      </c>
      <c r="Q91" s="227">
        <f t="shared" si="35"/>
        <v>0</v>
      </c>
      <c r="R91" s="227">
        <f t="shared" si="36"/>
        <v>46</v>
      </c>
      <c r="T91">
        <v>512</v>
      </c>
      <c r="U91">
        <v>994</v>
      </c>
      <c r="V91" t="s">
        <v>378</v>
      </c>
      <c r="W91">
        <v>593.79600000000005</v>
      </c>
      <c r="X91">
        <v>330.83800000000002</v>
      </c>
      <c r="Y91">
        <v>1.7949999999999999</v>
      </c>
      <c r="Z91">
        <v>17.012</v>
      </c>
      <c r="AA91">
        <v>39.208322000000003</v>
      </c>
      <c r="AB91">
        <v>2.156933</v>
      </c>
      <c r="AC91">
        <v>15.383323000000001</v>
      </c>
      <c r="AD91" s="1">
        <v>124</v>
      </c>
      <c r="AE91">
        <v>0</v>
      </c>
      <c r="AF91">
        <v>46</v>
      </c>
      <c r="AG91">
        <v>92</v>
      </c>
      <c r="AH91">
        <v>15.144641</v>
      </c>
      <c r="AI91">
        <v>1363.2</v>
      </c>
      <c r="AJ91">
        <v>600.9</v>
      </c>
      <c r="AK91">
        <v>12</v>
      </c>
      <c r="AL91">
        <v>7077</v>
      </c>
      <c r="AM91">
        <v>0.77759901552922961</v>
      </c>
      <c r="AN91" t="s">
        <v>70</v>
      </c>
      <c r="AO91">
        <v>261.68299999999999</v>
      </c>
      <c r="AP91" t="s">
        <v>506</v>
      </c>
      <c r="AQ91" t="s">
        <v>117</v>
      </c>
      <c r="AR91" t="s">
        <v>118</v>
      </c>
      <c r="AS91" t="s">
        <v>117</v>
      </c>
      <c r="AT91" t="s">
        <v>118</v>
      </c>
      <c r="AU91" t="s">
        <v>178</v>
      </c>
      <c r="AV91" t="s">
        <v>378</v>
      </c>
      <c r="AW91" t="s">
        <v>70</v>
      </c>
      <c r="AX91">
        <v>994</v>
      </c>
      <c r="AY91" t="s">
        <v>594</v>
      </c>
      <c r="AZ91">
        <v>2</v>
      </c>
      <c r="BA91" t="s">
        <v>326</v>
      </c>
      <c r="BB91">
        <v>2</v>
      </c>
      <c r="BC91">
        <v>1</v>
      </c>
      <c r="BE91" t="s">
        <v>70</v>
      </c>
      <c r="BF91">
        <v>0</v>
      </c>
      <c r="BG91" t="s">
        <v>327</v>
      </c>
      <c r="BI91" t="s">
        <v>117</v>
      </c>
      <c r="BJ91" t="s">
        <v>378</v>
      </c>
      <c r="BK91" t="s">
        <v>70</v>
      </c>
      <c r="BL91">
        <v>0.77759901552922961</v>
      </c>
      <c r="BM91">
        <v>994</v>
      </c>
      <c r="BN91" t="s">
        <v>118</v>
      </c>
      <c r="BO91" t="s">
        <v>178</v>
      </c>
      <c r="BP91">
        <v>2</v>
      </c>
      <c r="BQ91">
        <v>383.57400000000001</v>
      </c>
      <c r="BR91">
        <v>5.5012122171410445E-2</v>
      </c>
      <c r="BS91">
        <v>0.39234841521654507</v>
      </c>
      <c r="BT91">
        <v>0.20882592674925393</v>
      </c>
      <c r="BU91">
        <v>17.012</v>
      </c>
      <c r="BV91">
        <v>0</v>
      </c>
      <c r="BW91">
        <v>5.9962354069879602</v>
      </c>
      <c r="BX91">
        <v>12</v>
      </c>
      <c r="BY91">
        <v>0</v>
      </c>
      <c r="BZ91">
        <v>46</v>
      </c>
    </row>
    <row r="92" spans="1:78" ht="16.5">
      <c r="A92" s="107" t="str">
        <f t="shared" si="19"/>
        <v>부성여객</v>
      </c>
      <c r="B92" s="108" t="str">
        <f t="shared" si="20"/>
        <v>장문봉</v>
      </c>
      <c r="C92" s="109" t="str">
        <f t="shared" si="21"/>
        <v>D</v>
      </c>
      <c r="D92" s="110">
        <f t="shared" si="22"/>
        <v>0.81722508000362049</v>
      </c>
      <c r="E92" s="111">
        <f t="shared" si="23"/>
        <v>5179</v>
      </c>
      <c r="F92" s="112" t="str">
        <f t="shared" si="24"/>
        <v>33</v>
      </c>
      <c r="G92" s="113" t="str">
        <f t="shared" si="25"/>
        <v>70바2132</v>
      </c>
      <c r="H92" s="114">
        <f t="shared" si="26"/>
        <v>10</v>
      </c>
      <c r="I92" s="115">
        <f t="shared" si="27"/>
        <v>1023.523</v>
      </c>
      <c r="J92" s="116">
        <f t="shared" si="28"/>
        <v>2.3000819048692254E-2</v>
      </c>
      <c r="K92" s="116">
        <f t="shared" si="29"/>
        <v>0.38864611430906432</v>
      </c>
      <c r="L92" s="116">
        <f t="shared" si="30"/>
        <v>0.19638054054476548</v>
      </c>
      <c r="M92" s="117">
        <f t="shared" si="31"/>
        <v>16.584</v>
      </c>
      <c r="N92" s="118">
        <f t="shared" si="32"/>
        <v>0.1954035229301149</v>
      </c>
      <c r="O92" s="118">
        <f t="shared" si="33"/>
        <v>29.603633723912409</v>
      </c>
      <c r="P92" s="228">
        <f t="shared" si="34"/>
        <v>25</v>
      </c>
      <c r="Q92" s="229">
        <f t="shared" si="35"/>
        <v>2</v>
      </c>
      <c r="R92" s="229">
        <f t="shared" si="36"/>
        <v>303</v>
      </c>
      <c r="T92">
        <v>512</v>
      </c>
      <c r="U92">
        <v>5179</v>
      </c>
      <c r="V92" t="s">
        <v>274</v>
      </c>
      <c r="W92">
        <v>1023.523</v>
      </c>
      <c r="X92">
        <v>569.27599999999995</v>
      </c>
      <c r="Y92">
        <v>1.798</v>
      </c>
      <c r="Z92">
        <v>16.584</v>
      </c>
      <c r="AA92">
        <v>63.982765000000001</v>
      </c>
      <c r="AB92">
        <v>1.4716560000000001</v>
      </c>
      <c r="AC92">
        <v>24.866652999999999</v>
      </c>
      <c r="AD92" s="1">
        <v>201</v>
      </c>
      <c r="AE92">
        <v>2</v>
      </c>
      <c r="AF92">
        <v>303</v>
      </c>
      <c r="AG92">
        <v>108</v>
      </c>
      <c r="AH92">
        <v>15.996854000000001</v>
      </c>
      <c r="AI92">
        <v>1267.9000000000001</v>
      </c>
      <c r="AJ92">
        <v>274.39999999999998</v>
      </c>
      <c r="AK92">
        <v>25</v>
      </c>
      <c r="AL92">
        <v>7346</v>
      </c>
      <c r="AM92">
        <v>0.81722508000362049</v>
      </c>
      <c r="AN92" t="s">
        <v>67</v>
      </c>
      <c r="AO92">
        <v>144.57300000000001</v>
      </c>
      <c r="AP92" t="s">
        <v>507</v>
      </c>
      <c r="AQ92" t="s">
        <v>117</v>
      </c>
      <c r="AR92" t="s">
        <v>118</v>
      </c>
      <c r="AS92" t="s">
        <v>117</v>
      </c>
      <c r="AT92" t="s">
        <v>118</v>
      </c>
      <c r="AU92" t="s">
        <v>177</v>
      </c>
      <c r="AV92" t="s">
        <v>274</v>
      </c>
      <c r="AW92" t="s">
        <v>67</v>
      </c>
      <c r="AX92">
        <v>5179</v>
      </c>
      <c r="AY92" t="s">
        <v>597</v>
      </c>
      <c r="AZ92">
        <v>8</v>
      </c>
      <c r="BA92" t="s">
        <v>648</v>
      </c>
      <c r="BB92">
        <v>10</v>
      </c>
      <c r="BC92">
        <v>1</v>
      </c>
      <c r="BE92" t="s">
        <v>70</v>
      </c>
      <c r="BF92">
        <v>1</v>
      </c>
      <c r="BG92" t="s">
        <v>319</v>
      </c>
      <c r="BI92" t="s">
        <v>117</v>
      </c>
      <c r="BJ92" t="s">
        <v>274</v>
      </c>
      <c r="BK92" t="s">
        <v>67</v>
      </c>
      <c r="BL92">
        <v>0.81722508000362049</v>
      </c>
      <c r="BM92">
        <v>5179</v>
      </c>
      <c r="BN92" t="s">
        <v>118</v>
      </c>
      <c r="BO92" t="s">
        <v>177</v>
      </c>
      <c r="BP92">
        <v>10</v>
      </c>
      <c r="BQ92">
        <v>1023.523</v>
      </c>
      <c r="BR92">
        <v>2.3000819048692254E-2</v>
      </c>
      <c r="BS92">
        <v>0.38864611430906432</v>
      </c>
      <c r="BT92">
        <v>0.19638054054476548</v>
      </c>
      <c r="BU92">
        <v>16.584</v>
      </c>
      <c r="BV92">
        <v>0.1954035229301149</v>
      </c>
      <c r="BW92">
        <v>29.603633723912409</v>
      </c>
      <c r="BX92">
        <v>25</v>
      </c>
      <c r="BY92">
        <v>2</v>
      </c>
      <c r="BZ92">
        <v>303</v>
      </c>
    </row>
    <row r="93" spans="1:78" ht="16.5">
      <c r="A93" s="124" t="str">
        <f t="shared" si="19"/>
        <v>부성여객</v>
      </c>
      <c r="B93" s="125" t="str">
        <f t="shared" si="20"/>
        <v>장정효</v>
      </c>
      <c r="C93" s="126" t="str">
        <f t="shared" si="21"/>
        <v>F</v>
      </c>
      <c r="D93" s="127">
        <f t="shared" si="22"/>
        <v>0.75879882851293146</v>
      </c>
      <c r="E93" s="128">
        <f t="shared" si="23"/>
        <v>7982</v>
      </c>
      <c r="F93" s="129" t="str">
        <f t="shared" si="24"/>
        <v>33</v>
      </c>
      <c r="G93" s="130" t="str">
        <f t="shared" si="25"/>
        <v>70바2134</v>
      </c>
      <c r="H93" s="131">
        <f t="shared" si="26"/>
        <v>2</v>
      </c>
      <c r="I93" s="132">
        <f t="shared" si="27"/>
        <v>1358.049</v>
      </c>
      <c r="J93" s="133">
        <f t="shared" si="28"/>
        <v>4.2137299102550041E-2</v>
      </c>
      <c r="K93" s="133">
        <f t="shared" si="29"/>
        <v>0.37544984399161258</v>
      </c>
      <c r="L93" s="133">
        <f t="shared" si="30"/>
        <v>0.17893316073278653</v>
      </c>
      <c r="M93" s="134">
        <f t="shared" si="31"/>
        <v>16.454000000000001</v>
      </c>
      <c r="N93" s="135">
        <f t="shared" si="32"/>
        <v>0</v>
      </c>
      <c r="O93" s="135">
        <f t="shared" si="33"/>
        <v>7.363504556904795</v>
      </c>
      <c r="P93" s="226">
        <f t="shared" si="34"/>
        <v>48</v>
      </c>
      <c r="Q93" s="227">
        <f t="shared" si="35"/>
        <v>0</v>
      </c>
      <c r="R93" s="227">
        <f t="shared" si="36"/>
        <v>100</v>
      </c>
      <c r="T93">
        <v>512</v>
      </c>
      <c r="U93">
        <v>7982</v>
      </c>
      <c r="V93" t="s">
        <v>275</v>
      </c>
      <c r="W93">
        <v>1358.049</v>
      </c>
      <c r="X93">
        <v>757.68299999999999</v>
      </c>
      <c r="Y93">
        <v>1.792</v>
      </c>
      <c r="Z93">
        <v>16.454000000000001</v>
      </c>
      <c r="AA93">
        <v>88.895540999999994</v>
      </c>
      <c r="AB93">
        <v>3.7458179999999999</v>
      </c>
      <c r="AC93">
        <v>33.375816999999998</v>
      </c>
      <c r="AD93" s="1">
        <v>243</v>
      </c>
      <c r="AE93">
        <v>0</v>
      </c>
      <c r="AF93">
        <v>100</v>
      </c>
      <c r="AG93">
        <v>93</v>
      </c>
      <c r="AH93">
        <v>15.276907</v>
      </c>
      <c r="AI93">
        <v>766.5</v>
      </c>
      <c r="AJ93">
        <v>196.2</v>
      </c>
      <c r="AK93">
        <v>48</v>
      </c>
      <c r="AL93">
        <v>18051</v>
      </c>
      <c r="AM93">
        <v>0.75879882851293146</v>
      </c>
      <c r="AN93" t="s">
        <v>70</v>
      </c>
      <c r="AO93">
        <v>1270.2180000000001</v>
      </c>
      <c r="AP93" t="s">
        <v>508</v>
      </c>
      <c r="AQ93" t="s">
        <v>117</v>
      </c>
      <c r="AR93" t="s">
        <v>118</v>
      </c>
      <c r="AS93" t="s">
        <v>117</v>
      </c>
      <c r="AT93" t="s">
        <v>118</v>
      </c>
      <c r="AU93" t="s">
        <v>179</v>
      </c>
      <c r="AV93" t="s">
        <v>275</v>
      </c>
      <c r="AW93" t="s">
        <v>70</v>
      </c>
      <c r="AX93">
        <v>7982</v>
      </c>
      <c r="AY93" t="s">
        <v>594</v>
      </c>
      <c r="AZ93">
        <v>3</v>
      </c>
      <c r="BA93" t="s">
        <v>332</v>
      </c>
      <c r="BB93">
        <v>2</v>
      </c>
      <c r="BC93">
        <v>1</v>
      </c>
      <c r="BE93" t="s">
        <v>69</v>
      </c>
      <c r="BF93">
        <v>-2</v>
      </c>
      <c r="BG93" t="s">
        <v>324</v>
      </c>
      <c r="BI93" t="s">
        <v>117</v>
      </c>
      <c r="BJ93" t="s">
        <v>275</v>
      </c>
      <c r="BK93" t="s">
        <v>70</v>
      </c>
      <c r="BL93">
        <v>0.75879882851293146</v>
      </c>
      <c r="BM93">
        <v>7982</v>
      </c>
      <c r="BN93" t="s">
        <v>118</v>
      </c>
      <c r="BO93" t="s">
        <v>179</v>
      </c>
      <c r="BP93">
        <v>2</v>
      </c>
      <c r="BQ93">
        <v>1358.049</v>
      </c>
      <c r="BR93">
        <v>4.2137299102550041E-2</v>
      </c>
      <c r="BS93">
        <v>0.37544984399161258</v>
      </c>
      <c r="BT93">
        <v>0.17893316073278653</v>
      </c>
      <c r="BU93">
        <v>16.454000000000001</v>
      </c>
      <c r="BV93">
        <v>0</v>
      </c>
      <c r="BW93">
        <v>7.363504556904795</v>
      </c>
      <c r="BX93">
        <v>48</v>
      </c>
      <c r="BY93">
        <v>0</v>
      </c>
      <c r="BZ93">
        <v>100</v>
      </c>
    </row>
    <row r="94" spans="1:78" ht="16.5">
      <c r="A94" s="107" t="str">
        <f t="shared" si="19"/>
        <v>부성여객</v>
      </c>
      <c r="B94" s="108" t="str">
        <f t="shared" si="20"/>
        <v>장형표</v>
      </c>
      <c r="C94" s="109" t="str">
        <f t="shared" si="21"/>
        <v>C</v>
      </c>
      <c r="D94" s="110">
        <f t="shared" si="22"/>
        <v>0.87857142857142856</v>
      </c>
      <c r="E94" s="111">
        <f t="shared" si="23"/>
        <v>1235</v>
      </c>
      <c r="F94" s="112" t="str">
        <f t="shared" si="24"/>
        <v>33</v>
      </c>
      <c r="G94" s="113" t="str">
        <f t="shared" si="25"/>
        <v>70바2084</v>
      </c>
      <c r="H94" s="114">
        <f t="shared" si="26"/>
        <v>1</v>
      </c>
      <c r="I94" s="115">
        <f t="shared" si="27"/>
        <v>1316.626</v>
      </c>
      <c r="J94" s="116">
        <f t="shared" si="28"/>
        <v>1.9682071748660317E-2</v>
      </c>
      <c r="K94" s="116">
        <f t="shared" si="29"/>
        <v>0.3808698239154017</v>
      </c>
      <c r="L94" s="116">
        <f t="shared" si="30"/>
        <v>0.25519775547497925</v>
      </c>
      <c r="M94" s="117">
        <f t="shared" si="31"/>
        <v>14.41</v>
      </c>
      <c r="N94" s="118">
        <f t="shared" si="32"/>
        <v>0</v>
      </c>
      <c r="O94" s="118">
        <f t="shared" si="33"/>
        <v>12.000370644359142</v>
      </c>
      <c r="P94" s="228">
        <f t="shared" si="34"/>
        <v>21</v>
      </c>
      <c r="Q94" s="229">
        <f t="shared" si="35"/>
        <v>0</v>
      </c>
      <c r="R94" s="229">
        <f t="shared" si="36"/>
        <v>159</v>
      </c>
      <c r="T94">
        <v>512</v>
      </c>
      <c r="U94">
        <v>1235</v>
      </c>
      <c r="V94" t="s">
        <v>276</v>
      </c>
      <c r="W94">
        <v>1363.6980000000001</v>
      </c>
      <c r="X94">
        <v>743.77800000000002</v>
      </c>
      <c r="Y94">
        <v>1.833</v>
      </c>
      <c r="Z94">
        <v>14.41</v>
      </c>
      <c r="AA94">
        <v>89.928591999999995</v>
      </c>
      <c r="AB94">
        <v>1.769981</v>
      </c>
      <c r="AC94">
        <v>34.251086999999998</v>
      </c>
      <c r="AD94" s="1">
        <v>336</v>
      </c>
      <c r="AE94">
        <v>0</v>
      </c>
      <c r="AF94">
        <v>159</v>
      </c>
      <c r="AG94">
        <v>103</v>
      </c>
      <c r="AH94">
        <v>15.164230999999999</v>
      </c>
      <c r="AI94">
        <v>415</v>
      </c>
      <c r="AJ94">
        <v>59.1</v>
      </c>
      <c r="AK94">
        <v>21</v>
      </c>
      <c r="AL94">
        <v>9072</v>
      </c>
      <c r="AM94">
        <v>0.87857142857142856</v>
      </c>
      <c r="AN94" t="s">
        <v>69</v>
      </c>
      <c r="AO94">
        <v>1316.626</v>
      </c>
      <c r="AP94" t="s">
        <v>509</v>
      </c>
      <c r="AQ94" t="s">
        <v>117</v>
      </c>
      <c r="AR94" t="s">
        <v>118</v>
      </c>
      <c r="AS94" t="s">
        <v>117</v>
      </c>
      <c r="AT94" t="s">
        <v>118</v>
      </c>
      <c r="AU94" t="s">
        <v>175</v>
      </c>
      <c r="AV94" t="s">
        <v>276</v>
      </c>
      <c r="AW94" t="s">
        <v>69</v>
      </c>
      <c r="AX94">
        <v>1235</v>
      </c>
      <c r="AY94" t="s">
        <v>582</v>
      </c>
      <c r="AZ94">
        <v>5</v>
      </c>
      <c r="BA94" t="s">
        <v>407</v>
      </c>
      <c r="BB94">
        <v>1</v>
      </c>
      <c r="BC94">
        <v>1</v>
      </c>
      <c r="BE94" t="s">
        <v>69</v>
      </c>
      <c r="BF94">
        <v>0</v>
      </c>
      <c r="BG94" t="s">
        <v>327</v>
      </c>
      <c r="BI94" t="s">
        <v>117</v>
      </c>
      <c r="BJ94" t="s">
        <v>276</v>
      </c>
      <c r="BK94" t="s">
        <v>69</v>
      </c>
      <c r="BL94">
        <v>0.87857142857142856</v>
      </c>
      <c r="BM94">
        <v>1235</v>
      </c>
      <c r="BN94" t="s">
        <v>118</v>
      </c>
      <c r="BO94" t="s">
        <v>175</v>
      </c>
      <c r="BP94">
        <v>1</v>
      </c>
      <c r="BQ94">
        <v>1316.626</v>
      </c>
      <c r="BR94">
        <v>1.9682071748660317E-2</v>
      </c>
      <c r="BS94">
        <v>0.3808698239154017</v>
      </c>
      <c r="BT94">
        <v>0.2463888632233823</v>
      </c>
      <c r="BU94">
        <v>14.41</v>
      </c>
      <c r="BV94">
        <v>0</v>
      </c>
      <c r="BW94">
        <v>12.000370644359142</v>
      </c>
      <c r="BX94">
        <v>21</v>
      </c>
      <c r="BY94">
        <v>0</v>
      </c>
      <c r="BZ94">
        <v>159</v>
      </c>
    </row>
    <row r="95" spans="1:78" ht="16.5">
      <c r="A95" s="124" t="str">
        <f t="shared" si="19"/>
        <v>부성여객</v>
      </c>
      <c r="B95" s="125" t="str">
        <f t="shared" si="20"/>
        <v>정병옥</v>
      </c>
      <c r="C95" s="126" t="str">
        <f t="shared" si="21"/>
        <v>F</v>
      </c>
      <c r="D95" s="127">
        <f t="shared" si="22"/>
        <v>0.75541291998441018</v>
      </c>
      <c r="E95" s="128">
        <f t="shared" si="23"/>
        <v>1478</v>
      </c>
      <c r="F95" s="129" t="str">
        <f t="shared" si="24"/>
        <v>33</v>
      </c>
      <c r="G95" s="130" t="str">
        <f t="shared" si="25"/>
        <v>70바2092</v>
      </c>
      <c r="H95" s="131">
        <f t="shared" si="26"/>
        <v>2</v>
      </c>
      <c r="I95" s="132">
        <f t="shared" si="27"/>
        <v>1411.9780000000001</v>
      </c>
      <c r="J95" s="133">
        <f t="shared" si="28"/>
        <v>6.232666966271754E-3</v>
      </c>
      <c r="K95" s="133">
        <f t="shared" si="29"/>
        <v>0.34461777648614661</v>
      </c>
      <c r="L95" s="133">
        <f t="shared" si="30"/>
        <v>0.29320570150526426</v>
      </c>
      <c r="M95" s="134">
        <f t="shared" si="31"/>
        <v>15.388999999999999</v>
      </c>
      <c r="N95" s="135">
        <f t="shared" si="32"/>
        <v>0.28329053285532774</v>
      </c>
      <c r="O95" s="135">
        <f t="shared" si="33"/>
        <v>1.9830337299872944</v>
      </c>
      <c r="P95" s="226">
        <f t="shared" si="34"/>
        <v>11</v>
      </c>
      <c r="Q95" s="227">
        <f t="shared" si="35"/>
        <v>4</v>
      </c>
      <c r="R95" s="227">
        <f t="shared" si="36"/>
        <v>28</v>
      </c>
      <c r="T95">
        <v>512</v>
      </c>
      <c r="U95">
        <v>1478</v>
      </c>
      <c r="V95" t="s">
        <v>277</v>
      </c>
      <c r="W95">
        <v>1461.154</v>
      </c>
      <c r="X95">
        <v>842.81200000000001</v>
      </c>
      <c r="Y95">
        <v>1.734</v>
      </c>
      <c r="Z95">
        <v>15.388999999999999</v>
      </c>
      <c r="AA95">
        <v>88.821366999999995</v>
      </c>
      <c r="AB95">
        <v>0.55359400000000003</v>
      </c>
      <c r="AC95">
        <v>30.609421999999999</v>
      </c>
      <c r="AD95" s="1">
        <v>414</v>
      </c>
      <c r="AE95">
        <v>4</v>
      </c>
      <c r="AF95">
        <v>28</v>
      </c>
      <c r="AG95">
        <v>95</v>
      </c>
      <c r="AH95">
        <v>16.450478</v>
      </c>
      <c r="AI95">
        <v>890.1</v>
      </c>
      <c r="AJ95">
        <v>99.1</v>
      </c>
      <c r="AK95">
        <v>11</v>
      </c>
      <c r="AL95">
        <v>1586</v>
      </c>
      <c r="AM95">
        <v>0.75541291998441018</v>
      </c>
      <c r="AN95" t="s">
        <v>70</v>
      </c>
      <c r="AO95">
        <v>1324.1880000000001</v>
      </c>
      <c r="AP95" t="s">
        <v>510</v>
      </c>
      <c r="AQ95" t="s">
        <v>117</v>
      </c>
      <c r="AR95" t="s">
        <v>118</v>
      </c>
      <c r="AS95" t="s">
        <v>117</v>
      </c>
      <c r="AT95" t="s">
        <v>118</v>
      </c>
      <c r="AU95" t="s">
        <v>176</v>
      </c>
      <c r="AV95" t="s">
        <v>277</v>
      </c>
      <c r="AW95" t="s">
        <v>70</v>
      </c>
      <c r="AX95">
        <v>1478</v>
      </c>
      <c r="AY95" t="s">
        <v>594</v>
      </c>
      <c r="AZ95">
        <v>4</v>
      </c>
      <c r="BA95" t="s">
        <v>330</v>
      </c>
      <c r="BB95">
        <v>2</v>
      </c>
      <c r="BC95">
        <v>1</v>
      </c>
      <c r="BE95" t="s">
        <v>70</v>
      </c>
      <c r="BF95">
        <v>0</v>
      </c>
      <c r="BG95" t="s">
        <v>327</v>
      </c>
      <c r="BI95" t="s">
        <v>117</v>
      </c>
      <c r="BJ95" t="s">
        <v>277</v>
      </c>
      <c r="BK95" t="s">
        <v>70</v>
      </c>
      <c r="BL95">
        <v>0.75541291998441018</v>
      </c>
      <c r="BM95">
        <v>1478</v>
      </c>
      <c r="BN95" t="s">
        <v>118</v>
      </c>
      <c r="BO95" t="s">
        <v>176</v>
      </c>
      <c r="BP95">
        <v>2</v>
      </c>
      <c r="BQ95">
        <v>1411.9780000000001</v>
      </c>
      <c r="BR95">
        <v>6.232666966271754E-3</v>
      </c>
      <c r="BS95">
        <v>0.34461777648614661</v>
      </c>
      <c r="BT95">
        <v>0.2833376906198799</v>
      </c>
      <c r="BU95">
        <v>15.388999999999999</v>
      </c>
      <c r="BV95">
        <v>0.28329053285532774</v>
      </c>
      <c r="BW95">
        <v>1.9830337299872944</v>
      </c>
      <c r="BX95">
        <v>11</v>
      </c>
      <c r="BY95">
        <v>4</v>
      </c>
      <c r="BZ95">
        <v>28</v>
      </c>
    </row>
    <row r="96" spans="1:78" ht="16.5">
      <c r="A96" s="107" t="str">
        <f t="shared" si="19"/>
        <v>부성여객</v>
      </c>
      <c r="B96" s="108" t="str">
        <f t="shared" si="20"/>
        <v>정수경</v>
      </c>
      <c r="C96" s="109" t="str">
        <f t="shared" si="21"/>
        <v>C</v>
      </c>
      <c r="D96" s="110">
        <f t="shared" si="22"/>
        <v>0.89500976095630191</v>
      </c>
      <c r="E96" s="111">
        <f t="shared" si="23"/>
        <v>6044</v>
      </c>
      <c r="F96" s="112" t="str">
        <f t="shared" si="24"/>
        <v>33</v>
      </c>
      <c r="G96" s="113" t="str">
        <f t="shared" si="25"/>
        <v>70바2092</v>
      </c>
      <c r="H96" s="114">
        <f t="shared" si="26"/>
        <v>2</v>
      </c>
      <c r="I96" s="115">
        <f t="shared" si="27"/>
        <v>1749.8890000000001</v>
      </c>
      <c r="J96" s="116">
        <f t="shared" si="28"/>
        <v>8.2145168778721082E-3</v>
      </c>
      <c r="K96" s="116">
        <f t="shared" si="29"/>
        <v>0.3522385956073863</v>
      </c>
      <c r="L96" s="116">
        <f t="shared" si="30"/>
        <v>0.19772682724447091</v>
      </c>
      <c r="M96" s="117">
        <f t="shared" si="31"/>
        <v>13.119</v>
      </c>
      <c r="N96" s="118">
        <f t="shared" si="32"/>
        <v>5.7146481862563853E-2</v>
      </c>
      <c r="O96" s="118">
        <f t="shared" si="33"/>
        <v>23.201471636200925</v>
      </c>
      <c r="P96" s="228">
        <f t="shared" si="34"/>
        <v>0</v>
      </c>
      <c r="Q96" s="229">
        <f t="shared" si="35"/>
        <v>1</v>
      </c>
      <c r="R96" s="229">
        <f t="shared" si="36"/>
        <v>406</v>
      </c>
      <c r="T96">
        <v>512</v>
      </c>
      <c r="U96">
        <v>6044</v>
      </c>
      <c r="V96" t="s">
        <v>278</v>
      </c>
      <c r="W96">
        <v>1749.8889999999999</v>
      </c>
      <c r="X96">
        <v>863.33299999999997</v>
      </c>
      <c r="Y96">
        <v>2.0270000000000001</v>
      </c>
      <c r="Z96">
        <v>13.119</v>
      </c>
      <c r="AA96">
        <v>102.963572</v>
      </c>
      <c r="AB96">
        <v>0.84579599999999999</v>
      </c>
      <c r="AC96">
        <v>36.267744</v>
      </c>
      <c r="AD96" s="1">
        <v>346</v>
      </c>
      <c r="AE96">
        <v>1</v>
      </c>
      <c r="AF96">
        <v>406</v>
      </c>
      <c r="AG96">
        <v>96</v>
      </c>
      <c r="AH96">
        <v>16.995224</v>
      </c>
      <c r="AI96">
        <v>1170.8</v>
      </c>
      <c r="AJ96">
        <v>86.4</v>
      </c>
      <c r="AK96">
        <v>0</v>
      </c>
      <c r="AL96">
        <v>0</v>
      </c>
      <c r="AM96">
        <v>0.89500976095630191</v>
      </c>
      <c r="AN96" t="s">
        <v>69</v>
      </c>
      <c r="AO96">
        <v>1466.7550000000001</v>
      </c>
      <c r="AP96" t="s">
        <v>511</v>
      </c>
      <c r="AQ96" t="s">
        <v>117</v>
      </c>
      <c r="AR96" t="s">
        <v>118</v>
      </c>
      <c r="AS96" t="s">
        <v>117</v>
      </c>
      <c r="AT96" t="s">
        <v>118</v>
      </c>
      <c r="AU96" t="s">
        <v>176</v>
      </c>
      <c r="AV96" t="s">
        <v>278</v>
      </c>
      <c r="AW96" t="s">
        <v>69</v>
      </c>
      <c r="AX96">
        <v>6044</v>
      </c>
      <c r="AY96" t="s">
        <v>582</v>
      </c>
      <c r="AZ96">
        <v>2</v>
      </c>
      <c r="BA96" t="s">
        <v>325</v>
      </c>
      <c r="BB96">
        <v>2</v>
      </c>
      <c r="BC96">
        <v>1</v>
      </c>
      <c r="BE96" t="s">
        <v>69</v>
      </c>
      <c r="BF96">
        <v>0</v>
      </c>
      <c r="BG96" t="s">
        <v>327</v>
      </c>
      <c r="BI96" t="s">
        <v>117</v>
      </c>
      <c r="BJ96" t="s">
        <v>278</v>
      </c>
      <c r="BK96" t="s">
        <v>69</v>
      </c>
      <c r="BL96">
        <v>0.89500976095630191</v>
      </c>
      <c r="BM96">
        <v>6044</v>
      </c>
      <c r="BN96" t="s">
        <v>118</v>
      </c>
      <c r="BO96" t="s">
        <v>176</v>
      </c>
      <c r="BP96">
        <v>2</v>
      </c>
      <c r="BQ96">
        <v>1749.8890000000001</v>
      </c>
      <c r="BR96">
        <v>8.2145168778721082E-3</v>
      </c>
      <c r="BS96">
        <v>0.3522385956073863</v>
      </c>
      <c r="BT96">
        <v>0.19772682724447094</v>
      </c>
      <c r="BU96">
        <v>13.119</v>
      </c>
      <c r="BV96">
        <v>5.7146481862563853E-2</v>
      </c>
      <c r="BW96">
        <v>23.201471636200925</v>
      </c>
      <c r="BX96">
        <v>0</v>
      </c>
      <c r="BY96">
        <v>1</v>
      </c>
      <c r="BZ96">
        <v>406</v>
      </c>
    </row>
    <row r="97" spans="1:78" ht="16.5">
      <c r="A97" s="124" t="str">
        <f t="shared" si="19"/>
        <v>부성여객</v>
      </c>
      <c r="B97" s="125" t="str">
        <f t="shared" si="20"/>
        <v>정승우</v>
      </c>
      <c r="C97" s="126" t="str">
        <f t="shared" si="21"/>
        <v>D</v>
      </c>
      <c r="D97" s="127">
        <f t="shared" si="22"/>
        <v>0.82697204340908326</v>
      </c>
      <c r="E97" s="128">
        <f t="shared" si="23"/>
        <v>4163</v>
      </c>
      <c r="F97" s="129" t="str">
        <f t="shared" si="24"/>
        <v>36</v>
      </c>
      <c r="G97" s="130" t="str">
        <f t="shared" si="25"/>
        <v>70바2136</v>
      </c>
      <c r="H97" s="131">
        <f t="shared" si="26"/>
        <v>7</v>
      </c>
      <c r="I97" s="132">
        <f t="shared" si="27"/>
        <v>1153.732</v>
      </c>
      <c r="J97" s="133">
        <f t="shared" si="28"/>
        <v>6.3891210010283292E-2</v>
      </c>
      <c r="K97" s="133">
        <f t="shared" si="29"/>
        <v>0.35994308628844146</v>
      </c>
      <c r="L97" s="133">
        <f t="shared" si="30"/>
        <v>0.2704267542202175</v>
      </c>
      <c r="M97" s="134">
        <f t="shared" si="31"/>
        <v>14.477</v>
      </c>
      <c r="N97" s="135">
        <f t="shared" si="32"/>
        <v>0.34670096694899682</v>
      </c>
      <c r="O97" s="135">
        <f t="shared" si="33"/>
        <v>17.075022622238095</v>
      </c>
      <c r="P97" s="226">
        <f t="shared" si="34"/>
        <v>20</v>
      </c>
      <c r="Q97" s="227">
        <f t="shared" si="35"/>
        <v>6</v>
      </c>
      <c r="R97" s="227">
        <f t="shared" si="36"/>
        <v>208</v>
      </c>
      <c r="T97">
        <v>512</v>
      </c>
      <c r="U97">
        <v>4163</v>
      </c>
      <c r="V97" t="s">
        <v>279</v>
      </c>
      <c r="W97">
        <v>1245.5070000000001</v>
      </c>
      <c r="X97">
        <v>670.30100000000004</v>
      </c>
      <c r="Y97">
        <v>1.8580000000000001</v>
      </c>
      <c r="Z97">
        <v>14.477</v>
      </c>
      <c r="AA97">
        <v>80.466374000000002</v>
      </c>
      <c r="AB97">
        <v>5.1410939999999998</v>
      </c>
      <c r="AC97">
        <v>28.963315000000001</v>
      </c>
      <c r="AD97" s="1">
        <v>312</v>
      </c>
      <c r="AE97">
        <v>6</v>
      </c>
      <c r="AF97">
        <v>208</v>
      </c>
      <c r="AG97">
        <v>107</v>
      </c>
      <c r="AH97">
        <v>15.478602</v>
      </c>
      <c r="AI97">
        <v>1241.5999999999999</v>
      </c>
      <c r="AJ97">
        <v>418.1</v>
      </c>
      <c r="AK97">
        <v>20</v>
      </c>
      <c r="AL97">
        <v>4163</v>
      </c>
      <c r="AM97">
        <v>0.82697204340908326</v>
      </c>
      <c r="AN97" t="s">
        <v>67</v>
      </c>
      <c r="AO97">
        <v>249.749</v>
      </c>
      <c r="AP97" t="s">
        <v>512</v>
      </c>
      <c r="AQ97" t="s">
        <v>117</v>
      </c>
      <c r="AR97" t="s">
        <v>119</v>
      </c>
      <c r="AS97" t="s">
        <v>117</v>
      </c>
      <c r="AT97" t="s">
        <v>119</v>
      </c>
      <c r="AU97" t="s">
        <v>206</v>
      </c>
      <c r="AV97" t="s">
        <v>279</v>
      </c>
      <c r="AW97" t="s">
        <v>67</v>
      </c>
      <c r="AX97">
        <v>4163</v>
      </c>
      <c r="AY97" t="s">
        <v>586</v>
      </c>
      <c r="AZ97">
        <v>9</v>
      </c>
      <c r="BA97" t="s">
        <v>649</v>
      </c>
      <c r="BB97">
        <v>7</v>
      </c>
      <c r="BC97">
        <v>1</v>
      </c>
      <c r="BE97" t="s">
        <v>69</v>
      </c>
      <c r="BF97">
        <v>-1</v>
      </c>
      <c r="BG97" t="s">
        <v>324</v>
      </c>
      <c r="BI97" t="s">
        <v>117</v>
      </c>
      <c r="BJ97" t="s">
        <v>279</v>
      </c>
      <c r="BK97" t="s">
        <v>67</v>
      </c>
      <c r="BL97">
        <v>0.82697204340908326</v>
      </c>
      <c r="BM97">
        <v>4163</v>
      </c>
      <c r="BN97" t="s">
        <v>119</v>
      </c>
      <c r="BO97" t="s">
        <v>206</v>
      </c>
      <c r="BP97">
        <v>7</v>
      </c>
      <c r="BQ97">
        <v>1153.732</v>
      </c>
      <c r="BR97">
        <v>6.3891210010283292E-2</v>
      </c>
      <c r="BS97">
        <v>0.35994308628844146</v>
      </c>
      <c r="BT97">
        <v>0.2505003986328459</v>
      </c>
      <c r="BU97">
        <v>14.477</v>
      </c>
      <c r="BV97">
        <v>0.34670096694899682</v>
      </c>
      <c r="BW97">
        <v>17.075022622238095</v>
      </c>
      <c r="BX97">
        <v>20</v>
      </c>
      <c r="BY97">
        <v>6</v>
      </c>
      <c r="BZ97">
        <v>208</v>
      </c>
    </row>
    <row r="98" spans="1:78" ht="16.5">
      <c r="A98" s="107" t="str">
        <f t="shared" si="19"/>
        <v>부성여객</v>
      </c>
      <c r="B98" s="108" t="str">
        <f t="shared" si="20"/>
        <v>정영수</v>
      </c>
      <c r="C98" s="109" t="str">
        <f t="shared" si="21"/>
        <v>B</v>
      </c>
      <c r="D98" s="110">
        <f t="shared" si="22"/>
        <v>0.9308103874108864</v>
      </c>
      <c r="E98" s="111">
        <f t="shared" si="23"/>
        <v>842</v>
      </c>
      <c r="F98" s="112" t="str">
        <f t="shared" si="24"/>
        <v>36</v>
      </c>
      <c r="G98" s="113" t="str">
        <f t="shared" si="25"/>
        <v>70바2012</v>
      </c>
      <c r="H98" s="114">
        <f t="shared" si="26"/>
        <v>2</v>
      </c>
      <c r="I98" s="115">
        <f t="shared" si="27"/>
        <v>1502.4829999999999</v>
      </c>
      <c r="J98" s="116">
        <f t="shared" si="28"/>
        <v>1.3583770811977747E-2</v>
      </c>
      <c r="K98" s="116">
        <f t="shared" si="29"/>
        <v>0.32091747421281858</v>
      </c>
      <c r="L98" s="116">
        <f t="shared" si="30"/>
        <v>0.19767278564882265</v>
      </c>
      <c r="M98" s="117">
        <f t="shared" si="31"/>
        <v>13.005000000000001</v>
      </c>
      <c r="N98" s="118">
        <f t="shared" si="32"/>
        <v>0.39933896090671245</v>
      </c>
      <c r="O98" s="118">
        <f t="shared" si="33"/>
        <v>1.1314603892356851</v>
      </c>
      <c r="P98" s="228">
        <f t="shared" si="34"/>
        <v>2</v>
      </c>
      <c r="Q98" s="229">
        <f t="shared" si="35"/>
        <v>6</v>
      </c>
      <c r="R98" s="229">
        <f t="shared" si="36"/>
        <v>17</v>
      </c>
      <c r="T98">
        <v>512</v>
      </c>
      <c r="U98">
        <v>842</v>
      </c>
      <c r="V98" t="s">
        <v>280</v>
      </c>
      <c r="W98">
        <v>1502.4829999999999</v>
      </c>
      <c r="X98">
        <v>773.06399999999996</v>
      </c>
      <c r="Y98">
        <v>1.944</v>
      </c>
      <c r="Z98">
        <v>13.005000000000001</v>
      </c>
      <c r="AA98">
        <v>95.496089999999995</v>
      </c>
      <c r="AB98">
        <v>1.2971969999999999</v>
      </c>
      <c r="AC98">
        <v>30.646363999999998</v>
      </c>
      <c r="AD98" s="1">
        <v>297</v>
      </c>
      <c r="AE98">
        <v>6</v>
      </c>
      <c r="AF98">
        <v>17</v>
      </c>
      <c r="AG98">
        <v>80</v>
      </c>
      <c r="AH98">
        <v>15.733449999999999</v>
      </c>
      <c r="AI98">
        <v>967.9</v>
      </c>
      <c r="AJ98">
        <v>0</v>
      </c>
      <c r="AK98">
        <v>2</v>
      </c>
      <c r="AL98">
        <v>204</v>
      </c>
      <c r="AM98">
        <v>0.9308103874108864</v>
      </c>
      <c r="AN98" t="s">
        <v>68</v>
      </c>
      <c r="AO98">
        <v>1418.202</v>
      </c>
      <c r="AP98" t="s">
        <v>513</v>
      </c>
      <c r="AQ98" t="s">
        <v>117</v>
      </c>
      <c r="AR98" t="s">
        <v>119</v>
      </c>
      <c r="AS98" t="s">
        <v>117</v>
      </c>
      <c r="AT98" t="s">
        <v>119</v>
      </c>
      <c r="AU98" t="s">
        <v>184</v>
      </c>
      <c r="AV98" t="s">
        <v>280</v>
      </c>
      <c r="AW98" t="s">
        <v>68</v>
      </c>
      <c r="AX98">
        <v>842</v>
      </c>
      <c r="AY98" t="s">
        <v>623</v>
      </c>
      <c r="AZ98">
        <v>4</v>
      </c>
      <c r="BA98" t="s">
        <v>338</v>
      </c>
      <c r="BB98">
        <v>2</v>
      </c>
      <c r="BC98">
        <v>1</v>
      </c>
      <c r="BE98" t="s">
        <v>68</v>
      </c>
      <c r="BF98">
        <v>0</v>
      </c>
      <c r="BG98" t="s">
        <v>327</v>
      </c>
      <c r="BI98" t="s">
        <v>117</v>
      </c>
      <c r="BJ98" t="s">
        <v>280</v>
      </c>
      <c r="BK98" t="s">
        <v>68</v>
      </c>
      <c r="BL98">
        <v>0.9308103874108864</v>
      </c>
      <c r="BM98">
        <v>842</v>
      </c>
      <c r="BN98" t="s">
        <v>119</v>
      </c>
      <c r="BO98" t="s">
        <v>184</v>
      </c>
      <c r="BP98">
        <v>2</v>
      </c>
      <c r="BQ98">
        <v>1502.4829999999999</v>
      </c>
      <c r="BR98">
        <v>1.3583770811977747E-2</v>
      </c>
      <c r="BS98">
        <v>0.32091747421281858</v>
      </c>
      <c r="BT98">
        <v>0.19767278564882265</v>
      </c>
      <c r="BU98">
        <v>13.005000000000001</v>
      </c>
      <c r="BV98">
        <v>0.39933896090671245</v>
      </c>
      <c r="BW98">
        <v>1.1314603892356851</v>
      </c>
      <c r="BX98">
        <v>2</v>
      </c>
      <c r="BY98">
        <v>6</v>
      </c>
      <c r="BZ98">
        <v>17</v>
      </c>
    </row>
    <row r="99" spans="1:78" ht="16.5">
      <c r="A99" s="124" t="str">
        <f t="shared" si="19"/>
        <v>부성여객</v>
      </c>
      <c r="B99" s="125" t="str">
        <f t="shared" si="20"/>
        <v>정오균</v>
      </c>
      <c r="C99" s="126" t="str">
        <f t="shared" si="21"/>
        <v>D</v>
      </c>
      <c r="D99" s="127">
        <f t="shared" si="22"/>
        <v>0.82450000000000001</v>
      </c>
      <c r="E99" s="128">
        <f t="shared" si="23"/>
        <v>1440</v>
      </c>
      <c r="F99" s="129" t="str">
        <f t="shared" si="24"/>
        <v>36</v>
      </c>
      <c r="G99" s="130" t="str">
        <f t="shared" si="25"/>
        <v>70바2014</v>
      </c>
      <c r="H99" s="131">
        <f t="shared" si="26"/>
        <v>1</v>
      </c>
      <c r="I99" s="132">
        <f t="shared" si="27"/>
        <v>775.01900000000001</v>
      </c>
      <c r="J99" s="133">
        <f t="shared" si="28"/>
        <v>2.4682936056536806E-2</v>
      </c>
      <c r="K99" s="133">
        <f t="shared" si="29"/>
        <v>0.39393710402006943</v>
      </c>
      <c r="L99" s="133">
        <f t="shared" si="30"/>
        <v>0.29676691797233357</v>
      </c>
      <c r="M99" s="134">
        <f t="shared" si="31"/>
        <v>15.441000000000001</v>
      </c>
      <c r="N99" s="135">
        <f t="shared" si="32"/>
        <v>0</v>
      </c>
      <c r="O99" s="135">
        <f t="shared" si="33"/>
        <v>4.3869892221997135</v>
      </c>
      <c r="P99" s="226">
        <f t="shared" si="34"/>
        <v>32</v>
      </c>
      <c r="Q99" s="227">
        <f t="shared" si="35"/>
        <v>0</v>
      </c>
      <c r="R99" s="227">
        <f t="shared" si="36"/>
        <v>34</v>
      </c>
      <c r="T99">
        <v>512</v>
      </c>
      <c r="U99">
        <v>1440</v>
      </c>
      <c r="V99" t="s">
        <v>514</v>
      </c>
      <c r="W99">
        <v>775.01900000000001</v>
      </c>
      <c r="X99">
        <v>469.863</v>
      </c>
      <c r="Y99">
        <v>1.649</v>
      </c>
      <c r="Z99">
        <v>15.441000000000001</v>
      </c>
      <c r="AA99">
        <v>54.018047000000003</v>
      </c>
      <c r="AB99">
        <v>1.333324</v>
      </c>
      <c r="AC99">
        <v>21.279713000000001</v>
      </c>
      <c r="AD99" s="1">
        <v>230</v>
      </c>
      <c r="AE99">
        <v>0</v>
      </c>
      <c r="AF99">
        <v>34</v>
      </c>
      <c r="AG99">
        <v>92</v>
      </c>
      <c r="AH99">
        <v>14.347408</v>
      </c>
      <c r="AI99">
        <v>683.9</v>
      </c>
      <c r="AJ99">
        <v>50</v>
      </c>
      <c r="AK99">
        <v>32</v>
      </c>
      <c r="AL99">
        <v>8652</v>
      </c>
      <c r="AM99">
        <v>0.82450000000000001</v>
      </c>
      <c r="AN99" t="s">
        <v>67</v>
      </c>
      <c r="AO99">
        <v>775.01900000000001</v>
      </c>
      <c r="AP99" t="s">
        <v>515</v>
      </c>
      <c r="AQ99" t="s">
        <v>117</v>
      </c>
      <c r="AR99" t="s">
        <v>119</v>
      </c>
      <c r="AS99" t="s">
        <v>117</v>
      </c>
      <c r="AT99" t="s">
        <v>119</v>
      </c>
      <c r="AU99" t="s">
        <v>390</v>
      </c>
      <c r="AV99" t="s">
        <v>514</v>
      </c>
      <c r="AW99" t="s">
        <v>67</v>
      </c>
      <c r="AX99">
        <v>1440</v>
      </c>
      <c r="AY99" t="s">
        <v>586</v>
      </c>
      <c r="AZ99">
        <v>10</v>
      </c>
      <c r="BA99" t="s">
        <v>650</v>
      </c>
      <c r="BB99">
        <v>1</v>
      </c>
      <c r="BC99">
        <v>1</v>
      </c>
      <c r="BE99" t="s">
        <v>310</v>
      </c>
      <c r="BF99" t="s">
        <v>311</v>
      </c>
      <c r="BG99" t="s">
        <v>310</v>
      </c>
      <c r="BI99" t="s">
        <v>117</v>
      </c>
      <c r="BJ99" t="s">
        <v>514</v>
      </c>
      <c r="BK99" t="s">
        <v>67</v>
      </c>
      <c r="BL99">
        <v>0.82450000000000001</v>
      </c>
      <c r="BM99">
        <v>1440</v>
      </c>
      <c r="BN99" t="s">
        <v>119</v>
      </c>
      <c r="BO99" t="s">
        <v>390</v>
      </c>
      <c r="BP99">
        <v>1</v>
      </c>
      <c r="BQ99">
        <v>775.01900000000001</v>
      </c>
      <c r="BR99">
        <v>2.4682936056536806E-2</v>
      </c>
      <c r="BS99">
        <v>0.39393710402006943</v>
      </c>
      <c r="BT99">
        <v>0.29676691797233357</v>
      </c>
      <c r="BU99">
        <v>15.441000000000001</v>
      </c>
      <c r="BV99">
        <v>0</v>
      </c>
      <c r="BW99">
        <v>4.3869892221997135</v>
      </c>
      <c r="BX99">
        <v>32</v>
      </c>
      <c r="BY99">
        <v>0</v>
      </c>
      <c r="BZ99">
        <v>34</v>
      </c>
    </row>
    <row r="100" spans="1:78" ht="16.5">
      <c r="A100" s="107" t="str">
        <f t="shared" si="19"/>
        <v>부성여객</v>
      </c>
      <c r="B100" s="108" t="str">
        <f t="shared" si="20"/>
        <v>정재엽</v>
      </c>
      <c r="C100" s="109" t="str">
        <f t="shared" si="21"/>
        <v>C</v>
      </c>
      <c r="D100" s="110">
        <f t="shared" si="22"/>
        <v>0.85476190476190472</v>
      </c>
      <c r="E100" s="111">
        <f t="shared" si="23"/>
        <v>2480</v>
      </c>
      <c r="F100" s="112" t="str">
        <f t="shared" si="24"/>
        <v>36</v>
      </c>
      <c r="G100" s="113" t="str">
        <f t="shared" si="25"/>
        <v>70바2011</v>
      </c>
      <c r="H100" s="114">
        <f t="shared" si="26"/>
        <v>1</v>
      </c>
      <c r="I100" s="115">
        <f t="shared" si="27"/>
        <v>1752.9079999999999</v>
      </c>
      <c r="J100" s="116">
        <f t="shared" si="28"/>
        <v>2.8192214724628607E-2</v>
      </c>
      <c r="K100" s="116">
        <f t="shared" si="29"/>
        <v>0.36627518676343596</v>
      </c>
      <c r="L100" s="116">
        <f t="shared" si="30"/>
        <v>0.23560848601295678</v>
      </c>
      <c r="M100" s="117">
        <f t="shared" si="31"/>
        <v>15.45</v>
      </c>
      <c r="N100" s="118">
        <f t="shared" si="32"/>
        <v>5.7048059567301884E-2</v>
      </c>
      <c r="O100" s="118">
        <f t="shared" si="33"/>
        <v>53.739272112398375</v>
      </c>
      <c r="P100" s="228">
        <f t="shared" si="34"/>
        <v>8</v>
      </c>
      <c r="Q100" s="229">
        <f t="shared" si="35"/>
        <v>1</v>
      </c>
      <c r="R100" s="229">
        <f t="shared" si="36"/>
        <v>948</v>
      </c>
      <c r="T100">
        <v>512</v>
      </c>
      <c r="U100">
        <v>2480</v>
      </c>
      <c r="V100" t="s">
        <v>281</v>
      </c>
      <c r="W100">
        <v>1796.4849999999999</v>
      </c>
      <c r="X100">
        <v>1001.511</v>
      </c>
      <c r="Y100">
        <v>1.794</v>
      </c>
      <c r="Z100">
        <v>15.45</v>
      </c>
      <c r="AA100">
        <v>121.200517</v>
      </c>
      <c r="AB100">
        <v>3.4169109999999998</v>
      </c>
      <c r="AC100">
        <v>44.392741999999998</v>
      </c>
      <c r="AD100" s="1">
        <v>413</v>
      </c>
      <c r="AE100">
        <v>1</v>
      </c>
      <c r="AF100">
        <v>948</v>
      </c>
      <c r="AG100">
        <v>90</v>
      </c>
      <c r="AH100">
        <v>14.822419999999999</v>
      </c>
      <c r="AI100">
        <v>1374.3</v>
      </c>
      <c r="AJ100">
        <v>54.3</v>
      </c>
      <c r="AK100">
        <v>8</v>
      </c>
      <c r="AL100">
        <v>1266</v>
      </c>
      <c r="AM100">
        <v>0.85476190476190472</v>
      </c>
      <c r="AN100" t="s">
        <v>69</v>
      </c>
      <c r="AO100">
        <v>1752.9079999999999</v>
      </c>
      <c r="AP100" t="s">
        <v>516</v>
      </c>
      <c r="AQ100" t="s">
        <v>117</v>
      </c>
      <c r="AR100" t="s">
        <v>119</v>
      </c>
      <c r="AS100" t="s">
        <v>117</v>
      </c>
      <c r="AT100" t="s">
        <v>119</v>
      </c>
      <c r="AU100" t="s">
        <v>183</v>
      </c>
      <c r="AV100" t="s">
        <v>281</v>
      </c>
      <c r="AW100" t="s">
        <v>69</v>
      </c>
      <c r="AX100">
        <v>2480</v>
      </c>
      <c r="AY100" t="s">
        <v>593</v>
      </c>
      <c r="AZ100">
        <v>14</v>
      </c>
      <c r="BA100" t="s">
        <v>651</v>
      </c>
      <c r="BB100">
        <v>1</v>
      </c>
      <c r="BC100">
        <v>1</v>
      </c>
      <c r="BE100" t="s">
        <v>68</v>
      </c>
      <c r="BF100">
        <v>-1</v>
      </c>
      <c r="BG100" t="s">
        <v>324</v>
      </c>
      <c r="BI100" t="s">
        <v>117</v>
      </c>
      <c r="BJ100" t="s">
        <v>281</v>
      </c>
      <c r="BK100" t="s">
        <v>69</v>
      </c>
      <c r="BL100">
        <v>0.85476190476190472</v>
      </c>
      <c r="BM100">
        <v>2480</v>
      </c>
      <c r="BN100" t="s">
        <v>119</v>
      </c>
      <c r="BO100" t="s">
        <v>183</v>
      </c>
      <c r="BP100">
        <v>1</v>
      </c>
      <c r="BQ100">
        <v>1752.9079999999999</v>
      </c>
      <c r="BR100">
        <v>2.8192214724628607E-2</v>
      </c>
      <c r="BS100">
        <v>0.36627518676343596</v>
      </c>
      <c r="BT100">
        <v>0.22989337511863445</v>
      </c>
      <c r="BU100">
        <v>15.45</v>
      </c>
      <c r="BV100">
        <v>5.7048059567301884E-2</v>
      </c>
      <c r="BW100">
        <v>53.739272112398375</v>
      </c>
      <c r="BX100">
        <v>8</v>
      </c>
      <c r="BY100">
        <v>1</v>
      </c>
      <c r="BZ100">
        <v>948</v>
      </c>
    </row>
    <row r="101" spans="1:78" ht="16.5">
      <c r="A101" s="124" t="str">
        <f t="shared" si="19"/>
        <v>부성여객</v>
      </c>
      <c r="B101" s="125" t="str">
        <f t="shared" si="20"/>
        <v>정재화B</v>
      </c>
      <c r="C101" s="126" t="str">
        <f t="shared" si="21"/>
        <v>B</v>
      </c>
      <c r="D101" s="127">
        <f t="shared" si="22"/>
        <v>0.91428571428571426</v>
      </c>
      <c r="E101" s="128">
        <f t="shared" si="23"/>
        <v>2201</v>
      </c>
      <c r="F101" s="129" t="str">
        <f t="shared" si="24"/>
        <v>36</v>
      </c>
      <c r="G101" s="130" t="str">
        <f t="shared" si="25"/>
        <v>70바2093</v>
      </c>
      <c r="H101" s="131">
        <f t="shared" si="26"/>
        <v>1</v>
      </c>
      <c r="I101" s="132">
        <f t="shared" si="27"/>
        <v>1536.9269999999999</v>
      </c>
      <c r="J101" s="133">
        <f t="shared" si="28"/>
        <v>1.6806765183607526E-2</v>
      </c>
      <c r="K101" s="133">
        <f t="shared" si="29"/>
        <v>0.35647495917737115</v>
      </c>
      <c r="L101" s="133">
        <f t="shared" si="30"/>
        <v>0.27392322472049746</v>
      </c>
      <c r="M101" s="134">
        <f t="shared" si="31"/>
        <v>13.021000000000001</v>
      </c>
      <c r="N101" s="135">
        <f t="shared" si="32"/>
        <v>0.26025959593396436</v>
      </c>
      <c r="O101" s="135">
        <f t="shared" si="33"/>
        <v>3.8388290400259741</v>
      </c>
      <c r="P101" s="226">
        <f t="shared" si="34"/>
        <v>11</v>
      </c>
      <c r="Q101" s="227">
        <f t="shared" si="35"/>
        <v>4</v>
      </c>
      <c r="R101" s="227">
        <f t="shared" si="36"/>
        <v>59</v>
      </c>
      <c r="T101">
        <v>512</v>
      </c>
      <c r="U101">
        <v>2201</v>
      </c>
      <c r="V101" t="s">
        <v>282</v>
      </c>
      <c r="W101">
        <v>1536.9269999999999</v>
      </c>
      <c r="X101">
        <v>800.53899999999999</v>
      </c>
      <c r="Y101">
        <v>1.92</v>
      </c>
      <c r="Z101">
        <v>13.021000000000001</v>
      </c>
      <c r="AA101">
        <v>107.181363</v>
      </c>
      <c r="AB101">
        <v>1.801372</v>
      </c>
      <c r="AC101">
        <v>38.207472000000003</v>
      </c>
      <c r="AD101" s="1">
        <v>421</v>
      </c>
      <c r="AE101">
        <v>4</v>
      </c>
      <c r="AF101">
        <v>59</v>
      </c>
      <c r="AG101">
        <v>97</v>
      </c>
      <c r="AH101">
        <v>14.339498000000001</v>
      </c>
      <c r="AI101">
        <v>240.9</v>
      </c>
      <c r="AJ101">
        <v>17.399999999999999</v>
      </c>
      <c r="AK101">
        <v>11</v>
      </c>
      <c r="AL101">
        <v>2502</v>
      </c>
      <c r="AM101">
        <v>0.91428571428571426</v>
      </c>
      <c r="AN101" t="s">
        <v>68</v>
      </c>
      <c r="AO101">
        <v>1536.9269999999999</v>
      </c>
      <c r="AP101" t="s">
        <v>517</v>
      </c>
      <c r="AQ101" t="s">
        <v>117</v>
      </c>
      <c r="AR101" t="s">
        <v>119</v>
      </c>
      <c r="AS101" t="s">
        <v>117</v>
      </c>
      <c r="AT101" t="s">
        <v>119</v>
      </c>
      <c r="AU101" t="s">
        <v>192</v>
      </c>
      <c r="AV101" t="s">
        <v>282</v>
      </c>
      <c r="AW101" t="s">
        <v>68</v>
      </c>
      <c r="AX101">
        <v>2201</v>
      </c>
      <c r="AY101" t="s">
        <v>623</v>
      </c>
      <c r="AZ101">
        <v>10</v>
      </c>
      <c r="BA101" t="s">
        <v>652</v>
      </c>
      <c r="BB101">
        <v>1</v>
      </c>
      <c r="BC101">
        <v>1</v>
      </c>
      <c r="BE101" t="s">
        <v>69</v>
      </c>
      <c r="BF101">
        <v>1</v>
      </c>
      <c r="BG101" t="s">
        <v>319</v>
      </c>
      <c r="BI101" t="s">
        <v>117</v>
      </c>
      <c r="BJ101" t="s">
        <v>282</v>
      </c>
      <c r="BK101" t="s">
        <v>68</v>
      </c>
      <c r="BL101">
        <v>0.91428571428571426</v>
      </c>
      <c r="BM101">
        <v>2201</v>
      </c>
      <c r="BN101" t="s">
        <v>119</v>
      </c>
      <c r="BO101" t="s">
        <v>192</v>
      </c>
      <c r="BP101">
        <v>1</v>
      </c>
      <c r="BQ101">
        <v>1536.9269999999999</v>
      </c>
      <c r="BR101">
        <v>1.6806765183607526E-2</v>
      </c>
      <c r="BS101">
        <v>0.35647495917737115</v>
      </c>
      <c r="BT101">
        <v>0.27392322472049746</v>
      </c>
      <c r="BU101">
        <v>13.021000000000001</v>
      </c>
      <c r="BV101">
        <v>0.26025959593396436</v>
      </c>
      <c r="BW101">
        <v>3.8388290400259741</v>
      </c>
      <c r="BX101">
        <v>11</v>
      </c>
      <c r="BY101">
        <v>4</v>
      </c>
      <c r="BZ101">
        <v>59</v>
      </c>
    </row>
    <row r="102" spans="1:78" ht="16.5">
      <c r="A102" s="107" t="str">
        <f t="shared" si="19"/>
        <v>부성여객</v>
      </c>
      <c r="B102" s="108" t="str">
        <f t="shared" si="20"/>
        <v>조남성</v>
      </c>
      <c r="C102" s="109" t="str">
        <f t="shared" si="21"/>
        <v>F</v>
      </c>
      <c r="D102" s="110">
        <f t="shared" si="22"/>
        <v>0.77714285714285702</v>
      </c>
      <c r="E102" s="111">
        <f t="shared" si="23"/>
        <v>7157</v>
      </c>
      <c r="F102" s="112" t="str">
        <f t="shared" si="24"/>
        <v>36</v>
      </c>
      <c r="G102" s="113" t="str">
        <f t="shared" si="25"/>
        <v>70바2091</v>
      </c>
      <c r="H102" s="114">
        <f t="shared" si="26"/>
        <v>1</v>
      </c>
      <c r="I102" s="115">
        <f t="shared" si="27"/>
        <v>696.82799999999997</v>
      </c>
      <c r="J102" s="116">
        <f t="shared" si="28"/>
        <v>4.9993461322743495E-2</v>
      </c>
      <c r="K102" s="116">
        <f t="shared" si="29"/>
        <v>0.42773072635216969</v>
      </c>
      <c r="L102" s="116">
        <f t="shared" si="30"/>
        <v>0.14494251092091592</v>
      </c>
      <c r="M102" s="117">
        <f t="shared" si="31"/>
        <v>16.408000000000001</v>
      </c>
      <c r="N102" s="118">
        <f t="shared" si="32"/>
        <v>0.8610446193321738</v>
      </c>
      <c r="O102" s="118">
        <f t="shared" si="33"/>
        <v>37.598948377504925</v>
      </c>
      <c r="P102" s="228">
        <f t="shared" si="34"/>
        <v>31</v>
      </c>
      <c r="Q102" s="229">
        <f t="shared" si="35"/>
        <v>6</v>
      </c>
      <c r="R102" s="229">
        <f t="shared" si="36"/>
        <v>262</v>
      </c>
      <c r="T102">
        <v>512</v>
      </c>
      <c r="U102">
        <v>7157</v>
      </c>
      <c r="V102" t="s">
        <v>283</v>
      </c>
      <c r="W102">
        <v>696.82799999999997</v>
      </c>
      <c r="X102">
        <v>427.05200000000002</v>
      </c>
      <c r="Y102">
        <v>1.6319999999999999</v>
      </c>
      <c r="Z102">
        <v>16.408000000000001</v>
      </c>
      <c r="AA102">
        <v>56.601661999999997</v>
      </c>
      <c r="AB102">
        <v>2.8297129999999999</v>
      </c>
      <c r="AC102">
        <v>24.210270000000001</v>
      </c>
      <c r="AD102" s="1">
        <v>101</v>
      </c>
      <c r="AE102">
        <v>6</v>
      </c>
      <c r="AF102">
        <v>262</v>
      </c>
      <c r="AG102">
        <v>88</v>
      </c>
      <c r="AH102">
        <v>12.311087000000001</v>
      </c>
      <c r="AI102">
        <v>903</v>
      </c>
      <c r="AJ102">
        <v>42.8</v>
      </c>
      <c r="AK102">
        <v>31</v>
      </c>
      <c r="AL102">
        <v>23364</v>
      </c>
      <c r="AM102">
        <v>0.77714285714285702</v>
      </c>
      <c r="AN102" t="s">
        <v>70</v>
      </c>
      <c r="AO102">
        <v>696.82799999999997</v>
      </c>
      <c r="AP102" t="s">
        <v>518</v>
      </c>
      <c r="AQ102" t="s">
        <v>117</v>
      </c>
      <c r="AR102" t="s">
        <v>119</v>
      </c>
      <c r="AS102" t="s">
        <v>117</v>
      </c>
      <c r="AT102" t="s">
        <v>119</v>
      </c>
      <c r="AU102" t="s">
        <v>191</v>
      </c>
      <c r="AV102" t="s">
        <v>283</v>
      </c>
      <c r="AW102" t="s">
        <v>70</v>
      </c>
      <c r="AX102">
        <v>7157</v>
      </c>
      <c r="AY102" t="s">
        <v>611</v>
      </c>
      <c r="AZ102">
        <v>2</v>
      </c>
      <c r="BA102" t="s">
        <v>341</v>
      </c>
      <c r="BB102">
        <v>1</v>
      </c>
      <c r="BC102">
        <v>1</v>
      </c>
      <c r="BE102" t="s">
        <v>67</v>
      </c>
      <c r="BF102">
        <v>-1</v>
      </c>
      <c r="BG102" t="s">
        <v>324</v>
      </c>
      <c r="BI102" t="s">
        <v>117</v>
      </c>
      <c r="BJ102" t="s">
        <v>283</v>
      </c>
      <c r="BK102" t="s">
        <v>70</v>
      </c>
      <c r="BL102">
        <v>0.77714285714285702</v>
      </c>
      <c r="BM102">
        <v>7157</v>
      </c>
      <c r="BN102" t="s">
        <v>119</v>
      </c>
      <c r="BO102" t="s">
        <v>191</v>
      </c>
      <c r="BP102">
        <v>1</v>
      </c>
      <c r="BQ102">
        <v>696.82799999999997</v>
      </c>
      <c r="BR102">
        <v>4.9993461322743495E-2</v>
      </c>
      <c r="BS102">
        <v>0.42773072635216969</v>
      </c>
      <c r="BT102">
        <v>0.14494251092091592</v>
      </c>
      <c r="BU102">
        <v>16.408000000000001</v>
      </c>
      <c r="BV102">
        <v>0.8610446193321738</v>
      </c>
      <c r="BW102">
        <v>37.598948377504925</v>
      </c>
      <c r="BX102">
        <v>31</v>
      </c>
      <c r="BY102">
        <v>6</v>
      </c>
      <c r="BZ102">
        <v>262</v>
      </c>
    </row>
    <row r="103" spans="1:78" ht="16.5">
      <c r="A103" s="124" t="str">
        <f t="shared" si="19"/>
        <v>부성여객</v>
      </c>
      <c r="B103" s="125" t="str">
        <f t="shared" si="20"/>
        <v>조영만</v>
      </c>
      <c r="C103" s="126" t="str">
        <f t="shared" si="21"/>
        <v>B</v>
      </c>
      <c r="D103" s="127">
        <f t="shared" si="22"/>
        <v>0.91210526315789486</v>
      </c>
      <c r="E103" s="128">
        <f t="shared" si="23"/>
        <v>4250</v>
      </c>
      <c r="F103" s="129" t="str">
        <f t="shared" si="24"/>
        <v>36</v>
      </c>
      <c r="G103" s="130" t="str">
        <f t="shared" si="25"/>
        <v>70바2044</v>
      </c>
      <c r="H103" s="131">
        <f t="shared" si="26"/>
        <v>1</v>
      </c>
      <c r="I103" s="132">
        <f t="shared" si="27"/>
        <v>1076.1669999999999</v>
      </c>
      <c r="J103" s="133">
        <f t="shared" si="28"/>
        <v>9.2216217686453984E-3</v>
      </c>
      <c r="K103" s="133">
        <f t="shared" si="29"/>
        <v>0.37639939923047055</v>
      </c>
      <c r="L103" s="133">
        <f t="shared" si="30"/>
        <v>0.25739499538640381</v>
      </c>
      <c r="M103" s="134">
        <f t="shared" si="31"/>
        <v>15.78</v>
      </c>
      <c r="N103" s="135">
        <f t="shared" si="32"/>
        <v>0</v>
      </c>
      <c r="O103" s="135">
        <f t="shared" si="33"/>
        <v>11.986987149763932</v>
      </c>
      <c r="P103" s="226">
        <f t="shared" si="34"/>
        <v>31</v>
      </c>
      <c r="Q103" s="227">
        <f t="shared" si="35"/>
        <v>0</v>
      </c>
      <c r="R103" s="227">
        <f t="shared" si="36"/>
        <v>136</v>
      </c>
      <c r="T103">
        <v>512</v>
      </c>
      <c r="U103">
        <v>4250</v>
      </c>
      <c r="V103" t="s">
        <v>379</v>
      </c>
      <c r="W103">
        <v>1114.5340000000001</v>
      </c>
      <c r="X103">
        <v>640.00599999999997</v>
      </c>
      <c r="Y103">
        <v>1.7410000000000001</v>
      </c>
      <c r="Z103">
        <v>15.78</v>
      </c>
      <c r="AA103">
        <v>71.178044</v>
      </c>
      <c r="AB103">
        <v>0.65637699999999999</v>
      </c>
      <c r="AC103">
        <v>26.791373</v>
      </c>
      <c r="AD103" s="1">
        <v>277</v>
      </c>
      <c r="AE103">
        <v>0</v>
      </c>
      <c r="AF103">
        <v>136</v>
      </c>
      <c r="AG103">
        <v>92</v>
      </c>
      <c r="AH103">
        <v>15.658396</v>
      </c>
      <c r="AI103">
        <v>1546.1</v>
      </c>
      <c r="AJ103">
        <v>95.5</v>
      </c>
      <c r="AK103">
        <v>31</v>
      </c>
      <c r="AL103">
        <v>9163</v>
      </c>
      <c r="AM103">
        <v>0.91210526315789486</v>
      </c>
      <c r="AN103" t="s">
        <v>68</v>
      </c>
      <c r="AO103">
        <v>1076.1669999999999</v>
      </c>
      <c r="AP103" t="s">
        <v>519</v>
      </c>
      <c r="AQ103" t="s">
        <v>117</v>
      </c>
      <c r="AR103" t="s">
        <v>119</v>
      </c>
      <c r="AS103" t="s">
        <v>117</v>
      </c>
      <c r="AT103" t="s">
        <v>119</v>
      </c>
      <c r="AU103" t="s">
        <v>186</v>
      </c>
      <c r="AV103" t="s">
        <v>379</v>
      </c>
      <c r="AW103" t="s">
        <v>68</v>
      </c>
      <c r="AX103">
        <v>4250</v>
      </c>
      <c r="AY103" t="s">
        <v>623</v>
      </c>
      <c r="AZ103">
        <v>11</v>
      </c>
      <c r="BA103" t="s">
        <v>653</v>
      </c>
      <c r="BB103">
        <v>1</v>
      </c>
      <c r="BC103">
        <v>1</v>
      </c>
      <c r="BE103" t="s">
        <v>68</v>
      </c>
      <c r="BF103">
        <v>0</v>
      </c>
      <c r="BG103" t="s">
        <v>327</v>
      </c>
      <c r="BI103" t="s">
        <v>117</v>
      </c>
      <c r="BJ103" t="s">
        <v>379</v>
      </c>
      <c r="BK103" t="s">
        <v>68</v>
      </c>
      <c r="BL103">
        <v>0.91210526315789486</v>
      </c>
      <c r="BM103">
        <v>4250</v>
      </c>
      <c r="BN103" t="s">
        <v>119</v>
      </c>
      <c r="BO103" t="s">
        <v>186</v>
      </c>
      <c r="BP103">
        <v>1</v>
      </c>
      <c r="BQ103">
        <v>1076.1669999999999</v>
      </c>
      <c r="BR103">
        <v>9.2216217686453984E-3</v>
      </c>
      <c r="BS103">
        <v>0.37639939923047055</v>
      </c>
      <c r="BT103">
        <v>0.24853436503507292</v>
      </c>
      <c r="BU103">
        <v>15.78</v>
      </c>
      <c r="BV103">
        <v>0</v>
      </c>
      <c r="BW103">
        <v>11.986987149763932</v>
      </c>
      <c r="BX103">
        <v>31</v>
      </c>
      <c r="BY103">
        <v>0</v>
      </c>
      <c r="BZ103">
        <v>136</v>
      </c>
    </row>
    <row r="104" spans="1:78" ht="16.5">
      <c r="A104" s="107" t="str">
        <f t="shared" si="19"/>
        <v>부성여객</v>
      </c>
      <c r="B104" s="108" t="str">
        <f t="shared" si="20"/>
        <v>조용상</v>
      </c>
      <c r="C104" s="109" t="str">
        <f t="shared" si="21"/>
        <v>C</v>
      </c>
      <c r="D104" s="110">
        <f t="shared" si="22"/>
        <v>0.85842105263157897</v>
      </c>
      <c r="E104" s="111">
        <f t="shared" si="23"/>
        <v>6874</v>
      </c>
      <c r="F104" s="112" t="str">
        <f t="shared" si="24"/>
        <v>33</v>
      </c>
      <c r="G104" s="113" t="str">
        <f t="shared" si="25"/>
        <v>70바2040</v>
      </c>
      <c r="H104" s="114">
        <f t="shared" si="26"/>
        <v>1</v>
      </c>
      <c r="I104" s="115">
        <f t="shared" si="27"/>
        <v>431.55599999999998</v>
      </c>
      <c r="J104" s="116">
        <f t="shared" si="28"/>
        <v>1.6607666332531631E-2</v>
      </c>
      <c r="K104" s="116">
        <f t="shared" si="29"/>
        <v>0.3530964593390819</v>
      </c>
      <c r="L104" s="116">
        <f t="shared" si="30"/>
        <v>0.25489160155344848</v>
      </c>
      <c r="M104" s="117">
        <f t="shared" si="31"/>
        <v>15.234</v>
      </c>
      <c r="N104" s="118">
        <f t="shared" si="32"/>
        <v>0.23171963777586224</v>
      </c>
      <c r="O104" s="118">
        <f t="shared" si="33"/>
        <v>18.305851384293117</v>
      </c>
      <c r="P104" s="228">
        <f t="shared" si="34"/>
        <v>8</v>
      </c>
      <c r="Q104" s="229">
        <f t="shared" si="35"/>
        <v>1</v>
      </c>
      <c r="R104" s="229">
        <f t="shared" si="36"/>
        <v>79</v>
      </c>
      <c r="T104">
        <v>512</v>
      </c>
      <c r="U104">
        <v>6874</v>
      </c>
      <c r="V104" t="s">
        <v>380</v>
      </c>
      <c r="W104">
        <v>431.55599999999998</v>
      </c>
      <c r="X104">
        <v>264.67099999999999</v>
      </c>
      <c r="Y104">
        <v>1.631</v>
      </c>
      <c r="Z104">
        <v>15.234</v>
      </c>
      <c r="AA104">
        <v>26.058326999999998</v>
      </c>
      <c r="AB104">
        <v>0.43276799999999999</v>
      </c>
      <c r="AC104">
        <v>9.2011029999999998</v>
      </c>
      <c r="AD104" s="1">
        <v>110</v>
      </c>
      <c r="AE104">
        <v>1</v>
      </c>
      <c r="AF104">
        <v>79</v>
      </c>
      <c r="AG104">
        <v>80</v>
      </c>
      <c r="AH104">
        <v>16.561154999999999</v>
      </c>
      <c r="AI104">
        <v>73.8</v>
      </c>
      <c r="AJ104">
        <v>0</v>
      </c>
      <c r="AK104">
        <v>8</v>
      </c>
      <c r="AL104">
        <v>3294</v>
      </c>
      <c r="AM104">
        <v>0.85842105263157897</v>
      </c>
      <c r="AN104" t="s">
        <v>69</v>
      </c>
      <c r="AO104">
        <v>431.55599999999998</v>
      </c>
      <c r="AP104" t="s">
        <v>520</v>
      </c>
      <c r="AQ104" t="s">
        <v>117</v>
      </c>
      <c r="AR104" t="s">
        <v>118</v>
      </c>
      <c r="AS104" t="s">
        <v>117</v>
      </c>
      <c r="AT104" t="s">
        <v>118</v>
      </c>
      <c r="AU104" t="s">
        <v>303</v>
      </c>
      <c r="AV104" t="s">
        <v>380</v>
      </c>
      <c r="AW104" t="s">
        <v>69</v>
      </c>
      <c r="AX104">
        <v>6874</v>
      </c>
      <c r="AY104" t="s">
        <v>582</v>
      </c>
      <c r="AZ104">
        <v>10</v>
      </c>
      <c r="BA104" t="s">
        <v>654</v>
      </c>
      <c r="BB104">
        <v>1</v>
      </c>
      <c r="BC104">
        <v>1</v>
      </c>
      <c r="BE104" t="s">
        <v>69</v>
      </c>
      <c r="BF104">
        <v>0</v>
      </c>
      <c r="BG104" t="s">
        <v>327</v>
      </c>
      <c r="BI104" t="s">
        <v>117</v>
      </c>
      <c r="BJ104" t="s">
        <v>380</v>
      </c>
      <c r="BK104" t="s">
        <v>69</v>
      </c>
      <c r="BL104">
        <v>0.85842105263157897</v>
      </c>
      <c r="BM104">
        <v>6874</v>
      </c>
      <c r="BN104" t="s">
        <v>118</v>
      </c>
      <c r="BO104" t="s">
        <v>303</v>
      </c>
      <c r="BP104">
        <v>1</v>
      </c>
      <c r="BQ104">
        <v>431.55599999999998</v>
      </c>
      <c r="BR104">
        <v>1.6607666332531631E-2</v>
      </c>
      <c r="BS104">
        <v>0.3530964593390819</v>
      </c>
      <c r="BT104">
        <v>0.25489160155344848</v>
      </c>
      <c r="BU104">
        <v>15.234</v>
      </c>
      <c r="BV104">
        <v>0.23171963777586224</v>
      </c>
      <c r="BW104">
        <v>18.305851384293117</v>
      </c>
      <c r="BX104">
        <v>8</v>
      </c>
      <c r="BY104">
        <v>1</v>
      </c>
      <c r="BZ104">
        <v>79</v>
      </c>
    </row>
    <row r="105" spans="1:78" ht="16.5">
      <c r="A105" s="124" t="str">
        <f t="shared" si="19"/>
        <v>부성여객</v>
      </c>
      <c r="B105" s="125" t="str">
        <f t="shared" si="20"/>
        <v>조흥연</v>
      </c>
      <c r="C105" s="126" t="str">
        <f t="shared" si="21"/>
        <v>B</v>
      </c>
      <c r="D105" s="127">
        <f t="shared" si="22"/>
        <v>0.92368421052631577</v>
      </c>
      <c r="E105" s="128">
        <f t="shared" si="23"/>
        <v>4112</v>
      </c>
      <c r="F105" s="129" t="str">
        <f t="shared" si="24"/>
        <v>36</v>
      </c>
      <c r="G105" s="130" t="str">
        <f t="shared" si="25"/>
        <v>70바2122</v>
      </c>
      <c r="H105" s="131">
        <f t="shared" si="26"/>
        <v>1</v>
      </c>
      <c r="I105" s="132">
        <f t="shared" si="27"/>
        <v>925.94200000000001</v>
      </c>
      <c r="J105" s="133">
        <f t="shared" si="28"/>
        <v>3.9726593826715249E-2</v>
      </c>
      <c r="K105" s="133">
        <f t="shared" si="29"/>
        <v>0.36162913290080129</v>
      </c>
      <c r="L105" s="133">
        <f t="shared" si="30"/>
        <v>0.24515574409628249</v>
      </c>
      <c r="M105" s="134">
        <f t="shared" si="31"/>
        <v>15.678000000000001</v>
      </c>
      <c r="N105" s="135">
        <f t="shared" si="32"/>
        <v>0.2159962503050947</v>
      </c>
      <c r="O105" s="135">
        <f t="shared" si="33"/>
        <v>3.7799343803391574</v>
      </c>
      <c r="P105" s="226">
        <f t="shared" si="34"/>
        <v>35</v>
      </c>
      <c r="Q105" s="227">
        <f t="shared" si="35"/>
        <v>2</v>
      </c>
      <c r="R105" s="227">
        <f t="shared" si="36"/>
        <v>35</v>
      </c>
      <c r="T105">
        <v>512</v>
      </c>
      <c r="U105">
        <v>4112</v>
      </c>
      <c r="V105" t="s">
        <v>381</v>
      </c>
      <c r="W105">
        <v>925.94200000000001</v>
      </c>
      <c r="X105">
        <v>527.72</v>
      </c>
      <c r="Y105">
        <v>1.7549999999999999</v>
      </c>
      <c r="Z105">
        <v>15.678000000000001</v>
      </c>
      <c r="AA105">
        <v>57.147210000000001</v>
      </c>
      <c r="AB105">
        <v>2.2702640000000001</v>
      </c>
      <c r="AC105">
        <v>20.666096</v>
      </c>
      <c r="AD105" s="1">
        <v>227</v>
      </c>
      <c r="AE105">
        <v>2</v>
      </c>
      <c r="AF105">
        <v>35</v>
      </c>
      <c r="AG105">
        <v>93</v>
      </c>
      <c r="AH105">
        <v>16.202750000000002</v>
      </c>
      <c r="AI105">
        <v>696.4</v>
      </c>
      <c r="AJ105">
        <v>283</v>
      </c>
      <c r="AK105">
        <v>35</v>
      </c>
      <c r="AL105">
        <v>6466</v>
      </c>
      <c r="AM105">
        <v>0.92368421052631577</v>
      </c>
      <c r="AN105" t="s">
        <v>68</v>
      </c>
      <c r="AO105">
        <v>925.94200000000001</v>
      </c>
      <c r="AP105" t="s">
        <v>521</v>
      </c>
      <c r="AQ105" t="s">
        <v>117</v>
      </c>
      <c r="AR105" t="s">
        <v>119</v>
      </c>
      <c r="AS105" t="s">
        <v>117</v>
      </c>
      <c r="AT105" t="s">
        <v>119</v>
      </c>
      <c r="AU105" t="s">
        <v>201</v>
      </c>
      <c r="AV105" t="s">
        <v>381</v>
      </c>
      <c r="AW105" t="s">
        <v>68</v>
      </c>
      <c r="AX105">
        <v>4112</v>
      </c>
      <c r="AY105" t="s">
        <v>623</v>
      </c>
      <c r="AZ105">
        <v>5</v>
      </c>
      <c r="BA105" t="s">
        <v>395</v>
      </c>
      <c r="BB105">
        <v>1</v>
      </c>
      <c r="BC105">
        <v>1</v>
      </c>
      <c r="BE105" t="s">
        <v>69</v>
      </c>
      <c r="BF105">
        <v>1</v>
      </c>
      <c r="BG105" t="s">
        <v>319</v>
      </c>
      <c r="BI105" t="s">
        <v>117</v>
      </c>
      <c r="BJ105" t="s">
        <v>381</v>
      </c>
      <c r="BK105" t="s">
        <v>68</v>
      </c>
      <c r="BL105">
        <v>0.92368421052631577</v>
      </c>
      <c r="BM105">
        <v>4112</v>
      </c>
      <c r="BN105" t="s">
        <v>119</v>
      </c>
      <c r="BO105" t="s">
        <v>201</v>
      </c>
      <c r="BP105">
        <v>1</v>
      </c>
      <c r="BQ105">
        <v>925.94200000000001</v>
      </c>
      <c r="BR105">
        <v>3.9726593826715249E-2</v>
      </c>
      <c r="BS105">
        <v>0.36162913290080129</v>
      </c>
      <c r="BT105">
        <v>0.24515574409628249</v>
      </c>
      <c r="BU105">
        <v>15.678000000000001</v>
      </c>
      <c r="BV105">
        <v>0.2159962503050947</v>
      </c>
      <c r="BW105">
        <v>3.7799343803391574</v>
      </c>
      <c r="BX105">
        <v>35</v>
      </c>
      <c r="BY105">
        <v>2</v>
      </c>
      <c r="BZ105">
        <v>35</v>
      </c>
    </row>
    <row r="106" spans="1:78" ht="16.5">
      <c r="A106" s="107" t="str">
        <f t="shared" si="19"/>
        <v>부성여객</v>
      </c>
      <c r="B106" s="108" t="str">
        <f t="shared" si="20"/>
        <v>주재운</v>
      </c>
      <c r="C106" s="109" t="str">
        <f t="shared" si="21"/>
        <v>C</v>
      </c>
      <c r="D106" s="110">
        <f t="shared" si="22"/>
        <v>0.87649999999999995</v>
      </c>
      <c r="E106" s="111">
        <f t="shared" si="23"/>
        <v>5623</v>
      </c>
      <c r="F106" s="112" t="str">
        <f t="shared" si="24"/>
        <v>36</v>
      </c>
      <c r="G106" s="113" t="str">
        <f t="shared" si="25"/>
        <v>70바2036</v>
      </c>
      <c r="H106" s="114">
        <f t="shared" si="26"/>
        <v>1</v>
      </c>
      <c r="I106" s="115">
        <f t="shared" si="27"/>
        <v>732.68700000000001</v>
      </c>
      <c r="J106" s="116">
        <f t="shared" si="28"/>
        <v>1.5863365478454183E-2</v>
      </c>
      <c r="K106" s="116">
        <f t="shared" si="29"/>
        <v>0.38102660007116246</v>
      </c>
      <c r="L106" s="116">
        <f t="shared" si="30"/>
        <v>0.26750849953663708</v>
      </c>
      <c r="M106" s="117">
        <f t="shared" si="31"/>
        <v>15.646000000000001</v>
      </c>
      <c r="N106" s="118">
        <f t="shared" si="32"/>
        <v>0</v>
      </c>
      <c r="O106" s="118">
        <f t="shared" si="33"/>
        <v>1.9107749966902647</v>
      </c>
      <c r="P106" s="228">
        <f t="shared" si="34"/>
        <v>22</v>
      </c>
      <c r="Q106" s="229">
        <f t="shared" si="35"/>
        <v>0</v>
      </c>
      <c r="R106" s="229">
        <f t="shared" si="36"/>
        <v>14</v>
      </c>
      <c r="T106">
        <v>512</v>
      </c>
      <c r="U106">
        <v>5623</v>
      </c>
      <c r="V106" t="s">
        <v>382</v>
      </c>
      <c r="W106">
        <v>732.68700000000001</v>
      </c>
      <c r="X106">
        <v>417.93299999999999</v>
      </c>
      <c r="Y106">
        <v>1.7529999999999999</v>
      </c>
      <c r="Z106">
        <v>15.646000000000001</v>
      </c>
      <c r="AA106">
        <v>45.89499</v>
      </c>
      <c r="AB106">
        <v>0.72804899999999995</v>
      </c>
      <c r="AC106">
        <v>17.487212</v>
      </c>
      <c r="AD106" s="1">
        <v>196</v>
      </c>
      <c r="AE106">
        <v>0</v>
      </c>
      <c r="AF106">
        <v>14</v>
      </c>
      <c r="AG106">
        <v>91</v>
      </c>
      <c r="AH106">
        <v>15.964422000000001</v>
      </c>
      <c r="AI106">
        <v>1447.2</v>
      </c>
      <c r="AJ106">
        <v>297</v>
      </c>
      <c r="AK106">
        <v>22</v>
      </c>
      <c r="AL106">
        <v>8286</v>
      </c>
      <c r="AM106">
        <v>0.87649999999999995</v>
      </c>
      <c r="AN106" t="s">
        <v>69</v>
      </c>
      <c r="AO106">
        <v>732.68700000000001</v>
      </c>
      <c r="AP106" t="s">
        <v>522</v>
      </c>
      <c r="AQ106" t="s">
        <v>117</v>
      </c>
      <c r="AR106" t="s">
        <v>119</v>
      </c>
      <c r="AS106" t="s">
        <v>117</v>
      </c>
      <c r="AT106" t="s">
        <v>119</v>
      </c>
      <c r="AU106" t="s">
        <v>185</v>
      </c>
      <c r="AV106" t="s">
        <v>382</v>
      </c>
      <c r="AW106" t="s">
        <v>69</v>
      </c>
      <c r="AX106">
        <v>5623</v>
      </c>
      <c r="AY106" t="s">
        <v>593</v>
      </c>
      <c r="AZ106">
        <v>11</v>
      </c>
      <c r="BA106" t="s">
        <v>655</v>
      </c>
      <c r="BB106">
        <v>1</v>
      </c>
      <c r="BC106">
        <v>1</v>
      </c>
      <c r="BE106" t="s">
        <v>67</v>
      </c>
      <c r="BF106">
        <v>1</v>
      </c>
      <c r="BG106" t="s">
        <v>319</v>
      </c>
      <c r="BI106" t="s">
        <v>117</v>
      </c>
      <c r="BJ106" t="s">
        <v>382</v>
      </c>
      <c r="BK106" t="s">
        <v>69</v>
      </c>
      <c r="BL106">
        <v>0.87649999999999995</v>
      </c>
      <c r="BM106">
        <v>5623</v>
      </c>
      <c r="BN106" t="s">
        <v>119</v>
      </c>
      <c r="BO106" t="s">
        <v>185</v>
      </c>
      <c r="BP106">
        <v>1</v>
      </c>
      <c r="BQ106">
        <v>732.68700000000001</v>
      </c>
      <c r="BR106">
        <v>1.5863365478454183E-2</v>
      </c>
      <c r="BS106">
        <v>0.38102660007116246</v>
      </c>
      <c r="BT106">
        <v>0.26750849953663708</v>
      </c>
      <c r="BU106">
        <v>15.646000000000001</v>
      </c>
      <c r="BV106">
        <v>0</v>
      </c>
      <c r="BW106">
        <v>1.9107749966902647</v>
      </c>
      <c r="BX106">
        <v>22</v>
      </c>
      <c r="BY106">
        <v>0</v>
      </c>
      <c r="BZ106">
        <v>14</v>
      </c>
    </row>
    <row r="107" spans="1:78" ht="16.5">
      <c r="A107" s="124" t="str">
        <f t="shared" si="19"/>
        <v>부성여객</v>
      </c>
      <c r="B107" s="125" t="str">
        <f t="shared" si="20"/>
        <v>최 준</v>
      </c>
      <c r="C107" s="126" t="str">
        <f t="shared" si="21"/>
        <v>D</v>
      </c>
      <c r="D107" s="127">
        <f t="shared" si="22"/>
        <v>0.81029769514272321</v>
      </c>
      <c r="E107" s="128">
        <f t="shared" si="23"/>
        <v>826</v>
      </c>
      <c r="F107" s="129" t="str">
        <f t="shared" si="24"/>
        <v>790</v>
      </c>
      <c r="G107" s="130" t="str">
        <f t="shared" si="25"/>
        <v>70바2078</v>
      </c>
      <c r="H107" s="131">
        <f t="shared" si="26"/>
        <v>5</v>
      </c>
      <c r="I107" s="132">
        <f t="shared" si="27"/>
        <v>726.37799999999993</v>
      </c>
      <c r="J107" s="133">
        <f t="shared" si="28"/>
        <v>3.2717261352601827E-2</v>
      </c>
      <c r="K107" s="133">
        <f t="shared" si="29"/>
        <v>0.36291331172565205</v>
      </c>
      <c r="L107" s="133">
        <f t="shared" si="30"/>
        <v>0.20925743896428584</v>
      </c>
      <c r="M107" s="134">
        <f t="shared" si="31"/>
        <v>15.641999999999999</v>
      </c>
      <c r="N107" s="135">
        <f t="shared" si="32"/>
        <v>1.3766936773966174</v>
      </c>
      <c r="O107" s="135">
        <f t="shared" si="33"/>
        <v>39.373439173543254</v>
      </c>
      <c r="P107" s="226">
        <f t="shared" si="34"/>
        <v>8</v>
      </c>
      <c r="Q107" s="227">
        <f t="shared" si="35"/>
        <v>10</v>
      </c>
      <c r="R107" s="227">
        <f t="shared" si="36"/>
        <v>286</v>
      </c>
      <c r="T107">
        <v>512</v>
      </c>
      <c r="U107">
        <v>826</v>
      </c>
      <c r="V107" t="s">
        <v>405</v>
      </c>
      <c r="W107">
        <v>726.37800000000004</v>
      </c>
      <c r="X107">
        <v>400.24400000000003</v>
      </c>
      <c r="Y107">
        <v>1.8149999999999999</v>
      </c>
      <c r="Z107">
        <v>15.641999999999999</v>
      </c>
      <c r="AA107">
        <v>40.727491999999998</v>
      </c>
      <c r="AB107">
        <v>1.332492</v>
      </c>
      <c r="AC107">
        <v>14.780549000000001</v>
      </c>
      <c r="AD107" s="1">
        <v>152</v>
      </c>
      <c r="AE107">
        <v>10</v>
      </c>
      <c r="AF107">
        <v>286</v>
      </c>
      <c r="AG107">
        <v>108</v>
      </c>
      <c r="AH107">
        <v>17.835077999999999</v>
      </c>
      <c r="AI107">
        <v>1454.4</v>
      </c>
      <c r="AJ107">
        <v>540.5</v>
      </c>
      <c r="AK107">
        <v>8</v>
      </c>
      <c r="AL107">
        <v>1775</v>
      </c>
      <c r="AM107">
        <v>0.81029769514272321</v>
      </c>
      <c r="AN107" t="s">
        <v>67</v>
      </c>
      <c r="AO107">
        <v>211.506</v>
      </c>
      <c r="AP107" t="s">
        <v>523</v>
      </c>
      <c r="AQ107" t="s">
        <v>117</v>
      </c>
      <c r="AR107" t="s">
        <v>120</v>
      </c>
      <c r="AS107" t="s">
        <v>117</v>
      </c>
      <c r="AT107" t="s">
        <v>120</v>
      </c>
      <c r="AU107" t="s">
        <v>214</v>
      </c>
      <c r="AV107" t="s">
        <v>405</v>
      </c>
      <c r="AW107" t="s">
        <v>67</v>
      </c>
      <c r="AX107">
        <v>826</v>
      </c>
      <c r="AY107" t="s">
        <v>579</v>
      </c>
      <c r="AZ107">
        <v>6</v>
      </c>
      <c r="BA107" t="s">
        <v>656</v>
      </c>
      <c r="BB107">
        <v>5</v>
      </c>
      <c r="BC107">
        <v>1</v>
      </c>
      <c r="BE107" t="s">
        <v>67</v>
      </c>
      <c r="BF107">
        <v>0</v>
      </c>
      <c r="BG107" t="s">
        <v>327</v>
      </c>
      <c r="BI107" t="s">
        <v>117</v>
      </c>
      <c r="BJ107" t="s">
        <v>405</v>
      </c>
      <c r="BK107" t="s">
        <v>67</v>
      </c>
      <c r="BL107">
        <v>0.81029769514272321</v>
      </c>
      <c r="BM107">
        <v>826</v>
      </c>
      <c r="BN107" t="s">
        <v>120</v>
      </c>
      <c r="BO107" t="s">
        <v>214</v>
      </c>
      <c r="BP107">
        <v>5</v>
      </c>
      <c r="BQ107">
        <v>726.37799999999993</v>
      </c>
      <c r="BR107">
        <v>3.2717261352601827E-2</v>
      </c>
      <c r="BS107">
        <v>0.36291331172565205</v>
      </c>
      <c r="BT107">
        <v>0.20925743896428581</v>
      </c>
      <c r="BU107">
        <v>15.641999999999999</v>
      </c>
      <c r="BV107">
        <v>1.3766936773966174</v>
      </c>
      <c r="BW107">
        <v>39.373439173543254</v>
      </c>
      <c r="BX107">
        <v>8</v>
      </c>
      <c r="BY107">
        <v>10</v>
      </c>
      <c r="BZ107">
        <v>286</v>
      </c>
    </row>
    <row r="108" spans="1:78" ht="16.5">
      <c r="A108" s="107" t="str">
        <f t="shared" si="19"/>
        <v>부성여객</v>
      </c>
      <c r="B108" s="108" t="str">
        <f t="shared" si="20"/>
        <v>최광진</v>
      </c>
      <c r="C108" s="109" t="str">
        <f t="shared" si="21"/>
        <v>B</v>
      </c>
      <c r="D108" s="110">
        <f t="shared" si="22"/>
        <v>0.91988764868679096</v>
      </c>
      <c r="E108" s="111">
        <f t="shared" si="23"/>
        <v>7048</v>
      </c>
      <c r="F108" s="112" t="str">
        <f t="shared" si="24"/>
        <v>36</v>
      </c>
      <c r="G108" s="113" t="str">
        <f t="shared" si="25"/>
        <v>70바2012</v>
      </c>
      <c r="H108" s="114">
        <f t="shared" si="26"/>
        <v>2</v>
      </c>
      <c r="I108" s="115">
        <f t="shared" si="27"/>
        <v>1145.7809999999999</v>
      </c>
      <c r="J108" s="116">
        <f t="shared" si="28"/>
        <v>5.7539429899979349E-3</v>
      </c>
      <c r="K108" s="116">
        <f t="shared" si="29"/>
        <v>0.36435472596223151</v>
      </c>
      <c r="L108" s="116">
        <f t="shared" si="30"/>
        <v>0.18939046816101857</v>
      </c>
      <c r="M108" s="117">
        <f t="shared" si="31"/>
        <v>13.414</v>
      </c>
      <c r="N108" s="118">
        <f t="shared" si="32"/>
        <v>0.43638356719128701</v>
      </c>
      <c r="O108" s="118">
        <f t="shared" si="33"/>
        <v>2.9674082569007516</v>
      </c>
      <c r="P108" s="228">
        <f t="shared" si="34"/>
        <v>12</v>
      </c>
      <c r="Q108" s="229">
        <f t="shared" si="35"/>
        <v>5</v>
      </c>
      <c r="R108" s="229">
        <f t="shared" si="36"/>
        <v>34</v>
      </c>
      <c r="T108">
        <v>512</v>
      </c>
      <c r="U108">
        <v>7048</v>
      </c>
      <c r="V108" t="s">
        <v>284</v>
      </c>
      <c r="W108">
        <v>1145.7809999999999</v>
      </c>
      <c r="X108">
        <v>593.18399999999997</v>
      </c>
      <c r="Y108">
        <v>1.9319999999999999</v>
      </c>
      <c r="Z108">
        <v>13.414</v>
      </c>
      <c r="AA108">
        <v>75.598594000000006</v>
      </c>
      <c r="AB108">
        <v>0.43498999999999999</v>
      </c>
      <c r="AC108">
        <v>27.544705</v>
      </c>
      <c r="AD108" s="1">
        <v>217</v>
      </c>
      <c r="AE108">
        <v>5</v>
      </c>
      <c r="AF108">
        <v>34</v>
      </c>
      <c r="AG108">
        <v>105</v>
      </c>
      <c r="AH108">
        <v>15.156115</v>
      </c>
      <c r="AI108">
        <v>488.9</v>
      </c>
      <c r="AJ108">
        <v>118.2</v>
      </c>
      <c r="AK108">
        <v>12</v>
      </c>
      <c r="AL108">
        <v>3456</v>
      </c>
      <c r="AM108">
        <v>0.91988764868679096</v>
      </c>
      <c r="AN108" t="s">
        <v>68</v>
      </c>
      <c r="AO108">
        <v>1042.23</v>
      </c>
      <c r="AP108" t="s">
        <v>524</v>
      </c>
      <c r="AQ108" t="s">
        <v>117</v>
      </c>
      <c r="AR108" t="s">
        <v>119</v>
      </c>
      <c r="AS108" t="s">
        <v>117</v>
      </c>
      <c r="AT108" t="s">
        <v>119</v>
      </c>
      <c r="AU108" t="s">
        <v>184</v>
      </c>
      <c r="AV108" t="s">
        <v>284</v>
      </c>
      <c r="AW108" t="s">
        <v>68</v>
      </c>
      <c r="AX108">
        <v>7048</v>
      </c>
      <c r="AY108" t="s">
        <v>623</v>
      </c>
      <c r="AZ108">
        <v>7</v>
      </c>
      <c r="BA108" t="s">
        <v>393</v>
      </c>
      <c r="BB108">
        <v>2</v>
      </c>
      <c r="BC108">
        <v>1</v>
      </c>
      <c r="BE108" t="s">
        <v>67</v>
      </c>
      <c r="BF108">
        <v>2</v>
      </c>
      <c r="BG108" t="s">
        <v>319</v>
      </c>
      <c r="BI108" t="s">
        <v>117</v>
      </c>
      <c r="BJ108" t="s">
        <v>284</v>
      </c>
      <c r="BK108" t="s">
        <v>68</v>
      </c>
      <c r="BL108">
        <v>0.91988764868679096</v>
      </c>
      <c r="BM108">
        <v>7048</v>
      </c>
      <c r="BN108" t="s">
        <v>119</v>
      </c>
      <c r="BO108" t="s">
        <v>184</v>
      </c>
      <c r="BP108">
        <v>2</v>
      </c>
      <c r="BQ108">
        <v>1145.7809999999999</v>
      </c>
      <c r="BR108">
        <v>5.7539429899979349E-3</v>
      </c>
      <c r="BS108">
        <v>0.36435472596223151</v>
      </c>
      <c r="BT108">
        <v>0.18939046816101857</v>
      </c>
      <c r="BU108">
        <v>13.414</v>
      </c>
      <c r="BV108">
        <v>0.43638356719128701</v>
      </c>
      <c r="BW108">
        <v>2.9674082569007516</v>
      </c>
      <c r="BX108">
        <v>12</v>
      </c>
      <c r="BY108">
        <v>5</v>
      </c>
      <c r="BZ108">
        <v>34</v>
      </c>
    </row>
    <row r="109" spans="1:78" ht="16.5">
      <c r="A109" s="124" t="str">
        <f t="shared" si="19"/>
        <v>부성여객</v>
      </c>
      <c r="B109" s="125" t="str">
        <f t="shared" si="20"/>
        <v>최병회</v>
      </c>
      <c r="C109" s="126" t="str">
        <f t="shared" si="21"/>
        <v>F</v>
      </c>
      <c r="D109" s="127">
        <f t="shared" si="22"/>
        <v>0.6801188641751682</v>
      </c>
      <c r="E109" s="128">
        <f t="shared" si="23"/>
        <v>723</v>
      </c>
      <c r="F109" s="129" t="str">
        <f t="shared" si="24"/>
        <v>33</v>
      </c>
      <c r="G109" s="130" t="str">
        <f t="shared" si="25"/>
        <v>70바2135</v>
      </c>
      <c r="H109" s="131">
        <f t="shared" si="26"/>
        <v>3</v>
      </c>
      <c r="I109" s="132">
        <f t="shared" si="27"/>
        <v>1304.634</v>
      </c>
      <c r="J109" s="133">
        <f t="shared" si="28"/>
        <v>2.4370777801782293E-2</v>
      </c>
      <c r="K109" s="133">
        <f t="shared" si="29"/>
        <v>0.3963266823646594</v>
      </c>
      <c r="L109" s="133">
        <f t="shared" si="30"/>
        <v>0.11957376551584582</v>
      </c>
      <c r="M109" s="134">
        <f t="shared" si="31"/>
        <v>18.021999999999998</v>
      </c>
      <c r="N109" s="135">
        <f t="shared" si="32"/>
        <v>0</v>
      </c>
      <c r="O109" s="135">
        <f t="shared" si="33"/>
        <v>9.5812312112055942</v>
      </c>
      <c r="P109" s="226">
        <f t="shared" si="34"/>
        <v>49</v>
      </c>
      <c r="Q109" s="227">
        <f t="shared" si="35"/>
        <v>0</v>
      </c>
      <c r="R109" s="227">
        <f t="shared" si="36"/>
        <v>125</v>
      </c>
      <c r="T109">
        <v>512</v>
      </c>
      <c r="U109">
        <v>723</v>
      </c>
      <c r="V109" t="s">
        <v>285</v>
      </c>
      <c r="W109">
        <v>1304.634</v>
      </c>
      <c r="X109">
        <v>811.53899999999999</v>
      </c>
      <c r="Y109">
        <v>1.6080000000000001</v>
      </c>
      <c r="Z109">
        <v>18.021999999999998</v>
      </c>
      <c r="AA109">
        <v>91.593875999999995</v>
      </c>
      <c r="AB109">
        <v>2.2322139999999999</v>
      </c>
      <c r="AC109">
        <v>36.301096999999999</v>
      </c>
      <c r="AD109" s="1">
        <v>156</v>
      </c>
      <c r="AE109">
        <v>0</v>
      </c>
      <c r="AF109">
        <v>125</v>
      </c>
      <c r="AG109">
        <v>92</v>
      </c>
      <c r="AH109">
        <v>14.243681</v>
      </c>
      <c r="AI109">
        <v>460.8</v>
      </c>
      <c r="AJ109">
        <v>12.8</v>
      </c>
      <c r="AK109">
        <v>49</v>
      </c>
      <c r="AL109">
        <v>25553</v>
      </c>
      <c r="AM109">
        <v>0.6801188641751682</v>
      </c>
      <c r="AN109" t="s">
        <v>70</v>
      </c>
      <c r="AO109">
        <v>1131.6130000000001</v>
      </c>
      <c r="AP109" t="s">
        <v>525</v>
      </c>
      <c r="AQ109" t="s">
        <v>117</v>
      </c>
      <c r="AR109" t="s">
        <v>118</v>
      </c>
      <c r="AS109" t="s">
        <v>117</v>
      </c>
      <c r="AT109" t="s">
        <v>118</v>
      </c>
      <c r="AU109" t="s">
        <v>180</v>
      </c>
      <c r="AV109" t="s">
        <v>285</v>
      </c>
      <c r="AW109" t="s">
        <v>70</v>
      </c>
      <c r="AX109">
        <v>723</v>
      </c>
      <c r="AY109" t="s">
        <v>594</v>
      </c>
      <c r="AZ109">
        <v>11</v>
      </c>
      <c r="BA109" t="s">
        <v>657</v>
      </c>
      <c r="BB109">
        <v>3</v>
      </c>
      <c r="BC109">
        <v>1</v>
      </c>
      <c r="BE109" t="s">
        <v>70</v>
      </c>
      <c r="BF109">
        <v>0</v>
      </c>
      <c r="BG109" t="s">
        <v>327</v>
      </c>
      <c r="BI109" t="s">
        <v>117</v>
      </c>
      <c r="BJ109" t="s">
        <v>285</v>
      </c>
      <c r="BK109" t="s">
        <v>70</v>
      </c>
      <c r="BL109">
        <v>0.6801188641751682</v>
      </c>
      <c r="BM109">
        <v>723</v>
      </c>
      <c r="BN109" t="s">
        <v>118</v>
      </c>
      <c r="BO109" t="s">
        <v>180</v>
      </c>
      <c r="BP109">
        <v>3</v>
      </c>
      <c r="BQ109">
        <v>1304.634</v>
      </c>
      <c r="BR109">
        <v>2.4370777801782293E-2</v>
      </c>
      <c r="BS109">
        <v>0.3963266823646594</v>
      </c>
      <c r="BT109">
        <v>0.11957376551584582</v>
      </c>
      <c r="BU109">
        <v>18.021999999999998</v>
      </c>
      <c r="BV109">
        <v>0</v>
      </c>
      <c r="BW109">
        <v>9.5812312112055942</v>
      </c>
      <c r="BX109">
        <v>49</v>
      </c>
      <c r="BY109">
        <v>0</v>
      </c>
      <c r="BZ109">
        <v>125</v>
      </c>
    </row>
    <row r="110" spans="1:78" ht="16.5">
      <c r="A110" s="107" t="str">
        <f t="shared" si="19"/>
        <v>부성여객</v>
      </c>
      <c r="B110" s="108" t="str">
        <f t="shared" si="20"/>
        <v>최병희</v>
      </c>
      <c r="C110" s="109" t="str">
        <f t="shared" si="21"/>
        <v>C</v>
      </c>
      <c r="D110" s="110">
        <f t="shared" si="22"/>
        <v>0.89325960427485285</v>
      </c>
      <c r="E110" s="111">
        <f t="shared" si="23"/>
        <v>8570</v>
      </c>
      <c r="F110" s="112" t="str">
        <f t="shared" si="24"/>
        <v>36</v>
      </c>
      <c r="G110" s="113" t="str">
        <f t="shared" si="25"/>
        <v>70바2046</v>
      </c>
      <c r="H110" s="114">
        <f t="shared" si="26"/>
        <v>7</v>
      </c>
      <c r="I110" s="115">
        <f t="shared" si="27"/>
        <v>925.34999999999991</v>
      </c>
      <c r="J110" s="116">
        <f t="shared" si="28"/>
        <v>3.0862050840908234E-2</v>
      </c>
      <c r="K110" s="116">
        <f t="shared" si="29"/>
        <v>0.36583277682485643</v>
      </c>
      <c r="L110" s="116">
        <f t="shared" si="30"/>
        <v>0.23234451829037664</v>
      </c>
      <c r="M110" s="117">
        <f t="shared" si="31"/>
        <v>13.353999999999999</v>
      </c>
      <c r="N110" s="118">
        <f t="shared" si="32"/>
        <v>0</v>
      </c>
      <c r="O110" s="118">
        <f t="shared" si="33"/>
        <v>14.372939968660509</v>
      </c>
      <c r="P110" s="228">
        <f t="shared" si="34"/>
        <v>14</v>
      </c>
      <c r="Q110" s="229">
        <f t="shared" si="35"/>
        <v>0</v>
      </c>
      <c r="R110" s="229">
        <f t="shared" si="36"/>
        <v>165</v>
      </c>
      <c r="T110">
        <v>512</v>
      </c>
      <c r="U110">
        <v>8570</v>
      </c>
      <c r="V110" t="s">
        <v>526</v>
      </c>
      <c r="W110">
        <v>1139.578</v>
      </c>
      <c r="X110">
        <v>627.75300000000004</v>
      </c>
      <c r="Y110">
        <v>1.8149999999999999</v>
      </c>
      <c r="Z110">
        <v>13.353999999999999</v>
      </c>
      <c r="AA110">
        <v>76.738872999999998</v>
      </c>
      <c r="AB110">
        <v>2.3683190000000001</v>
      </c>
      <c r="AC110">
        <v>28.073595000000001</v>
      </c>
      <c r="AD110" s="1">
        <v>215</v>
      </c>
      <c r="AE110">
        <v>0</v>
      </c>
      <c r="AF110">
        <v>165</v>
      </c>
      <c r="AG110">
        <v>79</v>
      </c>
      <c r="AH110">
        <v>14.850073999999999</v>
      </c>
      <c r="AI110">
        <v>547</v>
      </c>
      <c r="AJ110">
        <v>0</v>
      </c>
      <c r="AK110">
        <v>14</v>
      </c>
      <c r="AL110">
        <v>1905</v>
      </c>
      <c r="AM110">
        <v>0.89325960427485285</v>
      </c>
      <c r="AN110" t="s">
        <v>69</v>
      </c>
      <c r="AO110">
        <v>236.08799999999999</v>
      </c>
      <c r="AP110" t="s">
        <v>527</v>
      </c>
      <c r="AQ110" t="s">
        <v>117</v>
      </c>
      <c r="AR110" t="s">
        <v>119</v>
      </c>
      <c r="AS110" t="s">
        <v>117</v>
      </c>
      <c r="AT110" t="s">
        <v>119</v>
      </c>
      <c r="AU110" t="s">
        <v>412</v>
      </c>
      <c r="AV110" t="s">
        <v>526</v>
      </c>
      <c r="AW110" t="s">
        <v>69</v>
      </c>
      <c r="AX110">
        <v>8570</v>
      </c>
      <c r="AY110" t="s">
        <v>593</v>
      </c>
      <c r="AZ110">
        <v>4</v>
      </c>
      <c r="BA110" t="s">
        <v>334</v>
      </c>
      <c r="BB110">
        <v>7</v>
      </c>
      <c r="BC110">
        <v>1</v>
      </c>
      <c r="BE110" t="s">
        <v>310</v>
      </c>
      <c r="BF110" t="s">
        <v>311</v>
      </c>
      <c r="BG110" t="s">
        <v>310</v>
      </c>
      <c r="BI110" t="s">
        <v>117</v>
      </c>
      <c r="BJ110" t="s">
        <v>526</v>
      </c>
      <c r="BK110" t="s">
        <v>69</v>
      </c>
      <c r="BL110">
        <v>0.89325960427485285</v>
      </c>
      <c r="BM110">
        <v>8570</v>
      </c>
      <c r="BN110" t="s">
        <v>119</v>
      </c>
      <c r="BO110" t="s">
        <v>412</v>
      </c>
      <c r="BP110">
        <v>7</v>
      </c>
      <c r="BQ110">
        <v>925.34999999999991</v>
      </c>
      <c r="BR110">
        <v>3.0862050840908234E-2</v>
      </c>
      <c r="BS110">
        <v>0.36583277682485643</v>
      </c>
      <c r="BT110">
        <v>0.18866633086984833</v>
      </c>
      <c r="BU110">
        <v>13.353999999999999</v>
      </c>
      <c r="BV110">
        <v>0</v>
      </c>
      <c r="BW110">
        <v>14.372939968660509</v>
      </c>
      <c r="BX110">
        <v>14</v>
      </c>
      <c r="BY110">
        <v>0</v>
      </c>
      <c r="BZ110">
        <v>165</v>
      </c>
    </row>
    <row r="111" spans="1:78" ht="16.5">
      <c r="A111" s="124" t="str">
        <f t="shared" si="19"/>
        <v>부성여객</v>
      </c>
      <c r="B111" s="125" t="str">
        <f t="shared" si="20"/>
        <v>최성훈</v>
      </c>
      <c r="C111" s="126" t="str">
        <f t="shared" si="21"/>
        <v>D</v>
      </c>
      <c r="D111" s="127">
        <f t="shared" si="22"/>
        <v>0.83593664714950455</v>
      </c>
      <c r="E111" s="128">
        <f t="shared" si="23"/>
        <v>2876</v>
      </c>
      <c r="F111" s="129" t="str">
        <f t="shared" si="24"/>
        <v>36</v>
      </c>
      <c r="G111" s="130" t="str">
        <f t="shared" si="25"/>
        <v>70바2008</v>
      </c>
      <c r="H111" s="131">
        <f t="shared" si="26"/>
        <v>3</v>
      </c>
      <c r="I111" s="132">
        <f t="shared" si="27"/>
        <v>1161.0500000000002</v>
      </c>
      <c r="J111" s="133">
        <f t="shared" si="28"/>
        <v>3.2221294411344741E-2</v>
      </c>
      <c r="K111" s="133">
        <f t="shared" si="29"/>
        <v>0.40688739225417658</v>
      </c>
      <c r="L111" s="133">
        <f t="shared" si="30"/>
        <v>0.2687222772490418</v>
      </c>
      <c r="M111" s="134">
        <f t="shared" si="31"/>
        <v>14.237</v>
      </c>
      <c r="N111" s="135">
        <f t="shared" si="32"/>
        <v>0.60290254511002961</v>
      </c>
      <c r="O111" s="135">
        <f t="shared" si="33"/>
        <v>25.063520089574087</v>
      </c>
      <c r="P111" s="226">
        <f t="shared" si="34"/>
        <v>21</v>
      </c>
      <c r="Q111" s="227">
        <f t="shared" si="35"/>
        <v>7</v>
      </c>
      <c r="R111" s="227">
        <f t="shared" si="36"/>
        <v>291</v>
      </c>
      <c r="T111">
        <v>512</v>
      </c>
      <c r="U111">
        <v>2876</v>
      </c>
      <c r="V111" t="s">
        <v>383</v>
      </c>
      <c r="W111">
        <v>1161.05</v>
      </c>
      <c r="X111">
        <v>674.67200000000003</v>
      </c>
      <c r="Y111">
        <v>1.7210000000000001</v>
      </c>
      <c r="Z111">
        <v>14.237</v>
      </c>
      <c r="AA111">
        <v>82.225808999999998</v>
      </c>
      <c r="AB111">
        <v>2.6494219999999999</v>
      </c>
      <c r="AC111">
        <v>33.456645000000002</v>
      </c>
      <c r="AD111" s="1">
        <v>312</v>
      </c>
      <c r="AE111">
        <v>7</v>
      </c>
      <c r="AF111">
        <v>291</v>
      </c>
      <c r="AG111">
        <v>92</v>
      </c>
      <c r="AH111">
        <v>14.120262</v>
      </c>
      <c r="AI111">
        <v>697.1</v>
      </c>
      <c r="AJ111">
        <v>12.4</v>
      </c>
      <c r="AK111">
        <v>21</v>
      </c>
      <c r="AL111">
        <v>9222</v>
      </c>
      <c r="AM111">
        <v>0.83593664714950455</v>
      </c>
      <c r="AN111" t="s">
        <v>67</v>
      </c>
      <c r="AO111">
        <v>994.90800000000002</v>
      </c>
      <c r="AP111" t="s">
        <v>528</v>
      </c>
      <c r="AQ111" t="s">
        <v>117</v>
      </c>
      <c r="AR111" t="s">
        <v>119</v>
      </c>
      <c r="AS111" t="s">
        <v>117</v>
      </c>
      <c r="AT111" t="s">
        <v>119</v>
      </c>
      <c r="AU111" t="s">
        <v>182</v>
      </c>
      <c r="AV111" t="s">
        <v>383</v>
      </c>
      <c r="AW111" t="s">
        <v>67</v>
      </c>
      <c r="AX111">
        <v>2876</v>
      </c>
      <c r="AY111" t="s">
        <v>586</v>
      </c>
      <c r="AZ111">
        <v>5</v>
      </c>
      <c r="BA111" t="s">
        <v>340</v>
      </c>
      <c r="BB111">
        <v>3</v>
      </c>
      <c r="BC111">
        <v>1</v>
      </c>
      <c r="BE111" t="s">
        <v>69</v>
      </c>
      <c r="BF111">
        <v>-1</v>
      </c>
      <c r="BG111" t="s">
        <v>324</v>
      </c>
      <c r="BI111" t="s">
        <v>117</v>
      </c>
      <c r="BJ111" t="s">
        <v>383</v>
      </c>
      <c r="BK111" t="s">
        <v>67</v>
      </c>
      <c r="BL111">
        <v>0.83593664714950455</v>
      </c>
      <c r="BM111">
        <v>2876</v>
      </c>
      <c r="BN111" t="s">
        <v>119</v>
      </c>
      <c r="BO111" t="s">
        <v>182</v>
      </c>
      <c r="BP111">
        <v>3</v>
      </c>
      <c r="BQ111">
        <v>1161.0500000000002</v>
      </c>
      <c r="BR111">
        <v>3.2221294411344741E-2</v>
      </c>
      <c r="BS111">
        <v>0.40688739225417658</v>
      </c>
      <c r="BT111">
        <v>0.26872227724904185</v>
      </c>
      <c r="BU111">
        <v>14.237</v>
      </c>
      <c r="BV111">
        <v>0.60290254511002961</v>
      </c>
      <c r="BW111">
        <v>25.063520089574087</v>
      </c>
      <c r="BX111">
        <v>21</v>
      </c>
      <c r="BY111">
        <v>7</v>
      </c>
      <c r="BZ111">
        <v>291</v>
      </c>
    </row>
    <row r="112" spans="1:78" ht="16.5">
      <c r="A112" s="107" t="str">
        <f t="shared" si="19"/>
        <v>부성여객</v>
      </c>
      <c r="B112" s="108" t="str">
        <f t="shared" si="20"/>
        <v>최영기</v>
      </c>
      <c r="C112" s="109" t="str">
        <f t="shared" si="21"/>
        <v>D</v>
      </c>
      <c r="D112" s="110">
        <f t="shared" si="22"/>
        <v>0.84350000000000003</v>
      </c>
      <c r="E112" s="111">
        <f t="shared" si="23"/>
        <v>2131</v>
      </c>
      <c r="F112" s="112" t="str">
        <f t="shared" si="24"/>
        <v>33</v>
      </c>
      <c r="G112" s="113" t="str">
        <f t="shared" si="25"/>
        <v>70바2018</v>
      </c>
      <c r="H112" s="114">
        <f t="shared" si="26"/>
        <v>1</v>
      </c>
      <c r="I112" s="115">
        <f t="shared" si="27"/>
        <v>813.53399999999999</v>
      </c>
      <c r="J112" s="116">
        <f t="shared" si="28"/>
        <v>4.3684446698534343E-2</v>
      </c>
      <c r="K112" s="116">
        <f t="shared" si="29"/>
        <v>0.33322447584477272</v>
      </c>
      <c r="L112" s="116">
        <f t="shared" si="30"/>
        <v>0.28025872305275501</v>
      </c>
      <c r="M112" s="117">
        <f t="shared" si="31"/>
        <v>19.216999999999999</v>
      </c>
      <c r="N112" s="118">
        <f t="shared" si="32"/>
        <v>0.24584098513399563</v>
      </c>
      <c r="O112" s="118">
        <f t="shared" si="33"/>
        <v>28.025872305275502</v>
      </c>
      <c r="P112" s="228">
        <f t="shared" si="34"/>
        <v>5</v>
      </c>
      <c r="Q112" s="229">
        <f t="shared" si="35"/>
        <v>2</v>
      </c>
      <c r="R112" s="229">
        <f t="shared" si="36"/>
        <v>228</v>
      </c>
      <c r="T112">
        <v>512</v>
      </c>
      <c r="U112">
        <v>2131</v>
      </c>
      <c r="V112" t="s">
        <v>384</v>
      </c>
      <c r="W112">
        <v>813.53399999999999</v>
      </c>
      <c r="X112">
        <v>482.15199999999999</v>
      </c>
      <c r="Y112">
        <v>1.6870000000000001</v>
      </c>
      <c r="Z112">
        <v>19.216999999999999</v>
      </c>
      <c r="AA112">
        <v>45.17221</v>
      </c>
      <c r="AB112">
        <v>1.9733229999999999</v>
      </c>
      <c r="AC112">
        <v>15.052486</v>
      </c>
      <c r="AD112" s="1">
        <v>228</v>
      </c>
      <c r="AE112">
        <v>2</v>
      </c>
      <c r="AF112">
        <v>228</v>
      </c>
      <c r="AG112">
        <v>94</v>
      </c>
      <c r="AH112">
        <v>18.009612000000001</v>
      </c>
      <c r="AI112">
        <v>1517.9</v>
      </c>
      <c r="AJ112">
        <v>538.5</v>
      </c>
      <c r="AK112">
        <v>5</v>
      </c>
      <c r="AL112">
        <v>1398</v>
      </c>
      <c r="AM112">
        <v>0.84350000000000003</v>
      </c>
      <c r="AN112" t="s">
        <v>67</v>
      </c>
      <c r="AO112">
        <v>813.53399999999999</v>
      </c>
      <c r="AP112" t="s">
        <v>529</v>
      </c>
      <c r="AQ112" t="s">
        <v>117</v>
      </c>
      <c r="AR112" t="s">
        <v>118</v>
      </c>
      <c r="AS112" t="s">
        <v>117</v>
      </c>
      <c r="AT112" t="s">
        <v>118</v>
      </c>
      <c r="AU112" t="s">
        <v>169</v>
      </c>
      <c r="AV112" t="s">
        <v>384</v>
      </c>
      <c r="AW112" t="s">
        <v>67</v>
      </c>
      <c r="AX112">
        <v>2131</v>
      </c>
      <c r="AY112" t="s">
        <v>597</v>
      </c>
      <c r="AZ112">
        <v>2</v>
      </c>
      <c r="BA112" t="s">
        <v>318</v>
      </c>
      <c r="BB112">
        <v>1</v>
      </c>
      <c r="BC112">
        <v>1</v>
      </c>
      <c r="BE112" t="s">
        <v>69</v>
      </c>
      <c r="BF112">
        <v>-1</v>
      </c>
      <c r="BG112" t="s">
        <v>324</v>
      </c>
      <c r="BI112" t="s">
        <v>117</v>
      </c>
      <c r="BJ112" t="s">
        <v>384</v>
      </c>
      <c r="BK112" t="s">
        <v>67</v>
      </c>
      <c r="BL112">
        <v>0.84350000000000003</v>
      </c>
      <c r="BM112">
        <v>2131</v>
      </c>
      <c r="BN112" t="s">
        <v>118</v>
      </c>
      <c r="BO112" t="s">
        <v>169</v>
      </c>
      <c r="BP112">
        <v>1</v>
      </c>
      <c r="BQ112">
        <v>813.53399999999999</v>
      </c>
      <c r="BR112">
        <v>4.3684446698534343E-2</v>
      </c>
      <c r="BS112">
        <v>0.33322447584477272</v>
      </c>
      <c r="BT112">
        <v>0.28025872305275501</v>
      </c>
      <c r="BU112">
        <v>19.216999999999999</v>
      </c>
      <c r="BV112">
        <v>0.24584098513399563</v>
      </c>
      <c r="BW112">
        <v>28.025872305275502</v>
      </c>
      <c r="BX112">
        <v>5</v>
      </c>
      <c r="BY112">
        <v>2</v>
      </c>
      <c r="BZ112">
        <v>228</v>
      </c>
    </row>
    <row r="113" spans="1:78" ht="16.5">
      <c r="A113" s="124" t="str">
        <f t="shared" si="19"/>
        <v>부성여객</v>
      </c>
      <c r="B113" s="125" t="str">
        <f t="shared" si="20"/>
        <v>최영필</v>
      </c>
      <c r="C113" s="126" t="str">
        <f t="shared" si="21"/>
        <v>C</v>
      </c>
      <c r="D113" s="127">
        <f t="shared" si="22"/>
        <v>0.88894736842105271</v>
      </c>
      <c r="E113" s="128">
        <f t="shared" si="23"/>
        <v>1695</v>
      </c>
      <c r="F113" s="129" t="str">
        <f t="shared" si="24"/>
        <v>33</v>
      </c>
      <c r="G113" s="130" t="str">
        <f t="shared" si="25"/>
        <v>70바2037</v>
      </c>
      <c r="H113" s="131">
        <f t="shared" si="26"/>
        <v>1</v>
      </c>
      <c r="I113" s="132">
        <f t="shared" si="27"/>
        <v>1131.588</v>
      </c>
      <c r="J113" s="133">
        <f t="shared" si="28"/>
        <v>6.710971398531663E-3</v>
      </c>
      <c r="K113" s="133">
        <f t="shared" si="29"/>
        <v>0.34311558725851593</v>
      </c>
      <c r="L113" s="133">
        <f t="shared" si="30"/>
        <v>0.33492755313771444</v>
      </c>
      <c r="M113" s="134">
        <f t="shared" si="31"/>
        <v>14.063000000000001</v>
      </c>
      <c r="N113" s="135">
        <f t="shared" si="32"/>
        <v>8.8371386052167406E-2</v>
      </c>
      <c r="O113" s="135">
        <f t="shared" si="33"/>
        <v>2.2976560373563526</v>
      </c>
      <c r="P113" s="226">
        <f t="shared" si="34"/>
        <v>2</v>
      </c>
      <c r="Q113" s="227">
        <f t="shared" si="35"/>
        <v>1</v>
      </c>
      <c r="R113" s="227">
        <f t="shared" si="36"/>
        <v>26</v>
      </c>
      <c r="T113">
        <v>512</v>
      </c>
      <c r="U113">
        <v>1695</v>
      </c>
      <c r="V113" t="s">
        <v>286</v>
      </c>
      <c r="W113">
        <v>1131.588</v>
      </c>
      <c r="X113">
        <v>669.97</v>
      </c>
      <c r="Y113">
        <v>1.6890000000000001</v>
      </c>
      <c r="Z113">
        <v>14.063000000000001</v>
      </c>
      <c r="AA113">
        <v>66.057203000000001</v>
      </c>
      <c r="AB113">
        <v>0.44330799999999998</v>
      </c>
      <c r="AC113">
        <v>22.665255999999999</v>
      </c>
      <c r="AD113" s="1">
        <v>379</v>
      </c>
      <c r="AE113">
        <v>1</v>
      </c>
      <c r="AF113">
        <v>26</v>
      </c>
      <c r="AG113">
        <v>91</v>
      </c>
      <c r="AH113">
        <v>17.130424999999999</v>
      </c>
      <c r="AI113">
        <v>228.4</v>
      </c>
      <c r="AJ113">
        <v>16.5</v>
      </c>
      <c r="AK113">
        <v>2</v>
      </c>
      <c r="AL113">
        <v>1002</v>
      </c>
      <c r="AM113">
        <v>0.88894736842105271</v>
      </c>
      <c r="AN113" t="s">
        <v>69</v>
      </c>
      <c r="AO113">
        <v>1131.588</v>
      </c>
      <c r="AP113" t="s">
        <v>530</v>
      </c>
      <c r="AQ113" t="s">
        <v>117</v>
      </c>
      <c r="AR113" t="s">
        <v>118</v>
      </c>
      <c r="AS113" t="s">
        <v>117</v>
      </c>
      <c r="AT113" t="s">
        <v>118</v>
      </c>
      <c r="AU113" t="s">
        <v>172</v>
      </c>
      <c r="AV113" t="s">
        <v>286</v>
      </c>
      <c r="AW113" t="s">
        <v>69</v>
      </c>
      <c r="AX113">
        <v>1695</v>
      </c>
      <c r="AY113" t="s">
        <v>582</v>
      </c>
      <c r="AZ113">
        <v>3</v>
      </c>
      <c r="BA113" t="s">
        <v>387</v>
      </c>
      <c r="BB113">
        <v>1</v>
      </c>
      <c r="BC113">
        <v>1</v>
      </c>
      <c r="BE113" t="s">
        <v>68</v>
      </c>
      <c r="BF113">
        <v>-1</v>
      </c>
      <c r="BG113" t="s">
        <v>324</v>
      </c>
      <c r="BI113" t="s">
        <v>117</v>
      </c>
      <c r="BJ113" t="s">
        <v>286</v>
      </c>
      <c r="BK113" t="s">
        <v>69</v>
      </c>
      <c r="BL113">
        <v>0.88894736842105271</v>
      </c>
      <c r="BM113">
        <v>1695</v>
      </c>
      <c r="BN113" t="s">
        <v>118</v>
      </c>
      <c r="BO113" t="s">
        <v>172</v>
      </c>
      <c r="BP113">
        <v>1</v>
      </c>
      <c r="BQ113">
        <v>1131.588</v>
      </c>
      <c r="BR113">
        <v>6.710971398531663E-3</v>
      </c>
      <c r="BS113">
        <v>0.34311558725851593</v>
      </c>
      <c r="BT113">
        <v>0.33492755313771444</v>
      </c>
      <c r="BU113">
        <v>14.063000000000001</v>
      </c>
      <c r="BV113">
        <v>8.8371386052167406E-2</v>
      </c>
      <c r="BW113">
        <v>2.2976560373563526</v>
      </c>
      <c r="BX113">
        <v>2</v>
      </c>
      <c r="BY113">
        <v>1</v>
      </c>
      <c r="BZ113">
        <v>26</v>
      </c>
    </row>
    <row r="114" spans="1:78" ht="16.5">
      <c r="A114" s="107" t="str">
        <f t="shared" si="19"/>
        <v>부성여객</v>
      </c>
      <c r="B114" s="108" t="str">
        <f t="shared" si="20"/>
        <v>최용수</v>
      </c>
      <c r="C114" s="109" t="str">
        <f t="shared" si="21"/>
        <v>D</v>
      </c>
      <c r="D114" s="110">
        <f t="shared" si="22"/>
        <v>0.83544407141360133</v>
      </c>
      <c r="E114" s="111">
        <f t="shared" si="23"/>
        <v>3354</v>
      </c>
      <c r="F114" s="112" t="str">
        <f t="shared" si="24"/>
        <v>33</v>
      </c>
      <c r="G114" s="113" t="str">
        <f t="shared" si="25"/>
        <v>70바2092</v>
      </c>
      <c r="H114" s="114">
        <f t="shared" si="26"/>
        <v>6</v>
      </c>
      <c r="I114" s="115">
        <f t="shared" si="27"/>
        <v>657.67099999999994</v>
      </c>
      <c r="J114" s="116">
        <f t="shared" si="28"/>
        <v>2.0293289999804075E-2</v>
      </c>
      <c r="K114" s="116">
        <f t="shared" si="29"/>
        <v>0.37177929089441325</v>
      </c>
      <c r="L114" s="116">
        <f t="shared" si="30"/>
        <v>0.26456997495708345</v>
      </c>
      <c r="M114" s="117">
        <f t="shared" si="31"/>
        <v>15.906000000000001</v>
      </c>
      <c r="N114" s="118">
        <f t="shared" si="32"/>
        <v>0</v>
      </c>
      <c r="O114" s="118">
        <f t="shared" si="33"/>
        <v>7.4505337775270624</v>
      </c>
      <c r="P114" s="228">
        <f t="shared" si="34"/>
        <v>19</v>
      </c>
      <c r="Q114" s="229">
        <f t="shared" si="35"/>
        <v>3</v>
      </c>
      <c r="R114" s="229">
        <f t="shared" si="36"/>
        <v>72</v>
      </c>
      <c r="T114">
        <v>512</v>
      </c>
      <c r="U114">
        <v>3354</v>
      </c>
      <c r="V114" t="s">
        <v>287</v>
      </c>
      <c r="W114">
        <v>769.24800000000005</v>
      </c>
      <c r="X114">
        <v>431.62900000000002</v>
      </c>
      <c r="Y114">
        <v>1.782</v>
      </c>
      <c r="Z114">
        <v>15.906000000000001</v>
      </c>
      <c r="AA114">
        <v>48.181936</v>
      </c>
      <c r="AB114">
        <v>0.97777000000000003</v>
      </c>
      <c r="AC114">
        <v>17.913046000000001</v>
      </c>
      <c r="AD114" s="1">
        <v>174</v>
      </c>
      <c r="AE114">
        <v>3</v>
      </c>
      <c r="AF114">
        <v>72</v>
      </c>
      <c r="AG114">
        <v>84</v>
      </c>
      <c r="AH114">
        <v>15.965484999999999</v>
      </c>
      <c r="AI114">
        <v>1568.9</v>
      </c>
      <c r="AJ114">
        <v>24.9</v>
      </c>
      <c r="AK114">
        <v>19</v>
      </c>
      <c r="AL114">
        <v>6152</v>
      </c>
      <c r="AM114">
        <v>0.83544407141360133</v>
      </c>
      <c r="AN114" t="s">
        <v>67</v>
      </c>
      <c r="AO114">
        <v>134.53299999999999</v>
      </c>
      <c r="AP114" t="s">
        <v>531</v>
      </c>
      <c r="AQ114" t="s">
        <v>117</v>
      </c>
      <c r="AR114" t="s">
        <v>118</v>
      </c>
      <c r="AS114" t="s">
        <v>117</v>
      </c>
      <c r="AT114" t="s">
        <v>118</v>
      </c>
      <c r="AU114" t="s">
        <v>176</v>
      </c>
      <c r="AV114" t="s">
        <v>287</v>
      </c>
      <c r="AW114" t="s">
        <v>67</v>
      </c>
      <c r="AX114">
        <v>3354</v>
      </c>
      <c r="AY114" t="s">
        <v>597</v>
      </c>
      <c r="AZ114">
        <v>4</v>
      </c>
      <c r="BA114" t="s">
        <v>658</v>
      </c>
      <c r="BB114">
        <v>6</v>
      </c>
      <c r="BC114">
        <v>1</v>
      </c>
      <c r="BE114" t="s">
        <v>67</v>
      </c>
      <c r="BF114">
        <v>0</v>
      </c>
      <c r="BG114" t="s">
        <v>327</v>
      </c>
      <c r="BI114" t="s">
        <v>117</v>
      </c>
      <c r="BJ114" t="s">
        <v>287</v>
      </c>
      <c r="BK114" t="s">
        <v>67</v>
      </c>
      <c r="BL114">
        <v>0.83544407141360133</v>
      </c>
      <c r="BM114">
        <v>3354</v>
      </c>
      <c r="BN114" t="s">
        <v>118</v>
      </c>
      <c r="BO114" t="s">
        <v>176</v>
      </c>
      <c r="BP114">
        <v>6</v>
      </c>
      <c r="BQ114">
        <v>657.67099999999994</v>
      </c>
      <c r="BR114">
        <v>2.0293289999804075E-2</v>
      </c>
      <c r="BS114">
        <v>0.37177929089441325</v>
      </c>
      <c r="BT114">
        <v>0.22619493323349554</v>
      </c>
      <c r="BU114">
        <v>15.906000000000001</v>
      </c>
      <c r="BV114">
        <v>0</v>
      </c>
      <c r="BW114">
        <v>7.4505337775270624</v>
      </c>
      <c r="BX114">
        <v>19</v>
      </c>
      <c r="BY114">
        <v>3</v>
      </c>
      <c r="BZ114">
        <v>72</v>
      </c>
    </row>
    <row r="115" spans="1:78" ht="16.5">
      <c r="A115" s="124" t="str">
        <f t="shared" si="19"/>
        <v>부성여객</v>
      </c>
      <c r="B115" s="125" t="str">
        <f t="shared" si="20"/>
        <v>최재현</v>
      </c>
      <c r="C115" s="126" t="str">
        <f t="shared" si="21"/>
        <v>C</v>
      </c>
      <c r="D115" s="127">
        <f t="shared" si="22"/>
        <v>0.89670644733659632</v>
      </c>
      <c r="E115" s="128">
        <f t="shared" si="23"/>
        <v>4704</v>
      </c>
      <c r="F115" s="129" t="str">
        <f t="shared" si="24"/>
        <v>33</v>
      </c>
      <c r="G115" s="130" t="str">
        <f t="shared" si="25"/>
        <v>70바2084</v>
      </c>
      <c r="H115" s="131">
        <f t="shared" si="26"/>
        <v>11</v>
      </c>
      <c r="I115" s="132">
        <f t="shared" si="27"/>
        <v>1503.3880000000001</v>
      </c>
      <c r="J115" s="133">
        <f t="shared" si="28"/>
        <v>8.4329592063181677E-3</v>
      </c>
      <c r="K115" s="133">
        <f t="shared" si="29"/>
        <v>0.31891075387517515</v>
      </c>
      <c r="L115" s="133">
        <f t="shared" si="30"/>
        <v>0.30863622697533832</v>
      </c>
      <c r="M115" s="134">
        <f t="shared" si="31"/>
        <v>11.725</v>
      </c>
      <c r="N115" s="135">
        <f t="shared" si="32"/>
        <v>6.6516428227443608E-2</v>
      </c>
      <c r="O115" s="135">
        <f t="shared" si="33"/>
        <v>5.1217649735131578</v>
      </c>
      <c r="P115" s="226">
        <f t="shared" si="34"/>
        <v>15</v>
      </c>
      <c r="Q115" s="227">
        <f t="shared" si="35"/>
        <v>1</v>
      </c>
      <c r="R115" s="227">
        <f t="shared" si="36"/>
        <v>81</v>
      </c>
      <c r="T115">
        <v>512</v>
      </c>
      <c r="U115">
        <v>4704</v>
      </c>
      <c r="V115" t="s">
        <v>288</v>
      </c>
      <c r="W115">
        <v>1551.2339999999999</v>
      </c>
      <c r="X115">
        <v>831.21500000000003</v>
      </c>
      <c r="Y115">
        <v>1.8660000000000001</v>
      </c>
      <c r="Z115">
        <v>11.725</v>
      </c>
      <c r="AA115">
        <v>95.819152000000003</v>
      </c>
      <c r="AB115">
        <v>0.80803899999999995</v>
      </c>
      <c r="AC115">
        <v>30.557758</v>
      </c>
      <c r="AD115" s="1">
        <v>464</v>
      </c>
      <c r="AE115">
        <v>1</v>
      </c>
      <c r="AF115">
        <v>81</v>
      </c>
      <c r="AG115">
        <v>99</v>
      </c>
      <c r="AH115">
        <v>16.189184999999998</v>
      </c>
      <c r="AI115">
        <v>1792.6</v>
      </c>
      <c r="AJ115">
        <v>644.29999999999995</v>
      </c>
      <c r="AK115">
        <v>15</v>
      </c>
      <c r="AL115">
        <v>2011</v>
      </c>
      <c r="AM115">
        <v>0.89670644733659632</v>
      </c>
      <c r="AN115" t="s">
        <v>69</v>
      </c>
      <c r="AO115">
        <v>246.041</v>
      </c>
      <c r="AP115" t="s">
        <v>532</v>
      </c>
      <c r="AQ115" t="s">
        <v>117</v>
      </c>
      <c r="AR115" t="s">
        <v>118</v>
      </c>
      <c r="AS115" t="s">
        <v>117</v>
      </c>
      <c r="AT115" t="s">
        <v>118</v>
      </c>
      <c r="AU115" t="s">
        <v>175</v>
      </c>
      <c r="AV115" t="s">
        <v>288</v>
      </c>
      <c r="AW115" t="s">
        <v>69</v>
      </c>
      <c r="AX115">
        <v>4704</v>
      </c>
      <c r="AY115" t="s">
        <v>582</v>
      </c>
      <c r="AZ115">
        <v>1</v>
      </c>
      <c r="BA115" t="s">
        <v>323</v>
      </c>
      <c r="BB115">
        <v>11</v>
      </c>
      <c r="BC115">
        <v>1</v>
      </c>
      <c r="BE115" t="s">
        <v>69</v>
      </c>
      <c r="BF115">
        <v>0</v>
      </c>
      <c r="BG115" t="s">
        <v>327</v>
      </c>
      <c r="BI115" t="s">
        <v>117</v>
      </c>
      <c r="BJ115" t="s">
        <v>288</v>
      </c>
      <c r="BK115" t="s">
        <v>69</v>
      </c>
      <c r="BL115">
        <v>0.89670644733659632</v>
      </c>
      <c r="BM115">
        <v>4704</v>
      </c>
      <c r="BN115" t="s">
        <v>118</v>
      </c>
      <c r="BO115" t="s">
        <v>175</v>
      </c>
      <c r="BP115">
        <v>11</v>
      </c>
      <c r="BQ115">
        <v>1503.3880000000001</v>
      </c>
      <c r="BR115">
        <v>8.4329592063181677E-3</v>
      </c>
      <c r="BS115">
        <v>0.31891075387517515</v>
      </c>
      <c r="BT115">
        <v>0.2991167032182121</v>
      </c>
      <c r="BU115">
        <v>11.725</v>
      </c>
      <c r="BV115">
        <v>6.6516428227443608E-2</v>
      </c>
      <c r="BW115">
        <v>5.1217649735131578</v>
      </c>
      <c r="BX115">
        <v>15</v>
      </c>
      <c r="BY115">
        <v>1</v>
      </c>
      <c r="BZ115">
        <v>81</v>
      </c>
    </row>
    <row r="116" spans="1:78" ht="16.5">
      <c r="A116" s="107" t="str">
        <f t="shared" si="19"/>
        <v>부성여객</v>
      </c>
      <c r="B116" s="108" t="str">
        <f t="shared" si="20"/>
        <v>최창문</v>
      </c>
      <c r="C116" s="109" t="str">
        <f t="shared" si="21"/>
        <v>F</v>
      </c>
      <c r="D116" s="110">
        <f t="shared" si="22"/>
        <v>0.78136363636363637</v>
      </c>
      <c r="E116" s="111">
        <f t="shared" si="23"/>
        <v>5832</v>
      </c>
      <c r="F116" s="112" t="str">
        <f t="shared" si="24"/>
        <v>36</v>
      </c>
      <c r="G116" s="113" t="str">
        <f t="shared" si="25"/>
        <v>70바2128</v>
      </c>
      <c r="H116" s="114">
        <f t="shared" si="26"/>
        <v>1</v>
      </c>
      <c r="I116" s="115">
        <f t="shared" si="27"/>
        <v>444.00099999999998</v>
      </c>
      <c r="J116" s="116">
        <f t="shared" si="28"/>
        <v>2.3708638860395821E-2</v>
      </c>
      <c r="K116" s="116">
        <f t="shared" si="29"/>
        <v>0.330915941942309</v>
      </c>
      <c r="L116" s="116">
        <f t="shared" si="30"/>
        <v>0.27252190873443982</v>
      </c>
      <c r="M116" s="117">
        <f t="shared" si="31"/>
        <v>16.524999999999999</v>
      </c>
      <c r="N116" s="118">
        <f t="shared" si="32"/>
        <v>1.3513483077740818</v>
      </c>
      <c r="O116" s="118">
        <f t="shared" si="33"/>
        <v>11.486460616079695</v>
      </c>
      <c r="P116" s="228">
        <f t="shared" si="34"/>
        <v>8</v>
      </c>
      <c r="Q116" s="229">
        <f t="shared" si="35"/>
        <v>6</v>
      </c>
      <c r="R116" s="229">
        <f t="shared" si="36"/>
        <v>51</v>
      </c>
      <c r="T116">
        <v>512</v>
      </c>
      <c r="U116">
        <v>5832</v>
      </c>
      <c r="V116" t="s">
        <v>406</v>
      </c>
      <c r="W116">
        <v>444.00099999999998</v>
      </c>
      <c r="X116">
        <v>258.29300000000001</v>
      </c>
      <c r="Y116">
        <v>1.7190000000000001</v>
      </c>
      <c r="Z116">
        <v>16.524999999999999</v>
      </c>
      <c r="AA116">
        <v>25.013877999999998</v>
      </c>
      <c r="AB116">
        <v>0.59304500000000004</v>
      </c>
      <c r="AC116">
        <v>8.2774909999999995</v>
      </c>
      <c r="AD116" s="1">
        <v>121</v>
      </c>
      <c r="AE116">
        <v>6</v>
      </c>
      <c r="AF116">
        <v>51</v>
      </c>
      <c r="AG116">
        <v>92</v>
      </c>
      <c r="AH116">
        <v>17.750185999999999</v>
      </c>
      <c r="AI116">
        <v>1427.6</v>
      </c>
      <c r="AJ116">
        <v>561.1</v>
      </c>
      <c r="AK116">
        <v>8</v>
      </c>
      <c r="AL116">
        <v>1716</v>
      </c>
      <c r="AM116">
        <v>0.78136363636363637</v>
      </c>
      <c r="AN116" t="s">
        <v>70</v>
      </c>
      <c r="AO116">
        <v>444.00099999999998</v>
      </c>
      <c r="AP116" t="s">
        <v>533</v>
      </c>
      <c r="AQ116" t="s">
        <v>117</v>
      </c>
      <c r="AR116" t="s">
        <v>119</v>
      </c>
      <c r="AS116" t="s">
        <v>117</v>
      </c>
      <c r="AT116" t="s">
        <v>119</v>
      </c>
      <c r="AU116" t="s">
        <v>313</v>
      </c>
      <c r="AV116" t="s">
        <v>406</v>
      </c>
      <c r="AW116" t="s">
        <v>70</v>
      </c>
      <c r="AX116">
        <v>5832</v>
      </c>
      <c r="AY116" t="s">
        <v>611</v>
      </c>
      <c r="AZ116">
        <v>1</v>
      </c>
      <c r="BA116" t="s">
        <v>345</v>
      </c>
      <c r="BB116">
        <v>1</v>
      </c>
      <c r="BC116">
        <v>1</v>
      </c>
      <c r="BE116" t="s">
        <v>67</v>
      </c>
      <c r="BF116">
        <v>-1</v>
      </c>
      <c r="BG116" t="s">
        <v>324</v>
      </c>
      <c r="BI116" t="s">
        <v>117</v>
      </c>
      <c r="BJ116" t="s">
        <v>406</v>
      </c>
      <c r="BK116" t="s">
        <v>70</v>
      </c>
      <c r="BL116">
        <v>0.78136363636363637</v>
      </c>
      <c r="BM116">
        <v>5832</v>
      </c>
      <c r="BN116" t="s">
        <v>119</v>
      </c>
      <c r="BO116" t="s">
        <v>313</v>
      </c>
      <c r="BP116">
        <v>1</v>
      </c>
      <c r="BQ116">
        <v>444.00099999999998</v>
      </c>
      <c r="BR116">
        <v>2.3708638860395821E-2</v>
      </c>
      <c r="BS116">
        <v>0.330915941942309</v>
      </c>
      <c r="BT116">
        <v>0.27252190873443982</v>
      </c>
      <c r="BU116">
        <v>16.524999999999999</v>
      </c>
      <c r="BV116">
        <v>1.3513483077740818</v>
      </c>
      <c r="BW116">
        <v>11.486460616079695</v>
      </c>
      <c r="BX116">
        <v>8</v>
      </c>
      <c r="BY116">
        <v>6</v>
      </c>
      <c r="BZ116">
        <v>51</v>
      </c>
    </row>
    <row r="117" spans="1:78" ht="16.5">
      <c r="A117" s="124" t="str">
        <f t="shared" si="19"/>
        <v>부성여객</v>
      </c>
      <c r="B117" s="125" t="str">
        <f t="shared" si="20"/>
        <v>최현만</v>
      </c>
      <c r="C117" s="126" t="str">
        <f t="shared" si="21"/>
        <v>A</v>
      </c>
      <c r="D117" s="127">
        <f t="shared" si="22"/>
        <v>0.95906432865861646</v>
      </c>
      <c r="E117" s="128">
        <f t="shared" si="23"/>
        <v>2895</v>
      </c>
      <c r="F117" s="129" t="str">
        <f t="shared" si="24"/>
        <v>790</v>
      </c>
      <c r="G117" s="130" t="str">
        <f t="shared" si="25"/>
        <v>70바2024</v>
      </c>
      <c r="H117" s="131">
        <f t="shared" si="26"/>
        <v>2</v>
      </c>
      <c r="I117" s="132">
        <f t="shared" si="27"/>
        <v>1539.2020000000002</v>
      </c>
      <c r="J117" s="133">
        <f t="shared" si="28"/>
        <v>1.1030199262057972E-2</v>
      </c>
      <c r="K117" s="133">
        <f t="shared" si="29"/>
        <v>0.26863042121990027</v>
      </c>
      <c r="L117" s="133">
        <f t="shared" si="30"/>
        <v>0.31184990663993417</v>
      </c>
      <c r="M117" s="134">
        <f t="shared" si="31"/>
        <v>7.8239999999999998</v>
      </c>
      <c r="N117" s="135">
        <f t="shared" si="32"/>
        <v>6.4968730549986281E-2</v>
      </c>
      <c r="O117" s="135">
        <f t="shared" si="33"/>
        <v>4.0280612940991496</v>
      </c>
      <c r="P117" s="226">
        <f t="shared" si="34"/>
        <v>0</v>
      </c>
      <c r="Q117" s="227">
        <f t="shared" si="35"/>
        <v>1</v>
      </c>
      <c r="R117" s="227">
        <f t="shared" si="36"/>
        <v>62</v>
      </c>
      <c r="T117">
        <v>512</v>
      </c>
      <c r="U117">
        <v>2895</v>
      </c>
      <c r="V117" t="s">
        <v>289</v>
      </c>
      <c r="W117">
        <v>1539.202</v>
      </c>
      <c r="X117">
        <v>643.101</v>
      </c>
      <c r="Y117">
        <v>2.3929999999999998</v>
      </c>
      <c r="Z117">
        <v>7.8239999999999998</v>
      </c>
      <c r="AA117">
        <v>57.819989</v>
      </c>
      <c r="AB117">
        <v>0.63776600000000006</v>
      </c>
      <c r="AC117">
        <v>15.532208000000001</v>
      </c>
      <c r="AD117" s="1">
        <v>480</v>
      </c>
      <c r="AE117">
        <v>1</v>
      </c>
      <c r="AF117">
        <v>62</v>
      </c>
      <c r="AG117">
        <v>108</v>
      </c>
      <c r="AH117">
        <v>26.620585999999999</v>
      </c>
      <c r="AI117">
        <v>6217.7</v>
      </c>
      <c r="AJ117">
        <v>2146.6</v>
      </c>
      <c r="AK117">
        <v>0</v>
      </c>
      <c r="AL117">
        <v>0</v>
      </c>
      <c r="AM117">
        <v>0.95906432865861646</v>
      </c>
      <c r="AN117" t="s">
        <v>66</v>
      </c>
      <c r="AO117">
        <v>1320.64</v>
      </c>
      <c r="AP117" t="s">
        <v>534</v>
      </c>
      <c r="AQ117" t="s">
        <v>117</v>
      </c>
      <c r="AR117" t="s">
        <v>120</v>
      </c>
      <c r="AS117" t="s">
        <v>117</v>
      </c>
      <c r="AT117" t="s">
        <v>120</v>
      </c>
      <c r="AU117" t="s">
        <v>209</v>
      </c>
      <c r="AV117" t="s">
        <v>289</v>
      </c>
      <c r="AW117" t="s">
        <v>66</v>
      </c>
      <c r="AX117">
        <v>2895</v>
      </c>
      <c r="AY117" t="s">
        <v>607</v>
      </c>
      <c r="AZ117">
        <v>5</v>
      </c>
      <c r="BA117" t="s">
        <v>659</v>
      </c>
      <c r="BB117">
        <v>2</v>
      </c>
      <c r="BC117">
        <v>1</v>
      </c>
      <c r="BE117" t="s">
        <v>66</v>
      </c>
      <c r="BF117">
        <v>0</v>
      </c>
      <c r="BG117" t="s">
        <v>327</v>
      </c>
      <c r="BI117" t="s">
        <v>117</v>
      </c>
      <c r="BJ117" t="s">
        <v>289</v>
      </c>
      <c r="BK117" t="s">
        <v>66</v>
      </c>
      <c r="BL117">
        <v>0.95906432865861646</v>
      </c>
      <c r="BM117">
        <v>2895</v>
      </c>
      <c r="BN117" t="s">
        <v>120</v>
      </c>
      <c r="BO117" t="s">
        <v>209</v>
      </c>
      <c r="BP117">
        <v>2</v>
      </c>
      <c r="BQ117">
        <v>1539.2020000000002</v>
      </c>
      <c r="BR117">
        <v>1.1030199262057972E-2</v>
      </c>
      <c r="BS117">
        <v>0.26863042121990027</v>
      </c>
      <c r="BT117">
        <v>0.31184990663993423</v>
      </c>
      <c r="BU117">
        <v>7.8239999999999998</v>
      </c>
      <c r="BV117">
        <v>6.4968730549986281E-2</v>
      </c>
      <c r="BW117">
        <v>4.0280612940991496</v>
      </c>
      <c r="BX117">
        <v>0</v>
      </c>
      <c r="BY117">
        <v>1</v>
      </c>
      <c r="BZ117">
        <v>62</v>
      </c>
    </row>
    <row r="118" spans="1:78" ht="16.5">
      <c r="A118" s="107" t="str">
        <f t="shared" si="19"/>
        <v>부성여객</v>
      </c>
      <c r="B118" s="108" t="str">
        <f t="shared" si="20"/>
        <v>최희우</v>
      </c>
      <c r="C118" s="109" t="str">
        <f t="shared" si="21"/>
        <v>C</v>
      </c>
      <c r="D118" s="110">
        <f t="shared" si="22"/>
        <v>0.88506373483435108</v>
      </c>
      <c r="E118" s="111">
        <f t="shared" si="23"/>
        <v>9630</v>
      </c>
      <c r="F118" s="112" t="str">
        <f t="shared" si="24"/>
        <v>790</v>
      </c>
      <c r="G118" s="113" t="str">
        <f t="shared" si="25"/>
        <v>70바2024</v>
      </c>
      <c r="H118" s="114">
        <f t="shared" si="26"/>
        <v>11</v>
      </c>
      <c r="I118" s="115">
        <f t="shared" si="27"/>
        <v>1266.902</v>
      </c>
      <c r="J118" s="116">
        <f t="shared" si="28"/>
        <v>9.6304292501174452E-3</v>
      </c>
      <c r="K118" s="116">
        <f t="shared" si="29"/>
        <v>0.29673294090989694</v>
      </c>
      <c r="L118" s="116">
        <f t="shared" si="30"/>
        <v>0.26837119208904869</v>
      </c>
      <c r="M118" s="117">
        <f t="shared" si="31"/>
        <v>12.983000000000001</v>
      </c>
      <c r="N118" s="118">
        <f t="shared" si="32"/>
        <v>7.8932703555602557E-2</v>
      </c>
      <c r="O118" s="118">
        <f t="shared" si="33"/>
        <v>3.7887697706689232</v>
      </c>
      <c r="P118" s="228">
        <f t="shared" si="34"/>
        <v>3</v>
      </c>
      <c r="Q118" s="229">
        <f t="shared" si="35"/>
        <v>1</v>
      </c>
      <c r="R118" s="229">
        <f t="shared" si="36"/>
        <v>50</v>
      </c>
      <c r="T118">
        <v>512</v>
      </c>
      <c r="U118">
        <v>9630</v>
      </c>
      <c r="V118" t="s">
        <v>290</v>
      </c>
      <c r="W118">
        <v>1353.2909999999999</v>
      </c>
      <c r="X118">
        <v>700.03300000000002</v>
      </c>
      <c r="Y118">
        <v>1.9330000000000001</v>
      </c>
      <c r="Z118">
        <v>12.983000000000001</v>
      </c>
      <c r="AA118">
        <v>70.233317999999997</v>
      </c>
      <c r="AB118">
        <v>0.67637700000000001</v>
      </c>
      <c r="AC118">
        <v>20.840539</v>
      </c>
      <c r="AD118" s="1">
        <v>340</v>
      </c>
      <c r="AE118">
        <v>1</v>
      </c>
      <c r="AF118">
        <v>50</v>
      </c>
      <c r="AG118">
        <v>107</v>
      </c>
      <c r="AH118">
        <v>19.268504</v>
      </c>
      <c r="AI118">
        <v>1810.1</v>
      </c>
      <c r="AJ118">
        <v>694.5</v>
      </c>
      <c r="AK118">
        <v>3</v>
      </c>
      <c r="AL118">
        <v>263</v>
      </c>
      <c r="AM118">
        <v>0.88506373483435108</v>
      </c>
      <c r="AN118" t="s">
        <v>69</v>
      </c>
      <c r="AO118">
        <v>218.291</v>
      </c>
      <c r="AP118" t="s">
        <v>535</v>
      </c>
      <c r="AQ118" t="s">
        <v>117</v>
      </c>
      <c r="AR118" t="s">
        <v>120</v>
      </c>
      <c r="AS118" t="s">
        <v>117</v>
      </c>
      <c r="AT118" t="s">
        <v>120</v>
      </c>
      <c r="AU118" t="s">
        <v>209</v>
      </c>
      <c r="AV118" t="s">
        <v>290</v>
      </c>
      <c r="AW118" t="s">
        <v>69</v>
      </c>
      <c r="AX118">
        <v>9630</v>
      </c>
      <c r="AY118" t="s">
        <v>621</v>
      </c>
      <c r="AZ118">
        <v>1</v>
      </c>
      <c r="BA118" t="s">
        <v>403</v>
      </c>
      <c r="BB118">
        <v>11</v>
      </c>
      <c r="BC118">
        <v>1</v>
      </c>
      <c r="BE118" t="s">
        <v>69</v>
      </c>
      <c r="BF118">
        <v>0</v>
      </c>
      <c r="BG118" t="s">
        <v>327</v>
      </c>
      <c r="BI118" t="s">
        <v>117</v>
      </c>
      <c r="BJ118" t="s">
        <v>290</v>
      </c>
      <c r="BK118" t="s">
        <v>69</v>
      </c>
      <c r="BL118">
        <v>0.88506373483435108</v>
      </c>
      <c r="BM118">
        <v>9630</v>
      </c>
      <c r="BN118" t="s">
        <v>120</v>
      </c>
      <c r="BO118" t="s">
        <v>209</v>
      </c>
      <c r="BP118">
        <v>11</v>
      </c>
      <c r="BQ118">
        <v>1266.902</v>
      </c>
      <c r="BR118">
        <v>9.6304292501174452E-3</v>
      </c>
      <c r="BS118">
        <v>0.29673294090989694</v>
      </c>
      <c r="BT118">
        <v>0.25123938605961321</v>
      </c>
      <c r="BU118">
        <v>12.983000000000001</v>
      </c>
      <c r="BV118">
        <v>7.8932703555602557E-2</v>
      </c>
      <c r="BW118">
        <v>3.7887697706689232</v>
      </c>
      <c r="BX118">
        <v>3</v>
      </c>
      <c r="BY118">
        <v>1</v>
      </c>
      <c r="BZ118">
        <v>50</v>
      </c>
    </row>
    <row r="119" spans="1:78" ht="16.5">
      <c r="A119" s="124" t="str">
        <f t="shared" si="19"/>
        <v>부성여객</v>
      </c>
      <c r="B119" s="125" t="str">
        <f t="shared" si="20"/>
        <v>한영수</v>
      </c>
      <c r="C119" s="126" t="str">
        <f t="shared" si="21"/>
        <v>F</v>
      </c>
      <c r="D119" s="127">
        <f t="shared" si="22"/>
        <v>0.70839787978692748</v>
      </c>
      <c r="E119" s="128">
        <f t="shared" si="23"/>
        <v>1066</v>
      </c>
      <c r="F119" s="129" t="str">
        <f t="shared" si="24"/>
        <v>33</v>
      </c>
      <c r="G119" s="130" t="str">
        <f t="shared" si="25"/>
        <v>70바2135</v>
      </c>
      <c r="H119" s="131">
        <f t="shared" si="26"/>
        <v>3</v>
      </c>
      <c r="I119" s="132">
        <f t="shared" si="27"/>
        <v>1045.395</v>
      </c>
      <c r="J119" s="133">
        <f t="shared" si="28"/>
        <v>3.1029867641755072E-2</v>
      </c>
      <c r="K119" s="133">
        <f t="shared" si="29"/>
        <v>0.37092483583568525</v>
      </c>
      <c r="L119" s="133">
        <f t="shared" si="30"/>
        <v>0.13392067113387762</v>
      </c>
      <c r="M119" s="134">
        <f t="shared" si="31"/>
        <v>18.670000000000002</v>
      </c>
      <c r="N119" s="135">
        <f t="shared" si="32"/>
        <v>0</v>
      </c>
      <c r="O119" s="135">
        <f t="shared" si="33"/>
        <v>7.6526097790787215</v>
      </c>
      <c r="P119" s="226">
        <f t="shared" si="34"/>
        <v>20</v>
      </c>
      <c r="Q119" s="227">
        <f t="shared" si="35"/>
        <v>0</v>
      </c>
      <c r="R119" s="227">
        <f t="shared" si="36"/>
        <v>81</v>
      </c>
      <c r="T119">
        <v>512</v>
      </c>
      <c r="U119">
        <v>1066</v>
      </c>
      <c r="V119" t="s">
        <v>291</v>
      </c>
      <c r="W119">
        <v>1073.9939999999999</v>
      </c>
      <c r="X119">
        <v>649.02300000000002</v>
      </c>
      <c r="Y119">
        <v>1.655</v>
      </c>
      <c r="Z119">
        <v>18.670000000000002</v>
      </c>
      <c r="AA119">
        <v>68.114986000000002</v>
      </c>
      <c r="AB119">
        <v>2.1135989999999998</v>
      </c>
      <c r="AC119">
        <v>25.265540000000001</v>
      </c>
      <c r="AD119" s="1">
        <v>140</v>
      </c>
      <c r="AE119">
        <v>0</v>
      </c>
      <c r="AF119">
        <v>81</v>
      </c>
      <c r="AG119">
        <v>91</v>
      </c>
      <c r="AH119">
        <v>15.767367</v>
      </c>
      <c r="AI119">
        <v>754</v>
      </c>
      <c r="AJ119">
        <v>88</v>
      </c>
      <c r="AK119">
        <v>20</v>
      </c>
      <c r="AL119">
        <v>9389</v>
      </c>
      <c r="AM119">
        <v>0.70839787978692748</v>
      </c>
      <c r="AN119" t="s">
        <v>70</v>
      </c>
      <c r="AO119">
        <v>758.90899999999999</v>
      </c>
      <c r="AP119" t="s">
        <v>536</v>
      </c>
      <c r="AQ119" t="s">
        <v>117</v>
      </c>
      <c r="AR119" t="s">
        <v>118</v>
      </c>
      <c r="AS119" t="s">
        <v>117</v>
      </c>
      <c r="AT119" t="s">
        <v>118</v>
      </c>
      <c r="AU119" t="s">
        <v>180</v>
      </c>
      <c r="AV119" t="s">
        <v>291</v>
      </c>
      <c r="AW119" t="s">
        <v>70</v>
      </c>
      <c r="AX119">
        <v>1066</v>
      </c>
      <c r="AY119" t="s">
        <v>594</v>
      </c>
      <c r="AZ119">
        <v>9</v>
      </c>
      <c r="BA119" t="s">
        <v>660</v>
      </c>
      <c r="BB119">
        <v>3</v>
      </c>
      <c r="BC119">
        <v>1</v>
      </c>
      <c r="BE119" t="s">
        <v>70</v>
      </c>
      <c r="BF119">
        <v>0</v>
      </c>
      <c r="BG119" t="s">
        <v>327</v>
      </c>
      <c r="BI119" t="s">
        <v>117</v>
      </c>
      <c r="BJ119" t="s">
        <v>291</v>
      </c>
      <c r="BK119" t="s">
        <v>70</v>
      </c>
      <c r="BL119">
        <v>0.70839787978692748</v>
      </c>
      <c r="BM119">
        <v>1066</v>
      </c>
      <c r="BN119" t="s">
        <v>118</v>
      </c>
      <c r="BO119" t="s">
        <v>180</v>
      </c>
      <c r="BP119">
        <v>3</v>
      </c>
      <c r="BQ119">
        <v>1045.395</v>
      </c>
      <c r="BR119">
        <v>3.1029867641755072E-2</v>
      </c>
      <c r="BS119">
        <v>0.37092483583568525</v>
      </c>
      <c r="BT119">
        <v>0.1303545457423412</v>
      </c>
      <c r="BU119">
        <v>18.670000000000002</v>
      </c>
      <c r="BV119">
        <v>0</v>
      </c>
      <c r="BW119">
        <v>7.6526097790787215</v>
      </c>
      <c r="BX119">
        <v>20</v>
      </c>
      <c r="BY119">
        <v>0</v>
      </c>
      <c r="BZ119">
        <v>81</v>
      </c>
    </row>
    <row r="120" spans="1:78" ht="16.5">
      <c r="A120" s="107" t="str">
        <f t="shared" si="19"/>
        <v>부성여객</v>
      </c>
      <c r="B120" s="108" t="str">
        <f t="shared" si="20"/>
        <v>허갑동</v>
      </c>
      <c r="C120" s="109" t="str">
        <f t="shared" si="21"/>
        <v>D</v>
      </c>
      <c r="D120" s="110">
        <f t="shared" si="22"/>
        <v>0.84086956521739131</v>
      </c>
      <c r="E120" s="111">
        <f t="shared" si="23"/>
        <v>5705</v>
      </c>
      <c r="F120" s="112" t="str">
        <f t="shared" si="24"/>
        <v>33</v>
      </c>
      <c r="G120" s="113" t="str">
        <f t="shared" si="25"/>
        <v>70바2034</v>
      </c>
      <c r="H120" s="114">
        <f t="shared" si="26"/>
        <v>1</v>
      </c>
      <c r="I120" s="115">
        <f t="shared" si="27"/>
        <v>1922.865</v>
      </c>
      <c r="J120" s="116">
        <f t="shared" si="28"/>
        <v>1.584327289159836E-2</v>
      </c>
      <c r="K120" s="116">
        <f t="shared" si="29"/>
        <v>0.3969735022861503</v>
      </c>
      <c r="L120" s="116">
        <f t="shared" si="30"/>
        <v>0.14717621881931389</v>
      </c>
      <c r="M120" s="117">
        <f t="shared" si="31"/>
        <v>16.687999999999999</v>
      </c>
      <c r="N120" s="118">
        <f t="shared" si="32"/>
        <v>0.10401146206311936</v>
      </c>
      <c r="O120" s="118">
        <f t="shared" si="33"/>
        <v>8.9969914684598251</v>
      </c>
      <c r="P120" s="228">
        <f t="shared" si="34"/>
        <v>29</v>
      </c>
      <c r="Q120" s="229">
        <f t="shared" si="35"/>
        <v>2</v>
      </c>
      <c r="R120" s="229">
        <f t="shared" si="36"/>
        <v>173</v>
      </c>
      <c r="T120">
        <v>512</v>
      </c>
      <c r="U120">
        <v>5705</v>
      </c>
      <c r="V120" t="s">
        <v>292</v>
      </c>
      <c r="W120">
        <v>1922.865</v>
      </c>
      <c r="X120">
        <v>994.02700000000004</v>
      </c>
      <c r="Y120">
        <v>1.9339999999999999</v>
      </c>
      <c r="Z120">
        <v>16.687999999999999</v>
      </c>
      <c r="AA120">
        <v>122.203033</v>
      </c>
      <c r="AB120">
        <v>1.936096</v>
      </c>
      <c r="AC120">
        <v>48.511366000000002</v>
      </c>
      <c r="AD120" s="1">
        <v>283</v>
      </c>
      <c r="AE120">
        <v>2</v>
      </c>
      <c r="AF120">
        <v>173</v>
      </c>
      <c r="AG120">
        <v>103</v>
      </c>
      <c r="AH120">
        <v>15.735002</v>
      </c>
      <c r="AI120">
        <v>1905.2</v>
      </c>
      <c r="AJ120">
        <v>403.2</v>
      </c>
      <c r="AK120">
        <v>29</v>
      </c>
      <c r="AL120">
        <v>9269</v>
      </c>
      <c r="AM120">
        <v>0.84086956521739131</v>
      </c>
      <c r="AN120" t="s">
        <v>67</v>
      </c>
      <c r="AO120">
        <v>1922.865</v>
      </c>
      <c r="AP120" t="s">
        <v>537</v>
      </c>
      <c r="AQ120" t="s">
        <v>117</v>
      </c>
      <c r="AR120" t="s">
        <v>118</v>
      </c>
      <c r="AS120" t="s">
        <v>117</v>
      </c>
      <c r="AT120" t="s">
        <v>118</v>
      </c>
      <c r="AU120" t="s">
        <v>171</v>
      </c>
      <c r="AV120" t="s">
        <v>292</v>
      </c>
      <c r="AW120" t="s">
        <v>67</v>
      </c>
      <c r="AX120">
        <v>5705</v>
      </c>
      <c r="AY120" t="s">
        <v>597</v>
      </c>
      <c r="AZ120">
        <v>3</v>
      </c>
      <c r="BA120" t="s">
        <v>661</v>
      </c>
      <c r="BB120">
        <v>1</v>
      </c>
      <c r="BC120">
        <v>1</v>
      </c>
      <c r="BE120" t="s">
        <v>67</v>
      </c>
      <c r="BF120">
        <v>0</v>
      </c>
      <c r="BG120" t="s">
        <v>327</v>
      </c>
      <c r="BI120" t="s">
        <v>117</v>
      </c>
      <c r="BJ120" t="s">
        <v>292</v>
      </c>
      <c r="BK120" t="s">
        <v>67</v>
      </c>
      <c r="BL120">
        <v>0.84086956521739131</v>
      </c>
      <c r="BM120">
        <v>5705</v>
      </c>
      <c r="BN120" t="s">
        <v>118</v>
      </c>
      <c r="BO120" t="s">
        <v>171</v>
      </c>
      <c r="BP120">
        <v>1</v>
      </c>
      <c r="BQ120">
        <v>1922.865</v>
      </c>
      <c r="BR120">
        <v>1.584327289159836E-2</v>
      </c>
      <c r="BS120">
        <v>0.3969735022861503</v>
      </c>
      <c r="BT120">
        <v>0.14717621881931389</v>
      </c>
      <c r="BU120">
        <v>16.687999999999999</v>
      </c>
      <c r="BV120">
        <v>0.10401146206311936</v>
      </c>
      <c r="BW120">
        <v>8.9969914684598251</v>
      </c>
      <c r="BX120">
        <v>29</v>
      </c>
      <c r="BY120">
        <v>2</v>
      </c>
      <c r="BZ120">
        <v>173</v>
      </c>
    </row>
    <row r="121" spans="1:78" ht="16.5">
      <c r="A121" s="124" t="str">
        <f t="shared" si="19"/>
        <v>부성여객</v>
      </c>
      <c r="B121" s="125" t="str">
        <f t="shared" si="20"/>
        <v>홍완호</v>
      </c>
      <c r="C121" s="126" t="str">
        <f t="shared" si="21"/>
        <v>B</v>
      </c>
      <c r="D121" s="127">
        <f t="shared" si="22"/>
        <v>0.94947368421052636</v>
      </c>
      <c r="E121" s="128">
        <f t="shared" si="23"/>
        <v>8364</v>
      </c>
      <c r="F121" s="129" t="str">
        <f t="shared" si="24"/>
        <v>36</v>
      </c>
      <c r="G121" s="130" t="str">
        <f t="shared" si="25"/>
        <v>70바2002</v>
      </c>
      <c r="H121" s="131">
        <f t="shared" si="26"/>
        <v>1</v>
      </c>
      <c r="I121" s="132">
        <f t="shared" si="27"/>
        <v>1716.8810000000001</v>
      </c>
      <c r="J121" s="133">
        <f t="shared" si="28"/>
        <v>9.7903202615462186E-3</v>
      </c>
      <c r="K121" s="133">
        <f t="shared" si="29"/>
        <v>0.3229543878819644</v>
      </c>
      <c r="L121" s="133">
        <f t="shared" si="30"/>
        <v>0.25569623054830243</v>
      </c>
      <c r="M121" s="134">
        <f t="shared" si="31"/>
        <v>15.93</v>
      </c>
      <c r="N121" s="135">
        <f t="shared" si="32"/>
        <v>0.17473546506717705</v>
      </c>
      <c r="O121" s="135">
        <f t="shared" si="33"/>
        <v>4.8343478668585647</v>
      </c>
      <c r="P121" s="226">
        <f t="shared" si="34"/>
        <v>3</v>
      </c>
      <c r="Q121" s="227">
        <f t="shared" si="35"/>
        <v>3</v>
      </c>
      <c r="R121" s="227">
        <f t="shared" si="36"/>
        <v>83</v>
      </c>
      <c r="T121">
        <v>512</v>
      </c>
      <c r="U121">
        <v>8364</v>
      </c>
      <c r="V121" t="s">
        <v>293</v>
      </c>
      <c r="W121">
        <v>1716.8810000000001</v>
      </c>
      <c r="X121">
        <v>951.73699999999997</v>
      </c>
      <c r="Y121">
        <v>1.804</v>
      </c>
      <c r="Z121">
        <v>15.93</v>
      </c>
      <c r="AA121">
        <v>100.77607</v>
      </c>
      <c r="AB121">
        <v>0.98663000000000001</v>
      </c>
      <c r="AC121">
        <v>32.546073999999997</v>
      </c>
      <c r="AD121" s="1">
        <v>439</v>
      </c>
      <c r="AE121">
        <v>3</v>
      </c>
      <c r="AF121">
        <v>83</v>
      </c>
      <c r="AG121">
        <v>101</v>
      </c>
      <c r="AH121">
        <v>17.036594000000001</v>
      </c>
      <c r="AI121">
        <v>472.1</v>
      </c>
      <c r="AJ121">
        <v>82</v>
      </c>
      <c r="AK121">
        <v>3</v>
      </c>
      <c r="AL121">
        <v>486</v>
      </c>
      <c r="AM121">
        <v>0.94947368421052636</v>
      </c>
      <c r="AN121" t="s">
        <v>68</v>
      </c>
      <c r="AO121">
        <v>1716.8810000000001</v>
      </c>
      <c r="AP121" t="s">
        <v>538</v>
      </c>
      <c r="AQ121" t="s">
        <v>117</v>
      </c>
      <c r="AR121" t="s">
        <v>119</v>
      </c>
      <c r="AS121" t="s">
        <v>117</v>
      </c>
      <c r="AT121" t="s">
        <v>119</v>
      </c>
      <c r="AU121" t="s">
        <v>181</v>
      </c>
      <c r="AV121" t="s">
        <v>293</v>
      </c>
      <c r="AW121" t="s">
        <v>68</v>
      </c>
      <c r="AX121">
        <v>8364</v>
      </c>
      <c r="AY121" t="s">
        <v>623</v>
      </c>
      <c r="AZ121">
        <v>1</v>
      </c>
      <c r="BA121" t="s">
        <v>337</v>
      </c>
      <c r="BB121">
        <v>1</v>
      </c>
      <c r="BC121">
        <v>1</v>
      </c>
      <c r="BE121" t="s">
        <v>66</v>
      </c>
      <c r="BF121">
        <v>-1</v>
      </c>
      <c r="BG121" t="s">
        <v>324</v>
      </c>
      <c r="BI121" t="s">
        <v>117</v>
      </c>
      <c r="BJ121" t="s">
        <v>293</v>
      </c>
      <c r="BK121" t="s">
        <v>68</v>
      </c>
      <c r="BL121">
        <v>0.94947368421052636</v>
      </c>
      <c r="BM121">
        <v>8364</v>
      </c>
      <c r="BN121" t="s">
        <v>119</v>
      </c>
      <c r="BO121" t="s">
        <v>181</v>
      </c>
      <c r="BP121">
        <v>1</v>
      </c>
      <c r="BQ121">
        <v>1716.8810000000001</v>
      </c>
      <c r="BR121">
        <v>9.7903202615462186E-3</v>
      </c>
      <c r="BS121">
        <v>0.3229543878819644</v>
      </c>
      <c r="BT121">
        <v>0.25569623054830243</v>
      </c>
      <c r="BU121">
        <v>15.93</v>
      </c>
      <c r="BV121">
        <v>0.17473546506717705</v>
      </c>
      <c r="BW121">
        <v>4.8343478668585647</v>
      </c>
      <c r="BX121">
        <v>3</v>
      </c>
      <c r="BY121">
        <v>3</v>
      </c>
      <c r="BZ121">
        <v>83</v>
      </c>
    </row>
    <row r="122" spans="1:78" ht="16.5">
      <c r="A122" s="107" t="str">
        <f t="shared" si="19"/>
        <v>부성여객</v>
      </c>
      <c r="B122" s="108" t="str">
        <f t="shared" si="20"/>
        <v>홍종원</v>
      </c>
      <c r="C122" s="109" t="str">
        <f t="shared" si="21"/>
        <v>B</v>
      </c>
      <c r="D122" s="110">
        <f t="shared" si="22"/>
        <v>0.92009432539547154</v>
      </c>
      <c r="E122" s="111">
        <f t="shared" si="23"/>
        <v>7263</v>
      </c>
      <c r="F122" s="112" t="str">
        <f t="shared" si="24"/>
        <v>36</v>
      </c>
      <c r="G122" s="113" t="str">
        <f t="shared" si="25"/>
        <v>70바2062</v>
      </c>
      <c r="H122" s="114">
        <f t="shared" si="26"/>
        <v>2</v>
      </c>
      <c r="I122" s="115">
        <f t="shared" si="27"/>
        <v>1271.048</v>
      </c>
      <c r="J122" s="116">
        <f t="shared" si="28"/>
        <v>3.0774744097631986E-2</v>
      </c>
      <c r="K122" s="116">
        <f t="shared" si="29"/>
        <v>0.1906337817824707</v>
      </c>
      <c r="L122" s="116">
        <f t="shared" si="30"/>
        <v>0.19354107791365865</v>
      </c>
      <c r="M122" s="117">
        <f t="shared" si="31"/>
        <v>11.384</v>
      </c>
      <c r="N122" s="118">
        <f t="shared" si="32"/>
        <v>0</v>
      </c>
      <c r="O122" s="118">
        <f t="shared" si="33"/>
        <v>2.3602570477275444</v>
      </c>
      <c r="P122" s="228">
        <f t="shared" si="34"/>
        <v>1</v>
      </c>
      <c r="Q122" s="229">
        <f t="shared" si="35"/>
        <v>0</v>
      </c>
      <c r="R122" s="229">
        <f t="shared" si="36"/>
        <v>30</v>
      </c>
      <c r="T122">
        <v>512</v>
      </c>
      <c r="U122">
        <v>7263</v>
      </c>
      <c r="V122" t="s">
        <v>294</v>
      </c>
      <c r="W122">
        <v>1285.001</v>
      </c>
      <c r="X122">
        <v>616.27499999999998</v>
      </c>
      <c r="Y122">
        <v>2.085</v>
      </c>
      <c r="Z122">
        <v>11.384</v>
      </c>
      <c r="AA122">
        <v>69.590798000000007</v>
      </c>
      <c r="AB122">
        <v>2.1416390000000001</v>
      </c>
      <c r="AC122">
        <v>13.266356999999999</v>
      </c>
      <c r="AD122" s="1">
        <v>246</v>
      </c>
      <c r="AE122">
        <v>0</v>
      </c>
      <c r="AF122">
        <v>30</v>
      </c>
      <c r="AG122">
        <v>93</v>
      </c>
      <c r="AH122">
        <v>18.465098999999999</v>
      </c>
      <c r="AI122">
        <v>395.4</v>
      </c>
      <c r="AJ122">
        <v>58</v>
      </c>
      <c r="AK122">
        <v>1</v>
      </c>
      <c r="AL122">
        <v>24</v>
      </c>
      <c r="AM122">
        <v>0.92009432539547154</v>
      </c>
      <c r="AN122" t="s">
        <v>68</v>
      </c>
      <c r="AO122">
        <v>1157.981</v>
      </c>
      <c r="AP122" t="s">
        <v>539</v>
      </c>
      <c r="AQ122" t="s">
        <v>117</v>
      </c>
      <c r="AR122" t="s">
        <v>119</v>
      </c>
      <c r="AS122" t="s">
        <v>117</v>
      </c>
      <c r="AT122" t="s">
        <v>119</v>
      </c>
      <c r="AU122" t="s">
        <v>189</v>
      </c>
      <c r="AV122" t="s">
        <v>294</v>
      </c>
      <c r="AW122" t="s">
        <v>68</v>
      </c>
      <c r="AX122">
        <v>7263</v>
      </c>
      <c r="AY122" t="s">
        <v>623</v>
      </c>
      <c r="AZ122">
        <v>6</v>
      </c>
      <c r="BA122" t="s">
        <v>398</v>
      </c>
      <c r="BB122">
        <v>2</v>
      </c>
      <c r="BC122">
        <v>1</v>
      </c>
      <c r="BE122" t="s">
        <v>69</v>
      </c>
      <c r="BF122">
        <v>1</v>
      </c>
      <c r="BG122" t="s">
        <v>319</v>
      </c>
      <c r="BI122" t="s">
        <v>117</v>
      </c>
      <c r="BJ122" t="s">
        <v>294</v>
      </c>
      <c r="BK122" t="s">
        <v>68</v>
      </c>
      <c r="BL122">
        <v>0.92009432539547154</v>
      </c>
      <c r="BM122">
        <v>7263</v>
      </c>
      <c r="BN122" t="s">
        <v>119</v>
      </c>
      <c r="BO122" t="s">
        <v>189</v>
      </c>
      <c r="BP122">
        <v>2</v>
      </c>
      <c r="BQ122">
        <v>1271.048</v>
      </c>
      <c r="BR122">
        <v>3.0774744097631986E-2</v>
      </c>
      <c r="BS122">
        <v>0.1906337817824707</v>
      </c>
      <c r="BT122">
        <v>0.19143953973576674</v>
      </c>
      <c r="BU122">
        <v>11.384</v>
      </c>
      <c r="BV122">
        <v>0</v>
      </c>
      <c r="BW122">
        <v>2.3602570477275444</v>
      </c>
      <c r="BX122">
        <v>1</v>
      </c>
      <c r="BY122">
        <v>0</v>
      </c>
      <c r="BZ122">
        <v>30</v>
      </c>
    </row>
    <row r="123" spans="1:78" ht="16.5">
      <c r="A123" s="124" t="str">
        <f t="shared" si="19"/>
        <v>부성여객</v>
      </c>
      <c r="B123" s="125" t="str">
        <f t="shared" si="20"/>
        <v>황도영</v>
      </c>
      <c r="C123" s="126" t="str">
        <f t="shared" si="21"/>
        <v>C</v>
      </c>
      <c r="D123" s="127">
        <f t="shared" si="22"/>
        <v>0.89611111111111108</v>
      </c>
      <c r="E123" s="128">
        <f t="shared" si="23"/>
        <v>6580</v>
      </c>
      <c r="F123" s="129" t="str">
        <f t="shared" si="24"/>
        <v>36</v>
      </c>
      <c r="G123" s="130" t="str">
        <f t="shared" si="25"/>
        <v>70바2058</v>
      </c>
      <c r="H123" s="131">
        <f t="shared" si="26"/>
        <v>1</v>
      </c>
      <c r="I123" s="132">
        <f t="shared" si="27"/>
        <v>469.21199999999999</v>
      </c>
      <c r="J123" s="133">
        <f t="shared" si="28"/>
        <v>7.4603020234343981E-2</v>
      </c>
      <c r="K123" s="133">
        <f t="shared" si="29"/>
        <v>0.40285510680282682</v>
      </c>
      <c r="L123" s="133">
        <f t="shared" si="30"/>
        <v>0.19181095112656965</v>
      </c>
      <c r="M123" s="134">
        <f t="shared" si="31"/>
        <v>20.248000000000001</v>
      </c>
      <c r="N123" s="135">
        <f t="shared" si="32"/>
        <v>0</v>
      </c>
      <c r="O123" s="135">
        <f t="shared" si="33"/>
        <v>24.509177088395013</v>
      </c>
      <c r="P123" s="226">
        <f t="shared" si="34"/>
        <v>25</v>
      </c>
      <c r="Q123" s="227">
        <f t="shared" si="35"/>
        <v>0</v>
      </c>
      <c r="R123" s="227">
        <f t="shared" si="36"/>
        <v>115</v>
      </c>
      <c r="T123">
        <v>512</v>
      </c>
      <c r="U123">
        <v>6580</v>
      </c>
      <c r="V123" t="s">
        <v>540</v>
      </c>
      <c r="W123">
        <v>469.21199999999999</v>
      </c>
      <c r="X123">
        <v>290.91199999999998</v>
      </c>
      <c r="Y123">
        <v>1.613</v>
      </c>
      <c r="Z123">
        <v>20.248000000000001</v>
      </c>
      <c r="AA123">
        <v>31.269162999999999</v>
      </c>
      <c r="AB123">
        <v>2.3327740000000001</v>
      </c>
      <c r="AC123">
        <v>12.596942</v>
      </c>
      <c r="AD123" s="1">
        <v>90</v>
      </c>
      <c r="AE123">
        <v>0</v>
      </c>
      <c r="AF123">
        <v>115</v>
      </c>
      <c r="AG123">
        <v>93</v>
      </c>
      <c r="AH123">
        <v>15.005582</v>
      </c>
      <c r="AI123">
        <v>2946.1</v>
      </c>
      <c r="AJ123">
        <v>740.6</v>
      </c>
      <c r="AK123">
        <v>25</v>
      </c>
      <c r="AL123">
        <v>10937</v>
      </c>
      <c r="AM123">
        <v>0.89611111111111108</v>
      </c>
      <c r="AN123" t="s">
        <v>69</v>
      </c>
      <c r="AO123">
        <v>469.21199999999999</v>
      </c>
      <c r="AP123" t="s">
        <v>541</v>
      </c>
      <c r="AQ123" t="s">
        <v>117</v>
      </c>
      <c r="AR123" t="s">
        <v>119</v>
      </c>
      <c r="AS123" t="s">
        <v>117</v>
      </c>
      <c r="AT123" t="s">
        <v>119</v>
      </c>
      <c r="AU123" t="s">
        <v>188</v>
      </c>
      <c r="AV123" t="s">
        <v>540</v>
      </c>
      <c r="AW123" t="s">
        <v>69</v>
      </c>
      <c r="AX123">
        <v>6580</v>
      </c>
      <c r="AY123" t="s">
        <v>593</v>
      </c>
      <c r="AZ123">
        <v>3</v>
      </c>
      <c r="BA123" t="s">
        <v>353</v>
      </c>
      <c r="BB123">
        <v>1</v>
      </c>
      <c r="BC123">
        <v>1</v>
      </c>
      <c r="BE123" t="s">
        <v>310</v>
      </c>
      <c r="BF123" t="s">
        <v>311</v>
      </c>
      <c r="BG123" t="s">
        <v>310</v>
      </c>
      <c r="BI123" t="s">
        <v>117</v>
      </c>
      <c r="BJ123" t="s">
        <v>540</v>
      </c>
      <c r="BK123" t="s">
        <v>69</v>
      </c>
      <c r="BL123">
        <v>0.89611111111111108</v>
      </c>
      <c r="BM123">
        <v>6580</v>
      </c>
      <c r="BN123" t="s">
        <v>119</v>
      </c>
      <c r="BO123" t="s">
        <v>188</v>
      </c>
      <c r="BP123">
        <v>1</v>
      </c>
      <c r="BQ123">
        <v>469.21199999999999</v>
      </c>
      <c r="BR123">
        <v>7.4603020234343981E-2</v>
      </c>
      <c r="BS123">
        <v>0.40285510680282682</v>
      </c>
      <c r="BT123">
        <v>0.19181095112656965</v>
      </c>
      <c r="BU123">
        <v>20.248000000000001</v>
      </c>
      <c r="BV123">
        <v>0</v>
      </c>
      <c r="BW123">
        <v>24.509177088395013</v>
      </c>
      <c r="BX123">
        <v>25</v>
      </c>
      <c r="BY123">
        <v>0</v>
      </c>
      <c r="BZ123">
        <v>115</v>
      </c>
    </row>
    <row r="124" spans="1:78" ht="16.5">
      <c r="A124" s="107" t="str">
        <f t="shared" si="19"/>
        <v>부성여객</v>
      </c>
      <c r="B124" s="108" t="str">
        <f t="shared" si="20"/>
        <v>황범섭</v>
      </c>
      <c r="C124" s="109" t="str">
        <f t="shared" si="21"/>
        <v>D</v>
      </c>
      <c r="D124" s="110">
        <f t="shared" si="22"/>
        <v>0.82070359596538989</v>
      </c>
      <c r="E124" s="111">
        <f t="shared" si="23"/>
        <v>602</v>
      </c>
      <c r="F124" s="112" t="str">
        <f t="shared" si="24"/>
        <v>36</v>
      </c>
      <c r="G124" s="113" t="str">
        <f t="shared" si="25"/>
        <v>70바2137</v>
      </c>
      <c r="H124" s="114">
        <f t="shared" si="26"/>
        <v>8</v>
      </c>
      <c r="I124" s="115">
        <f t="shared" si="27"/>
        <v>966.44999999999993</v>
      </c>
      <c r="J124" s="116">
        <f t="shared" si="28"/>
        <v>2.5781181955175946E-2</v>
      </c>
      <c r="K124" s="116">
        <f t="shared" si="29"/>
        <v>0.36434950072668504</v>
      </c>
      <c r="L124" s="116">
        <f t="shared" si="30"/>
        <v>0.27109524548605723</v>
      </c>
      <c r="M124" s="117">
        <f t="shared" si="31"/>
        <v>15.331</v>
      </c>
      <c r="N124" s="118">
        <f t="shared" si="32"/>
        <v>1.3451290806560092</v>
      </c>
      <c r="O124" s="118">
        <f t="shared" si="33"/>
        <v>10.554089709762534</v>
      </c>
      <c r="P124" s="228">
        <f t="shared" si="34"/>
        <v>13</v>
      </c>
      <c r="Q124" s="229">
        <f t="shared" si="35"/>
        <v>14</v>
      </c>
      <c r="R124" s="229">
        <f t="shared" si="36"/>
        <v>116</v>
      </c>
      <c r="T124">
        <v>512</v>
      </c>
      <c r="U124">
        <v>602</v>
      </c>
      <c r="V124" t="s">
        <v>295</v>
      </c>
      <c r="W124">
        <v>1129.9649999999999</v>
      </c>
      <c r="X124">
        <v>619.43399999999997</v>
      </c>
      <c r="Y124">
        <v>1.8240000000000001</v>
      </c>
      <c r="Z124">
        <v>15.331</v>
      </c>
      <c r="AA124">
        <v>69.634704999999997</v>
      </c>
      <c r="AB124">
        <v>1.7952650000000001</v>
      </c>
      <c r="AC124">
        <v>25.371369999999999</v>
      </c>
      <c r="AD124" s="1">
        <v>262</v>
      </c>
      <c r="AE124">
        <v>14</v>
      </c>
      <c r="AF124">
        <v>116</v>
      </c>
      <c r="AG124">
        <v>108</v>
      </c>
      <c r="AH124">
        <v>16.227036999999999</v>
      </c>
      <c r="AI124">
        <v>1336.7</v>
      </c>
      <c r="AJ124">
        <v>321.60000000000002</v>
      </c>
      <c r="AK124">
        <v>13</v>
      </c>
      <c r="AL124">
        <v>2621</v>
      </c>
      <c r="AM124">
        <v>0.82070359596538989</v>
      </c>
      <c r="AN124" t="s">
        <v>67</v>
      </c>
      <c r="AO124">
        <v>161.69300000000001</v>
      </c>
      <c r="AP124" t="s">
        <v>542</v>
      </c>
      <c r="AQ124" t="s">
        <v>117</v>
      </c>
      <c r="AR124" t="s">
        <v>119</v>
      </c>
      <c r="AS124" t="s">
        <v>117</v>
      </c>
      <c r="AT124" t="s">
        <v>119</v>
      </c>
      <c r="AU124" t="s">
        <v>207</v>
      </c>
      <c r="AV124" t="s">
        <v>295</v>
      </c>
      <c r="AW124" t="s">
        <v>67</v>
      </c>
      <c r="AX124">
        <v>602</v>
      </c>
      <c r="AY124" t="s">
        <v>586</v>
      </c>
      <c r="AZ124">
        <v>11</v>
      </c>
      <c r="BA124" t="s">
        <v>662</v>
      </c>
      <c r="BB124">
        <v>8</v>
      </c>
      <c r="BC124">
        <v>1</v>
      </c>
      <c r="BE124" t="s">
        <v>69</v>
      </c>
      <c r="BF124">
        <v>-1</v>
      </c>
      <c r="BG124" t="s">
        <v>324</v>
      </c>
      <c r="BI124" t="s">
        <v>117</v>
      </c>
      <c r="BJ124" t="s">
        <v>295</v>
      </c>
      <c r="BK124" t="s">
        <v>67</v>
      </c>
      <c r="BL124">
        <v>0.82070359596538989</v>
      </c>
      <c r="BM124">
        <v>602</v>
      </c>
      <c r="BN124" t="s">
        <v>119</v>
      </c>
      <c r="BO124" t="s">
        <v>207</v>
      </c>
      <c r="BP124">
        <v>8</v>
      </c>
      <c r="BQ124">
        <v>966.44999999999993</v>
      </c>
      <c r="BR124">
        <v>2.5781181955175946E-2</v>
      </c>
      <c r="BS124">
        <v>0.36434950072668504</v>
      </c>
      <c r="BT124">
        <v>0.23186558875717392</v>
      </c>
      <c r="BU124">
        <v>15.331</v>
      </c>
      <c r="BV124">
        <v>1.3451290806560092</v>
      </c>
      <c r="BW124">
        <v>10.554089709762534</v>
      </c>
      <c r="BX124">
        <v>13</v>
      </c>
      <c r="BY124">
        <v>14</v>
      </c>
      <c r="BZ124">
        <v>116</v>
      </c>
    </row>
    <row r="125" spans="1:78" ht="16.5">
      <c r="A125" s="124" t="str">
        <f t="shared" ref="A125:A126" si="37">BI125</f>
        <v>부성여객</v>
      </c>
      <c r="B125" s="125" t="str">
        <f t="shared" ref="B125:B126" si="38">IF(BJ125="NULL", E125, BJ125)</f>
        <v>황의훈</v>
      </c>
      <c r="C125" s="126" t="str">
        <f t="shared" ref="C125:C126" si="39">BK125</f>
        <v>B</v>
      </c>
      <c r="D125" s="127">
        <f t="shared" ref="D125:D126" si="40">BL125</f>
        <v>0.91809523809523808</v>
      </c>
      <c r="E125" s="128">
        <f t="shared" ref="E125:E126" si="41">U125</f>
        <v>251</v>
      </c>
      <c r="F125" s="129" t="str">
        <f t="shared" ref="F125:F126" si="42">BN125</f>
        <v>36</v>
      </c>
      <c r="G125" s="130" t="str">
        <f t="shared" ref="G125:G126" si="43">BO125</f>
        <v>70바2093</v>
      </c>
      <c r="H125" s="131">
        <f t="shared" ref="H125:H126" si="44">BP125</f>
        <v>1</v>
      </c>
      <c r="I125" s="132">
        <f t="shared" ref="I125:I126" si="45">BQ125</f>
        <v>1789.76</v>
      </c>
      <c r="J125" s="133">
        <f t="shared" ref="J125:J126" si="46">AB125/AA125</f>
        <v>9.8068215936749671E-3</v>
      </c>
      <c r="K125" s="133">
        <f t="shared" ref="K125:K126" si="47">AC125/AA125</f>
        <v>0.36487252217369143</v>
      </c>
      <c r="L125" s="133">
        <f t="shared" ref="L125:L126" si="48">AD125/I125</f>
        <v>0.17991239048811014</v>
      </c>
      <c r="M125" s="134">
        <f t="shared" ref="M125:M126" si="49">Z125</f>
        <v>15.066000000000001</v>
      </c>
      <c r="N125" s="135">
        <f t="shared" ref="N125:N126" si="50">BV125</f>
        <v>0.50286071875558735</v>
      </c>
      <c r="O125" s="135">
        <f t="shared" ref="O125:O126" si="51">BW125</f>
        <v>4.5257464688002864</v>
      </c>
      <c r="P125" s="226">
        <f t="shared" ref="P125:P126" si="52">AK125</f>
        <v>12</v>
      </c>
      <c r="Q125" s="227">
        <f t="shared" ref="Q125:Q126" si="53">AE125</f>
        <v>9</v>
      </c>
      <c r="R125" s="227">
        <f t="shared" ref="R125:R126" si="54">AF125</f>
        <v>81</v>
      </c>
      <c r="T125">
        <v>512</v>
      </c>
      <c r="U125">
        <v>251</v>
      </c>
      <c r="V125" t="s">
        <v>296</v>
      </c>
      <c r="W125">
        <v>1789.76</v>
      </c>
      <c r="X125">
        <v>928.40800000000002</v>
      </c>
      <c r="Y125">
        <v>1.9279999999999999</v>
      </c>
      <c r="Z125">
        <v>15.066000000000001</v>
      </c>
      <c r="AA125">
        <v>113.04161999999999</v>
      </c>
      <c r="AB125">
        <v>1.108579</v>
      </c>
      <c r="AC125">
        <v>41.245781000000001</v>
      </c>
      <c r="AD125" s="1">
        <v>322</v>
      </c>
      <c r="AE125">
        <v>9</v>
      </c>
      <c r="AF125">
        <v>81</v>
      </c>
      <c r="AG125">
        <v>105</v>
      </c>
      <c r="AH125">
        <v>15.832751999999999</v>
      </c>
      <c r="AI125">
        <v>1239.8</v>
      </c>
      <c r="AJ125">
        <v>621.1</v>
      </c>
      <c r="AK125">
        <v>12</v>
      </c>
      <c r="AL125">
        <v>2115</v>
      </c>
      <c r="AM125">
        <v>0.91809523809523808</v>
      </c>
      <c r="AN125" t="s">
        <v>68</v>
      </c>
      <c r="AO125">
        <v>1789.76</v>
      </c>
      <c r="AP125" t="s">
        <v>543</v>
      </c>
      <c r="AQ125" t="s">
        <v>117</v>
      </c>
      <c r="AR125" t="s">
        <v>119</v>
      </c>
      <c r="AS125" t="s">
        <v>117</v>
      </c>
      <c r="AT125" t="s">
        <v>119</v>
      </c>
      <c r="AU125" t="s">
        <v>192</v>
      </c>
      <c r="AV125" t="s">
        <v>296</v>
      </c>
      <c r="AW125" t="s">
        <v>68</v>
      </c>
      <c r="AX125">
        <v>251</v>
      </c>
      <c r="AY125" t="s">
        <v>623</v>
      </c>
      <c r="AZ125">
        <v>9</v>
      </c>
      <c r="BA125" t="s">
        <v>397</v>
      </c>
      <c r="BB125">
        <v>1</v>
      </c>
      <c r="BC125">
        <v>1</v>
      </c>
      <c r="BE125" t="s">
        <v>69</v>
      </c>
      <c r="BF125">
        <v>1</v>
      </c>
      <c r="BG125" t="s">
        <v>319</v>
      </c>
      <c r="BI125" t="s">
        <v>117</v>
      </c>
      <c r="BJ125" t="s">
        <v>296</v>
      </c>
      <c r="BK125" t="s">
        <v>68</v>
      </c>
      <c r="BL125">
        <v>0.91809523809523808</v>
      </c>
      <c r="BM125">
        <v>251</v>
      </c>
      <c r="BN125" t="s">
        <v>119</v>
      </c>
      <c r="BO125" t="s">
        <v>192</v>
      </c>
      <c r="BP125">
        <v>1</v>
      </c>
      <c r="BQ125">
        <v>1789.76</v>
      </c>
      <c r="BR125">
        <v>9.8068215936749671E-3</v>
      </c>
      <c r="BS125">
        <v>0.36487252217369143</v>
      </c>
      <c r="BT125">
        <v>0.17991239048811014</v>
      </c>
      <c r="BU125">
        <v>15.066000000000001</v>
      </c>
      <c r="BV125">
        <v>0.50286071875558735</v>
      </c>
      <c r="BW125">
        <v>4.5257464688002864</v>
      </c>
      <c r="BX125">
        <v>12</v>
      </c>
      <c r="BY125">
        <v>9</v>
      </c>
      <c r="BZ125">
        <v>81</v>
      </c>
    </row>
    <row r="126" spans="1:78" ht="16.5">
      <c r="A126" s="107" t="str">
        <f t="shared" si="37"/>
        <v>부성여객</v>
      </c>
      <c r="B126" s="108" t="str">
        <f t="shared" si="38"/>
        <v>황인갑</v>
      </c>
      <c r="C126" s="109" t="str">
        <f t="shared" si="39"/>
        <v>C</v>
      </c>
      <c r="D126" s="110">
        <f t="shared" si="40"/>
        <v>0.86782608695652186</v>
      </c>
      <c r="E126" s="111">
        <f t="shared" si="41"/>
        <v>9060</v>
      </c>
      <c r="F126" s="112" t="str">
        <f t="shared" si="42"/>
        <v>36</v>
      </c>
      <c r="G126" s="113" t="str">
        <f t="shared" si="43"/>
        <v>70바2131</v>
      </c>
      <c r="H126" s="114">
        <f t="shared" si="44"/>
        <v>1</v>
      </c>
      <c r="I126" s="115">
        <f t="shared" si="45"/>
        <v>1563.6089999999999</v>
      </c>
      <c r="J126" s="116">
        <f t="shared" si="46"/>
        <v>2.8424310672207048E-2</v>
      </c>
      <c r="K126" s="116">
        <f t="shared" si="47"/>
        <v>0.27777368747169284</v>
      </c>
      <c r="L126" s="116">
        <f t="shared" si="48"/>
        <v>0.19378246096050869</v>
      </c>
      <c r="M126" s="117">
        <f t="shared" si="49"/>
        <v>12.423999999999999</v>
      </c>
      <c r="N126" s="118">
        <f t="shared" si="50"/>
        <v>0</v>
      </c>
      <c r="O126" s="118">
        <f t="shared" si="51"/>
        <v>8.9536450608815894</v>
      </c>
      <c r="P126" s="228">
        <f t="shared" si="52"/>
        <v>19</v>
      </c>
      <c r="Q126" s="229">
        <f t="shared" si="53"/>
        <v>0</v>
      </c>
      <c r="R126" s="229">
        <f t="shared" si="54"/>
        <v>140</v>
      </c>
      <c r="T126">
        <v>512</v>
      </c>
      <c r="U126">
        <v>9060</v>
      </c>
      <c r="V126" t="s">
        <v>297</v>
      </c>
      <c r="W126">
        <v>1563.6089999999999</v>
      </c>
      <c r="X126">
        <v>783.423</v>
      </c>
      <c r="Y126">
        <v>1.996</v>
      </c>
      <c r="Z126">
        <v>12.423999999999999</v>
      </c>
      <c r="AA126">
        <v>97.656369999999995</v>
      </c>
      <c r="AB126">
        <v>2.7758150000000001</v>
      </c>
      <c r="AC126">
        <v>27.126370000000001</v>
      </c>
      <c r="AD126" s="1">
        <v>303</v>
      </c>
      <c r="AE126">
        <v>0</v>
      </c>
      <c r="AF126">
        <v>140</v>
      </c>
      <c r="AG126">
        <v>79</v>
      </c>
      <c r="AH126">
        <v>16.011336</v>
      </c>
      <c r="AI126">
        <v>462.2</v>
      </c>
      <c r="AJ126">
        <v>0</v>
      </c>
      <c r="AK126">
        <v>19</v>
      </c>
      <c r="AL126">
        <v>3158</v>
      </c>
      <c r="AM126">
        <v>0.86782608695652186</v>
      </c>
      <c r="AN126" t="s">
        <v>69</v>
      </c>
      <c r="AO126">
        <v>1563.6089999999999</v>
      </c>
      <c r="AP126" t="s">
        <v>544</v>
      </c>
      <c r="AQ126" t="s">
        <v>117</v>
      </c>
      <c r="AR126" t="s">
        <v>119</v>
      </c>
      <c r="AS126" t="s">
        <v>117</v>
      </c>
      <c r="AT126" t="s">
        <v>119</v>
      </c>
      <c r="AU126" t="s">
        <v>205</v>
      </c>
      <c r="AV126" t="s">
        <v>297</v>
      </c>
      <c r="AW126" t="s">
        <v>69</v>
      </c>
      <c r="AX126">
        <v>9060</v>
      </c>
      <c r="AY126" t="s">
        <v>593</v>
      </c>
      <c r="AZ126">
        <v>13</v>
      </c>
      <c r="BA126" t="s">
        <v>663</v>
      </c>
      <c r="BB126">
        <v>1</v>
      </c>
      <c r="BC126">
        <v>1</v>
      </c>
      <c r="BE126" t="s">
        <v>69</v>
      </c>
      <c r="BF126">
        <v>0</v>
      </c>
      <c r="BG126" t="s">
        <v>327</v>
      </c>
      <c r="BI126" t="s">
        <v>117</v>
      </c>
      <c r="BJ126" t="s">
        <v>297</v>
      </c>
      <c r="BK126" t="s">
        <v>69</v>
      </c>
      <c r="BL126">
        <v>0.86782608695652186</v>
      </c>
      <c r="BM126">
        <v>9060</v>
      </c>
      <c r="BN126" t="s">
        <v>119</v>
      </c>
      <c r="BO126" t="s">
        <v>205</v>
      </c>
      <c r="BP126">
        <v>1</v>
      </c>
      <c r="BQ126">
        <v>1563.6089999999999</v>
      </c>
      <c r="BR126">
        <v>2.8424310672207048E-2</v>
      </c>
      <c r="BS126">
        <v>0.27777368747169284</v>
      </c>
      <c r="BT126">
        <v>0.19378246096050869</v>
      </c>
      <c r="BU126">
        <v>12.423999999999999</v>
      </c>
      <c r="BV126">
        <v>0</v>
      </c>
      <c r="BW126">
        <v>8.9536450608815894</v>
      </c>
      <c r="BX126">
        <v>19</v>
      </c>
      <c r="BY126">
        <v>0</v>
      </c>
      <c r="BZ126">
        <v>140</v>
      </c>
    </row>
  </sheetData>
  <sortState xmlns:xlrd2="http://schemas.microsoft.com/office/spreadsheetml/2017/richdata2" ref="T4:AN24">
    <sortCondition ref="AB4:AB24"/>
    <sortCondition descending="1" ref="AD4:AD24"/>
  </sortState>
  <phoneticPr fontId="2" type="noConversion"/>
  <conditionalFormatting sqref="C5:D126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99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6" t="s">
        <v>545</v>
      </c>
      <c r="B2" s="267"/>
      <c r="C2" s="268"/>
      <c r="D2" s="269"/>
      <c r="E2" s="266"/>
      <c r="F2" s="270"/>
      <c r="G2" s="266"/>
      <c r="H2" s="266"/>
      <c r="I2" s="266"/>
      <c r="J2" s="266"/>
      <c r="K2" s="259"/>
      <c r="L2" s="259"/>
      <c r="M2" s="259"/>
      <c r="N2" s="259"/>
      <c r="O2" s="259"/>
      <c r="P2" s="259"/>
      <c r="Q2" s="259"/>
      <c r="R2" s="259"/>
    </row>
    <row r="3" spans="1:18">
      <c r="A3" s="259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</row>
    <row r="4" spans="1:18" ht="26.25">
      <c r="A4" s="271" t="s">
        <v>546</v>
      </c>
      <c r="B4" s="272"/>
      <c r="C4" s="273"/>
      <c r="D4" s="274"/>
      <c r="E4" s="275"/>
      <c r="F4" s="276"/>
      <c r="G4" s="259"/>
      <c r="H4" s="275"/>
      <c r="I4" s="259"/>
      <c r="J4" s="259"/>
      <c r="K4" s="259"/>
      <c r="L4" s="259"/>
      <c r="M4" s="259"/>
      <c r="N4" s="259"/>
      <c r="O4" s="259"/>
      <c r="P4" s="259"/>
      <c r="Q4" s="259"/>
      <c r="R4" s="259"/>
    </row>
    <row r="5" spans="1:18" ht="26.25">
      <c r="A5" s="262" t="s">
        <v>547</v>
      </c>
      <c r="B5" s="259"/>
      <c r="C5" s="259"/>
      <c r="D5" s="259"/>
      <c r="E5" s="259"/>
      <c r="F5" s="259"/>
      <c r="G5" s="259"/>
      <c r="H5" s="259"/>
      <c r="I5" s="259"/>
      <c r="J5" s="259"/>
      <c r="K5" s="259"/>
      <c r="L5" s="259"/>
      <c r="M5" s="259"/>
      <c r="N5" s="259"/>
      <c r="O5" s="259"/>
      <c r="P5" s="259"/>
      <c r="Q5" s="259"/>
      <c r="R5" s="259"/>
    </row>
    <row r="6" spans="1:18" ht="17.25">
      <c r="A6" s="263" t="s">
        <v>548</v>
      </c>
      <c r="B6" s="259"/>
      <c r="C6" s="259"/>
      <c r="D6" s="259"/>
      <c r="E6" s="259"/>
      <c r="F6" s="259"/>
      <c r="G6" s="259"/>
      <c r="H6" s="259"/>
      <c r="I6" s="259"/>
      <c r="J6" s="259"/>
      <c r="K6" s="259"/>
      <c r="L6" s="259"/>
      <c r="M6" s="259"/>
      <c r="N6" s="259"/>
      <c r="O6" s="259"/>
      <c r="P6" s="259"/>
      <c r="Q6" s="259"/>
      <c r="R6" s="259"/>
    </row>
    <row r="7" spans="1:18" ht="17.25">
      <c r="A7" s="263"/>
      <c r="B7" s="259"/>
      <c r="C7" s="259"/>
      <c r="D7" s="259"/>
      <c r="E7" s="259"/>
      <c r="F7" s="259"/>
      <c r="G7" s="259"/>
      <c r="H7" s="259"/>
      <c r="I7" s="259"/>
      <c r="J7" s="259"/>
      <c r="K7" s="259"/>
      <c r="L7" s="259"/>
      <c r="M7" s="259"/>
      <c r="N7" s="259"/>
      <c r="O7" s="259"/>
      <c r="P7" s="259"/>
      <c r="Q7" s="259"/>
      <c r="R7" s="259"/>
    </row>
    <row r="8" spans="1:18" ht="17.25">
      <c r="A8" s="260" t="s">
        <v>162</v>
      </c>
      <c r="B8" s="261"/>
      <c r="C8" s="261"/>
      <c r="D8" s="261"/>
      <c r="E8" s="261"/>
      <c r="F8" s="261"/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1"/>
      <c r="R8" s="261"/>
    </row>
    <row r="9" spans="1:18">
      <c r="A9" s="261"/>
      <c r="B9" s="261"/>
      <c r="C9" s="261"/>
      <c r="D9" s="261"/>
      <c r="E9" s="261"/>
      <c r="F9" s="261"/>
      <c r="G9" s="261"/>
      <c r="H9" s="261"/>
      <c r="I9" s="261"/>
      <c r="J9" s="261"/>
      <c r="K9" s="261"/>
      <c r="L9" s="261"/>
      <c r="M9" s="261"/>
      <c r="N9" s="261"/>
      <c r="O9" s="261"/>
      <c r="P9" s="261"/>
      <c r="Q9" s="261"/>
      <c r="R9" s="261"/>
    </row>
    <row r="10" spans="1:18">
      <c r="A10" s="261" t="s">
        <v>549</v>
      </c>
      <c r="B10" s="261"/>
      <c r="C10" s="261"/>
      <c r="D10" s="261"/>
      <c r="E10" s="261"/>
      <c r="F10" s="261"/>
      <c r="G10" s="261"/>
      <c r="H10" s="261"/>
      <c r="I10" s="261"/>
      <c r="J10" s="261"/>
      <c r="K10" s="261"/>
      <c r="L10" s="261"/>
      <c r="M10" s="261"/>
      <c r="N10" s="261"/>
      <c r="O10" s="261"/>
      <c r="P10" s="261"/>
      <c r="Q10" s="261"/>
      <c r="R10" s="261"/>
    </row>
    <row r="11" spans="1:18">
      <c r="A11" s="261"/>
      <c r="B11" s="261"/>
      <c r="C11" s="261"/>
      <c r="D11" s="261"/>
      <c r="E11" s="261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1"/>
      <c r="R11" s="261"/>
    </row>
    <row r="12" spans="1:18">
      <c r="A12" s="259"/>
      <c r="B12" s="259"/>
      <c r="C12" s="259"/>
      <c r="D12" s="259"/>
      <c r="E12" s="259"/>
      <c r="F12" s="259"/>
      <c r="G12" s="259"/>
      <c r="H12" s="259"/>
      <c r="I12" s="259"/>
      <c r="J12" s="259"/>
      <c r="K12" s="259"/>
      <c r="L12" s="259"/>
      <c r="M12" s="259"/>
      <c r="N12" s="259"/>
      <c r="O12" s="259"/>
      <c r="P12" s="259"/>
      <c r="Q12" s="259"/>
      <c r="R12" s="259"/>
    </row>
    <row r="13" spans="1:18" ht="37.5" customHeight="1">
      <c r="A13" s="277" t="s">
        <v>0</v>
      </c>
      <c r="B13" s="278" t="s">
        <v>74</v>
      </c>
      <c r="C13" s="279" t="s">
        <v>65</v>
      </c>
      <c r="D13" s="279" t="s">
        <v>154</v>
      </c>
      <c r="E13" s="280" t="s">
        <v>140</v>
      </c>
      <c r="F13" s="278" t="s">
        <v>145</v>
      </c>
      <c r="G13" s="280" t="s">
        <v>143</v>
      </c>
      <c r="H13" s="280" t="s">
        <v>147</v>
      </c>
      <c r="I13" s="240" t="s">
        <v>149</v>
      </c>
      <c r="J13" s="280" t="s">
        <v>11</v>
      </c>
      <c r="K13" s="280" t="s">
        <v>12</v>
      </c>
      <c r="L13" s="280" t="s">
        <v>13</v>
      </c>
      <c r="M13" s="280" t="s">
        <v>106</v>
      </c>
      <c r="N13" s="280" t="s">
        <v>6</v>
      </c>
      <c r="O13" s="280" t="s">
        <v>7</v>
      </c>
      <c r="P13" s="280" t="s">
        <v>157</v>
      </c>
      <c r="Q13" s="281" t="s">
        <v>159</v>
      </c>
      <c r="R13" s="281" t="s">
        <v>160</v>
      </c>
    </row>
    <row r="14" spans="1:18" ht="16.5">
      <c r="A14" s="282" t="s">
        <v>117</v>
      </c>
      <c r="B14" s="283" t="s">
        <v>357</v>
      </c>
      <c r="C14" s="284" t="s">
        <v>67</v>
      </c>
      <c r="D14" s="285">
        <v>0.82257029718668073</v>
      </c>
      <c r="E14" s="286">
        <v>204</v>
      </c>
      <c r="F14" s="243" t="s">
        <v>120</v>
      </c>
      <c r="G14" s="287" t="s">
        <v>211</v>
      </c>
      <c r="H14" s="288">
        <v>8</v>
      </c>
      <c r="I14" s="244">
        <v>1109.443</v>
      </c>
      <c r="J14" s="289">
        <v>2.7576363078389902E-2</v>
      </c>
      <c r="K14" s="289">
        <v>0.32807681677945055</v>
      </c>
      <c r="L14" s="289">
        <v>0.24811106382637041</v>
      </c>
      <c r="M14" s="290">
        <v>13.84</v>
      </c>
      <c r="N14" s="291">
        <v>0.72108256124920345</v>
      </c>
      <c r="O14" s="291">
        <v>17.846793390917785</v>
      </c>
      <c r="P14" s="292">
        <v>13</v>
      </c>
      <c r="Q14" s="293">
        <v>8</v>
      </c>
      <c r="R14" s="293">
        <v>229</v>
      </c>
    </row>
    <row r="15" spans="1:18" ht="16.5">
      <c r="A15" s="282" t="s">
        <v>117</v>
      </c>
      <c r="B15" s="283" t="s">
        <v>358</v>
      </c>
      <c r="C15" s="284" t="s">
        <v>67</v>
      </c>
      <c r="D15" s="285">
        <v>0.81381197155996687</v>
      </c>
      <c r="E15" s="286">
        <v>2024</v>
      </c>
      <c r="F15" s="243" t="s">
        <v>119</v>
      </c>
      <c r="G15" s="287" t="s">
        <v>190</v>
      </c>
      <c r="H15" s="288">
        <v>3</v>
      </c>
      <c r="I15" s="244">
        <v>1025.499</v>
      </c>
      <c r="J15" s="289">
        <v>6.7889936247844784E-2</v>
      </c>
      <c r="K15" s="289">
        <v>0.31445112590189483</v>
      </c>
      <c r="L15" s="289">
        <v>0.19866536251506767</v>
      </c>
      <c r="M15" s="290">
        <v>15.279</v>
      </c>
      <c r="N15" s="291">
        <v>1.1701620381882381</v>
      </c>
      <c r="O15" s="291">
        <v>11.506593375517674</v>
      </c>
      <c r="P15" s="292">
        <v>19</v>
      </c>
      <c r="Q15" s="293">
        <v>17</v>
      </c>
      <c r="R15" s="293">
        <v>130</v>
      </c>
    </row>
    <row r="16" spans="1:18" ht="16.5">
      <c r="A16" s="282" t="s">
        <v>117</v>
      </c>
      <c r="B16" s="283" t="s">
        <v>223</v>
      </c>
      <c r="C16" s="284" t="s">
        <v>70</v>
      </c>
      <c r="D16" s="285">
        <v>0.70320000000000005</v>
      </c>
      <c r="E16" s="286">
        <v>8671</v>
      </c>
      <c r="F16" s="243" t="s">
        <v>118</v>
      </c>
      <c r="G16" s="287" t="s">
        <v>177</v>
      </c>
      <c r="H16" s="288">
        <v>1</v>
      </c>
      <c r="I16" s="244">
        <v>934.28099999999995</v>
      </c>
      <c r="J16" s="289">
        <v>3.9972992140948703E-2</v>
      </c>
      <c r="K16" s="289">
        <v>0.3698189388753983</v>
      </c>
      <c r="L16" s="289">
        <v>0.14449614195300986</v>
      </c>
      <c r="M16" s="290">
        <v>17.611999999999998</v>
      </c>
      <c r="N16" s="291">
        <v>0</v>
      </c>
      <c r="O16" s="291">
        <v>4.2813671689780701</v>
      </c>
      <c r="P16" s="292">
        <v>16</v>
      </c>
      <c r="Q16" s="293">
        <v>0</v>
      </c>
      <c r="R16" s="293">
        <v>40</v>
      </c>
    </row>
    <row r="17" spans="1:18" ht="16.5">
      <c r="A17" s="282" t="s">
        <v>117</v>
      </c>
      <c r="B17" s="283" t="s">
        <v>224</v>
      </c>
      <c r="C17" s="284" t="s">
        <v>67</v>
      </c>
      <c r="D17" s="285">
        <v>0.82454724396658574</v>
      </c>
      <c r="E17" s="286">
        <v>1880</v>
      </c>
      <c r="F17" s="243" t="s">
        <v>118</v>
      </c>
      <c r="G17" s="287" t="s">
        <v>173</v>
      </c>
      <c r="H17" s="288">
        <v>8</v>
      </c>
      <c r="I17" s="244">
        <v>778.17800000000011</v>
      </c>
      <c r="J17" s="289">
        <v>4.2227001450477121E-2</v>
      </c>
      <c r="K17" s="289">
        <v>0.34567126641125839</v>
      </c>
      <c r="L17" s="289">
        <v>0.22003355232442551</v>
      </c>
      <c r="M17" s="290">
        <v>16.082999999999998</v>
      </c>
      <c r="N17" s="291">
        <v>0</v>
      </c>
      <c r="O17" s="291">
        <v>33.411378887606688</v>
      </c>
      <c r="P17" s="292">
        <v>16</v>
      </c>
      <c r="Q17" s="293">
        <v>0</v>
      </c>
      <c r="R17" s="293">
        <v>326</v>
      </c>
    </row>
    <row r="18" spans="1:18" ht="16.5">
      <c r="A18" s="282" t="s">
        <v>117</v>
      </c>
      <c r="B18" s="283" t="s">
        <v>225</v>
      </c>
      <c r="C18" s="284" t="s">
        <v>67</v>
      </c>
      <c r="D18" s="285">
        <v>0.82747527154374045</v>
      </c>
      <c r="E18" s="286">
        <v>5826</v>
      </c>
      <c r="F18" s="243" t="s">
        <v>118</v>
      </c>
      <c r="G18" s="287" t="s">
        <v>178</v>
      </c>
      <c r="H18" s="288">
        <v>8</v>
      </c>
      <c r="I18" s="244">
        <v>888.64199999999994</v>
      </c>
      <c r="J18" s="289">
        <v>5.7142318094597584E-2</v>
      </c>
      <c r="K18" s="289">
        <v>0.35984379861178162</v>
      </c>
      <c r="L18" s="289">
        <v>0.17509612777414801</v>
      </c>
      <c r="M18" s="290">
        <v>15.712999999999999</v>
      </c>
      <c r="N18" s="291">
        <v>0.56265627778115379</v>
      </c>
      <c r="O18" s="291">
        <v>22.281188600133689</v>
      </c>
      <c r="P18" s="292">
        <v>11</v>
      </c>
      <c r="Q18" s="293">
        <v>5</v>
      </c>
      <c r="R18" s="293">
        <v>206</v>
      </c>
    </row>
    <row r="19" spans="1:18" ht="16.5">
      <c r="A19" s="282" t="s">
        <v>117</v>
      </c>
      <c r="B19" s="283" t="s">
        <v>226</v>
      </c>
      <c r="C19" s="284" t="s">
        <v>67</v>
      </c>
      <c r="D19" s="285">
        <v>0.80049942943083552</v>
      </c>
      <c r="E19" s="286">
        <v>5943</v>
      </c>
      <c r="F19" s="243" t="s">
        <v>119</v>
      </c>
      <c r="G19" s="287" t="s">
        <v>189</v>
      </c>
      <c r="H19" s="288">
        <v>3</v>
      </c>
      <c r="I19" s="244">
        <v>1184.076</v>
      </c>
      <c r="J19" s="289">
        <v>6.0689327657409316E-2</v>
      </c>
      <c r="K19" s="289">
        <v>0.36958916006761139</v>
      </c>
      <c r="L19" s="289">
        <v>0.199311530678774</v>
      </c>
      <c r="M19" s="290">
        <v>14.484</v>
      </c>
      <c r="N19" s="291">
        <v>0.16890807684641865</v>
      </c>
      <c r="O19" s="291">
        <v>6.7563230738567457</v>
      </c>
      <c r="P19" s="292">
        <v>40</v>
      </c>
      <c r="Q19" s="293">
        <v>2</v>
      </c>
      <c r="R19" s="293">
        <v>80</v>
      </c>
    </row>
    <row r="20" spans="1:18" ht="16.5">
      <c r="A20" s="282" t="s">
        <v>117</v>
      </c>
      <c r="B20" s="283" t="s">
        <v>434</v>
      </c>
      <c r="C20" s="284" t="s">
        <v>70</v>
      </c>
      <c r="D20" s="285">
        <v>0.75484322140475757</v>
      </c>
      <c r="E20" s="286">
        <v>3685</v>
      </c>
      <c r="F20" s="243" t="s">
        <v>120</v>
      </c>
      <c r="G20" s="287" t="s">
        <v>215</v>
      </c>
      <c r="H20" s="288">
        <v>6</v>
      </c>
      <c r="I20" s="244">
        <v>831.07899999999995</v>
      </c>
      <c r="J20" s="289">
        <v>6.5823895277895575E-2</v>
      </c>
      <c r="K20" s="289">
        <v>0.37994357119428374</v>
      </c>
      <c r="L20" s="289">
        <v>0.23959307342785599</v>
      </c>
      <c r="M20" s="290">
        <v>17.428999999999998</v>
      </c>
      <c r="N20" s="291">
        <v>2.8278486535400624</v>
      </c>
      <c r="O20" s="291">
        <v>59.78880010341846</v>
      </c>
      <c r="P20" s="292">
        <v>31</v>
      </c>
      <c r="Q20" s="293">
        <v>22</v>
      </c>
      <c r="R20" s="293">
        <v>650</v>
      </c>
    </row>
    <row r="21" spans="1:18" ht="16.5">
      <c r="A21" s="282" t="s">
        <v>117</v>
      </c>
      <c r="B21" s="283" t="s">
        <v>360</v>
      </c>
      <c r="C21" s="284" t="s">
        <v>67</v>
      </c>
      <c r="D21" s="285">
        <v>0.80515099877835972</v>
      </c>
      <c r="E21" s="286">
        <v>4041</v>
      </c>
      <c r="F21" s="243" t="s">
        <v>119</v>
      </c>
      <c r="G21" s="287" t="s">
        <v>193</v>
      </c>
      <c r="H21" s="288">
        <v>7</v>
      </c>
      <c r="I21" s="244">
        <v>1171.1249999999998</v>
      </c>
      <c r="J21" s="289">
        <v>2.6906070971900606E-2</v>
      </c>
      <c r="K21" s="289">
        <v>0.3817685204525772</v>
      </c>
      <c r="L21" s="289">
        <v>0.22229595764608195</v>
      </c>
      <c r="M21" s="290">
        <v>13.952999999999999</v>
      </c>
      <c r="N21" s="291">
        <v>0.42693990820791983</v>
      </c>
      <c r="O21" s="291">
        <v>35.350624399615761</v>
      </c>
      <c r="P21" s="292">
        <v>31</v>
      </c>
      <c r="Q21" s="293">
        <v>5</v>
      </c>
      <c r="R21" s="293">
        <v>441</v>
      </c>
    </row>
    <row r="22" spans="1:18" ht="16.5">
      <c r="A22" s="282" t="s">
        <v>117</v>
      </c>
      <c r="B22" s="283" t="s">
        <v>362</v>
      </c>
      <c r="C22" s="284" t="s">
        <v>67</v>
      </c>
      <c r="D22" s="285">
        <v>0.80136363636363628</v>
      </c>
      <c r="E22" s="286">
        <v>844</v>
      </c>
      <c r="F22" s="243" t="s">
        <v>119</v>
      </c>
      <c r="G22" s="287" t="s">
        <v>202</v>
      </c>
      <c r="H22" s="288">
        <v>1</v>
      </c>
      <c r="I22" s="244">
        <v>1173.5170000000001</v>
      </c>
      <c r="J22" s="289">
        <v>1.3289842807049781E-2</v>
      </c>
      <c r="K22" s="289">
        <v>0.3019363665611029</v>
      </c>
      <c r="L22" s="289">
        <v>0.27012817027789116</v>
      </c>
      <c r="M22" s="290">
        <v>14.571999999999999</v>
      </c>
      <c r="N22" s="291">
        <v>0</v>
      </c>
      <c r="O22" s="291">
        <v>2.5564180152481812</v>
      </c>
      <c r="P22" s="292">
        <v>0</v>
      </c>
      <c r="Q22" s="293">
        <v>0</v>
      </c>
      <c r="R22" s="293">
        <v>30</v>
      </c>
    </row>
    <row r="23" spans="1:18" ht="16.5">
      <c r="A23" s="282" t="s">
        <v>117</v>
      </c>
      <c r="B23" s="283" t="s">
        <v>234</v>
      </c>
      <c r="C23" s="284" t="s">
        <v>67</v>
      </c>
      <c r="D23" s="285">
        <v>0.81352543380839604</v>
      </c>
      <c r="E23" s="286">
        <v>8475</v>
      </c>
      <c r="F23" s="243" t="s">
        <v>118</v>
      </c>
      <c r="G23" s="287" t="s">
        <v>177</v>
      </c>
      <c r="H23" s="288">
        <v>9</v>
      </c>
      <c r="I23" s="244">
        <v>929.17899999999997</v>
      </c>
      <c r="J23" s="289">
        <v>4.7597266267626753E-2</v>
      </c>
      <c r="K23" s="289">
        <v>0.35846739315495113</v>
      </c>
      <c r="L23" s="289">
        <v>0.22024338264591811</v>
      </c>
      <c r="M23" s="290">
        <v>15.191000000000001</v>
      </c>
      <c r="N23" s="291">
        <v>0.10762188986191036</v>
      </c>
      <c r="O23" s="291">
        <v>11.407920325362499</v>
      </c>
      <c r="P23" s="292">
        <v>13</v>
      </c>
      <c r="Q23" s="293">
        <v>1</v>
      </c>
      <c r="R23" s="293">
        <v>119</v>
      </c>
    </row>
    <row r="24" spans="1:18" ht="16.5">
      <c r="A24" s="282" t="s">
        <v>117</v>
      </c>
      <c r="B24" s="283" t="s">
        <v>363</v>
      </c>
      <c r="C24" s="284" t="s">
        <v>67</v>
      </c>
      <c r="D24" s="285">
        <v>0.84526315789473694</v>
      </c>
      <c r="E24" s="286">
        <v>4906</v>
      </c>
      <c r="F24" s="243" t="s">
        <v>119</v>
      </c>
      <c r="G24" s="287" t="s">
        <v>201</v>
      </c>
      <c r="H24" s="288">
        <v>1</v>
      </c>
      <c r="I24" s="244">
        <v>744.053</v>
      </c>
      <c r="J24" s="289">
        <v>1.3935103074938037E-2</v>
      </c>
      <c r="K24" s="289">
        <v>0.37852428600256388</v>
      </c>
      <c r="L24" s="289">
        <v>0.30239781305901597</v>
      </c>
      <c r="M24" s="290">
        <v>16.399999999999999</v>
      </c>
      <c r="N24" s="291">
        <v>1.747187364340981</v>
      </c>
      <c r="O24" s="291">
        <v>15.052691138937684</v>
      </c>
      <c r="P24" s="292">
        <v>15</v>
      </c>
      <c r="Q24" s="293">
        <v>13</v>
      </c>
      <c r="R24" s="293">
        <v>112</v>
      </c>
    </row>
    <row r="25" spans="1:18" ht="16.5">
      <c r="A25" s="282" t="s">
        <v>117</v>
      </c>
      <c r="B25" s="283" t="s">
        <v>364</v>
      </c>
      <c r="C25" s="284" t="s">
        <v>70</v>
      </c>
      <c r="D25" s="285">
        <v>0.75142857142857145</v>
      </c>
      <c r="E25" s="286">
        <v>8616</v>
      </c>
      <c r="F25" s="243" t="s">
        <v>119</v>
      </c>
      <c r="G25" s="287" t="s">
        <v>198</v>
      </c>
      <c r="H25" s="288">
        <v>1</v>
      </c>
      <c r="I25" s="244">
        <v>450.70499999999998</v>
      </c>
      <c r="J25" s="289">
        <v>2.2371195611186088E-2</v>
      </c>
      <c r="K25" s="289">
        <v>0.34633476963240484</v>
      </c>
      <c r="L25" s="289">
        <v>0.21743712627993922</v>
      </c>
      <c r="M25" s="290">
        <v>17.954000000000001</v>
      </c>
      <c r="N25" s="291">
        <v>0.44374923730599841</v>
      </c>
      <c r="O25" s="291">
        <v>8.4312355088139697</v>
      </c>
      <c r="P25" s="292">
        <v>6</v>
      </c>
      <c r="Q25" s="293">
        <v>2</v>
      </c>
      <c r="R25" s="293">
        <v>38</v>
      </c>
    </row>
    <row r="26" spans="1:18" ht="16.5">
      <c r="A26" s="282" t="s">
        <v>117</v>
      </c>
      <c r="B26" s="283" t="s">
        <v>366</v>
      </c>
      <c r="C26" s="284" t="s">
        <v>70</v>
      </c>
      <c r="D26" s="285">
        <v>0.72374047240100248</v>
      </c>
      <c r="E26" s="286">
        <v>9799</v>
      </c>
      <c r="F26" s="243" t="s">
        <v>118</v>
      </c>
      <c r="G26" s="287" t="s">
        <v>179</v>
      </c>
      <c r="H26" s="288">
        <v>2</v>
      </c>
      <c r="I26" s="244">
        <v>886.54100000000005</v>
      </c>
      <c r="J26" s="289">
        <v>7.6938625611872632E-2</v>
      </c>
      <c r="K26" s="289">
        <v>0.3708038071597799</v>
      </c>
      <c r="L26" s="289">
        <v>0.18408440484013552</v>
      </c>
      <c r="M26" s="290">
        <v>18.539000000000001</v>
      </c>
      <c r="N26" s="291">
        <v>0.11279794166316053</v>
      </c>
      <c r="O26" s="291">
        <v>11.054198282989731</v>
      </c>
      <c r="P26" s="292">
        <v>32</v>
      </c>
      <c r="Q26" s="293">
        <v>1</v>
      </c>
      <c r="R26" s="293">
        <v>108</v>
      </c>
    </row>
    <row r="27" spans="1:18" ht="16.5">
      <c r="A27" s="282" t="s">
        <v>117</v>
      </c>
      <c r="B27" s="283" t="s">
        <v>237</v>
      </c>
      <c r="C27" s="284" t="s">
        <v>67</v>
      </c>
      <c r="D27" s="285">
        <v>0.82904761904761903</v>
      </c>
      <c r="E27" s="286">
        <v>6728</v>
      </c>
      <c r="F27" s="243" t="s">
        <v>119</v>
      </c>
      <c r="G27" s="287" t="s">
        <v>191</v>
      </c>
      <c r="H27" s="288">
        <v>1</v>
      </c>
      <c r="I27" s="244">
        <v>1092.7840000000001</v>
      </c>
      <c r="J27" s="289">
        <v>3.8777666465278603E-2</v>
      </c>
      <c r="K27" s="289">
        <v>0.3986341340270616</v>
      </c>
      <c r="L27" s="289">
        <v>0.1848489728985783</v>
      </c>
      <c r="M27" s="290">
        <v>18.010000000000002</v>
      </c>
      <c r="N27" s="291">
        <v>0</v>
      </c>
      <c r="O27" s="291">
        <v>18.850934859954023</v>
      </c>
      <c r="P27" s="292">
        <v>38</v>
      </c>
      <c r="Q27" s="293">
        <v>0</v>
      </c>
      <c r="R27" s="293">
        <v>206</v>
      </c>
    </row>
    <row r="28" spans="1:18" ht="16.5">
      <c r="A28" s="282" t="s">
        <v>117</v>
      </c>
      <c r="B28" s="283" t="s">
        <v>238</v>
      </c>
      <c r="C28" s="284" t="s">
        <v>67</v>
      </c>
      <c r="D28" s="285">
        <v>0.84199999999999997</v>
      </c>
      <c r="E28" s="286">
        <v>9456</v>
      </c>
      <c r="F28" s="243" t="s">
        <v>119</v>
      </c>
      <c r="G28" s="287" t="s">
        <v>194</v>
      </c>
      <c r="H28" s="288">
        <v>1</v>
      </c>
      <c r="I28" s="244">
        <v>989.70100000000002</v>
      </c>
      <c r="J28" s="289">
        <v>2.2885902212300076E-2</v>
      </c>
      <c r="K28" s="289">
        <v>0.42580672833838962</v>
      </c>
      <c r="L28" s="289">
        <v>0.26472641737251956</v>
      </c>
      <c r="M28" s="290">
        <v>17.66</v>
      </c>
      <c r="N28" s="291">
        <v>0.10104061731775556</v>
      </c>
      <c r="O28" s="291">
        <v>22.53205766185949</v>
      </c>
      <c r="P28" s="292">
        <v>36</v>
      </c>
      <c r="Q28" s="293">
        <v>1</v>
      </c>
      <c r="R28" s="293">
        <v>223</v>
      </c>
    </row>
    <row r="29" spans="1:18" ht="16.5">
      <c r="A29" s="282" t="s">
        <v>117</v>
      </c>
      <c r="B29" s="283" t="s">
        <v>244</v>
      </c>
      <c r="C29" s="284" t="s">
        <v>70</v>
      </c>
      <c r="D29" s="285">
        <v>0.76721654417828988</v>
      </c>
      <c r="E29" s="286">
        <v>2031</v>
      </c>
      <c r="F29" s="243" t="s">
        <v>119</v>
      </c>
      <c r="G29" s="287" t="s">
        <v>207</v>
      </c>
      <c r="H29" s="288">
        <v>2</v>
      </c>
      <c r="I29" s="244">
        <v>1170.6760000000002</v>
      </c>
      <c r="J29" s="289">
        <v>4.0787865463931657E-2</v>
      </c>
      <c r="K29" s="289">
        <v>0.36363165660708113</v>
      </c>
      <c r="L29" s="289">
        <v>0.20138198386426853</v>
      </c>
      <c r="M29" s="290">
        <v>13.497</v>
      </c>
      <c r="N29" s="291">
        <v>0.25626219380938875</v>
      </c>
      <c r="O29" s="291">
        <v>7.4316036204722735</v>
      </c>
      <c r="P29" s="292">
        <v>19</v>
      </c>
      <c r="Q29" s="293">
        <v>3</v>
      </c>
      <c r="R29" s="293">
        <v>93</v>
      </c>
    </row>
    <row r="30" spans="1:18" ht="16.5">
      <c r="A30" s="282" t="s">
        <v>117</v>
      </c>
      <c r="B30" s="283" t="s">
        <v>404</v>
      </c>
      <c r="C30" s="284" t="s">
        <v>67</v>
      </c>
      <c r="D30" s="285">
        <v>0.80921322896493286</v>
      </c>
      <c r="E30" s="286">
        <v>6444</v>
      </c>
      <c r="F30" s="243" t="s">
        <v>119</v>
      </c>
      <c r="G30" s="287" t="s">
        <v>390</v>
      </c>
      <c r="H30" s="288">
        <v>2</v>
      </c>
      <c r="I30" s="244">
        <v>621.476</v>
      </c>
      <c r="J30" s="289">
        <v>1.1478980285268585E-2</v>
      </c>
      <c r="K30" s="289">
        <v>0.32250448677615556</v>
      </c>
      <c r="L30" s="289">
        <v>0.23492459885820208</v>
      </c>
      <c r="M30" s="290">
        <v>16.318000000000001</v>
      </c>
      <c r="N30" s="291">
        <v>0.16090725949191922</v>
      </c>
      <c r="O30" s="291">
        <v>6.2753831201848502</v>
      </c>
      <c r="P30" s="292">
        <v>2</v>
      </c>
      <c r="Q30" s="293">
        <v>1</v>
      </c>
      <c r="R30" s="293">
        <v>39</v>
      </c>
    </row>
    <row r="31" spans="1:18" ht="16.5">
      <c r="A31" s="282" t="s">
        <v>117</v>
      </c>
      <c r="B31" s="283" t="s">
        <v>245</v>
      </c>
      <c r="C31" s="284" t="s">
        <v>70</v>
      </c>
      <c r="D31" s="285">
        <v>0.79781475531613133</v>
      </c>
      <c r="E31" s="286">
        <v>5086</v>
      </c>
      <c r="F31" s="243" t="s">
        <v>118</v>
      </c>
      <c r="G31" s="287" t="s">
        <v>174</v>
      </c>
      <c r="H31" s="288">
        <v>2</v>
      </c>
      <c r="I31" s="244">
        <v>1157.9110000000001</v>
      </c>
      <c r="J31" s="289">
        <v>4.0837599951740522E-2</v>
      </c>
      <c r="K31" s="289">
        <v>0.38482302330647605</v>
      </c>
      <c r="L31" s="289">
        <v>0.1752536689996777</v>
      </c>
      <c r="M31" s="290">
        <v>14.247999999999999</v>
      </c>
      <c r="N31" s="291">
        <v>0.17272484672828914</v>
      </c>
      <c r="O31" s="291">
        <v>2.331785430831903</v>
      </c>
      <c r="P31" s="292">
        <v>20</v>
      </c>
      <c r="Q31" s="293">
        <v>2</v>
      </c>
      <c r="R31" s="293">
        <v>27</v>
      </c>
    </row>
    <row r="32" spans="1:18" ht="16.5">
      <c r="A32" s="282" t="s">
        <v>117</v>
      </c>
      <c r="B32" s="283" t="s">
        <v>369</v>
      </c>
      <c r="C32" s="284" t="s">
        <v>70</v>
      </c>
      <c r="D32" s="285">
        <v>0.77496640558907315</v>
      </c>
      <c r="E32" s="286">
        <v>6845</v>
      </c>
      <c r="F32" s="243" t="s">
        <v>120</v>
      </c>
      <c r="G32" s="287" t="s">
        <v>211</v>
      </c>
      <c r="H32" s="288">
        <v>5</v>
      </c>
      <c r="I32" s="244">
        <v>890.06799999999998</v>
      </c>
      <c r="J32" s="289">
        <v>3.5216870629750451E-2</v>
      </c>
      <c r="K32" s="289">
        <v>0.36302840928143054</v>
      </c>
      <c r="L32" s="289">
        <v>0.29681764920421833</v>
      </c>
      <c r="M32" s="290">
        <v>13.836</v>
      </c>
      <c r="N32" s="291">
        <v>0.22470193288602669</v>
      </c>
      <c r="O32" s="291">
        <v>5.9546012214797077</v>
      </c>
      <c r="P32" s="292">
        <v>19</v>
      </c>
      <c r="Q32" s="293">
        <v>4</v>
      </c>
      <c r="R32" s="293">
        <v>76</v>
      </c>
    </row>
    <row r="33" spans="1:18" ht="16.5">
      <c r="A33" s="282" t="s">
        <v>117</v>
      </c>
      <c r="B33" s="283" t="s">
        <v>247</v>
      </c>
      <c r="C33" s="284" t="s">
        <v>70</v>
      </c>
      <c r="D33" s="285">
        <v>0.73319999999999996</v>
      </c>
      <c r="E33" s="286">
        <v>4205</v>
      </c>
      <c r="F33" s="243" t="s">
        <v>118</v>
      </c>
      <c r="G33" s="287" t="s">
        <v>177</v>
      </c>
      <c r="H33" s="288">
        <v>1</v>
      </c>
      <c r="I33" s="244">
        <v>1549.193</v>
      </c>
      <c r="J33" s="289">
        <v>1.6174114015318767E-2</v>
      </c>
      <c r="K33" s="289">
        <v>0.32703112233986742</v>
      </c>
      <c r="L33" s="289">
        <v>0.11463845349594035</v>
      </c>
      <c r="M33" s="290">
        <v>15.587</v>
      </c>
      <c r="N33" s="291">
        <v>0</v>
      </c>
      <c r="O33" s="291">
        <v>0.38729841924150188</v>
      </c>
      <c r="P33" s="292">
        <v>4</v>
      </c>
      <c r="Q33" s="293">
        <v>0</v>
      </c>
      <c r="R33" s="293">
        <v>7</v>
      </c>
    </row>
    <row r="34" spans="1:18" ht="16.5">
      <c r="A34" s="282" t="s">
        <v>117</v>
      </c>
      <c r="B34" s="283" t="s">
        <v>249</v>
      </c>
      <c r="C34" s="284" t="s">
        <v>70</v>
      </c>
      <c r="D34" s="285">
        <v>0.74273800425051051</v>
      </c>
      <c r="E34" s="286">
        <v>6015</v>
      </c>
      <c r="F34" s="243" t="s">
        <v>118</v>
      </c>
      <c r="G34" s="287" t="s">
        <v>178</v>
      </c>
      <c r="H34" s="288">
        <v>3</v>
      </c>
      <c r="I34" s="244">
        <v>1105.8820000000001</v>
      </c>
      <c r="J34" s="289">
        <v>3.7431936813373395E-2</v>
      </c>
      <c r="K34" s="289">
        <v>0.37823782110315252</v>
      </c>
      <c r="L34" s="289">
        <v>0.19079793323338293</v>
      </c>
      <c r="M34" s="290">
        <v>18.309999999999999</v>
      </c>
      <c r="N34" s="291">
        <v>9.0425560774115135E-2</v>
      </c>
      <c r="O34" s="291">
        <v>11.664897339860852</v>
      </c>
      <c r="P34" s="292">
        <v>13</v>
      </c>
      <c r="Q34" s="293">
        <v>1</v>
      </c>
      <c r="R34" s="293">
        <v>129</v>
      </c>
    </row>
    <row r="35" spans="1:18" ht="16.5">
      <c r="A35" s="282" t="s">
        <v>117</v>
      </c>
      <c r="B35" s="283" t="s">
        <v>370</v>
      </c>
      <c r="C35" s="284" t="s">
        <v>70</v>
      </c>
      <c r="D35" s="285">
        <v>0.75434782608695661</v>
      </c>
      <c r="E35" s="286">
        <v>4546</v>
      </c>
      <c r="F35" s="243" t="s">
        <v>119</v>
      </c>
      <c r="G35" s="287" t="s">
        <v>203</v>
      </c>
      <c r="H35" s="288">
        <v>1</v>
      </c>
      <c r="I35" s="244">
        <v>1374.489</v>
      </c>
      <c r="J35" s="289">
        <v>3.4336296014387674E-2</v>
      </c>
      <c r="K35" s="289">
        <v>0.41146623297830298</v>
      </c>
      <c r="L35" s="289">
        <v>0.20152944112321014</v>
      </c>
      <c r="M35" s="290">
        <v>18.664000000000001</v>
      </c>
      <c r="N35" s="291">
        <v>0.87305173049766127</v>
      </c>
      <c r="O35" s="291">
        <v>17.824806164327253</v>
      </c>
      <c r="P35" s="292">
        <v>36</v>
      </c>
      <c r="Q35" s="293">
        <v>12</v>
      </c>
      <c r="R35" s="293">
        <v>245</v>
      </c>
    </row>
    <row r="36" spans="1:18" ht="16.5">
      <c r="A36" s="282" t="s">
        <v>117</v>
      </c>
      <c r="B36" s="283" t="s">
        <v>371</v>
      </c>
      <c r="C36" s="284" t="s">
        <v>70</v>
      </c>
      <c r="D36" s="285">
        <v>0.72173913043478266</v>
      </c>
      <c r="E36" s="286">
        <v>1212</v>
      </c>
      <c r="F36" s="243" t="s">
        <v>119</v>
      </c>
      <c r="G36" s="287" t="s">
        <v>207</v>
      </c>
      <c r="H36" s="288">
        <v>1</v>
      </c>
      <c r="I36" s="244">
        <v>1238.116</v>
      </c>
      <c r="J36" s="289">
        <v>2.8617706766897892E-2</v>
      </c>
      <c r="K36" s="289">
        <v>0.44814491647831656</v>
      </c>
      <c r="L36" s="289">
        <v>0.20683530798496091</v>
      </c>
      <c r="M36" s="290">
        <v>15.717000000000001</v>
      </c>
      <c r="N36" s="291">
        <v>1.1307502689570283</v>
      </c>
      <c r="O36" s="291">
        <v>18.657379437790965</v>
      </c>
      <c r="P36" s="292">
        <v>57</v>
      </c>
      <c r="Q36" s="293">
        <v>14</v>
      </c>
      <c r="R36" s="293">
        <v>233</v>
      </c>
    </row>
    <row r="37" spans="1:18" ht="16.5">
      <c r="A37" s="282" t="s">
        <v>117</v>
      </c>
      <c r="B37" s="283" t="s">
        <v>372</v>
      </c>
      <c r="C37" s="284" t="s">
        <v>67</v>
      </c>
      <c r="D37" s="285">
        <v>0.84003965364611022</v>
      </c>
      <c r="E37" s="286">
        <v>8485</v>
      </c>
      <c r="F37" s="243" t="s">
        <v>119</v>
      </c>
      <c r="G37" s="287" t="s">
        <v>208</v>
      </c>
      <c r="H37" s="288">
        <v>2</v>
      </c>
      <c r="I37" s="244">
        <v>1381.4649999999999</v>
      </c>
      <c r="J37" s="289">
        <v>2.4866352349074954E-2</v>
      </c>
      <c r="K37" s="289">
        <v>0.37992206286144248</v>
      </c>
      <c r="L37" s="289">
        <v>0.25190649057341302</v>
      </c>
      <c r="M37" s="290">
        <v>17.23</v>
      </c>
      <c r="N37" s="291">
        <v>0.50670845804996867</v>
      </c>
      <c r="O37" s="291">
        <v>38.727003579533324</v>
      </c>
      <c r="P37" s="292">
        <v>11</v>
      </c>
      <c r="Q37" s="293">
        <v>7</v>
      </c>
      <c r="R37" s="293">
        <v>535</v>
      </c>
    </row>
    <row r="38" spans="1:18" ht="16.5">
      <c r="A38" s="282" t="s">
        <v>117</v>
      </c>
      <c r="B38" s="283" t="s">
        <v>251</v>
      </c>
      <c r="C38" s="284" t="s">
        <v>67</v>
      </c>
      <c r="D38" s="285">
        <v>0.84456069131096168</v>
      </c>
      <c r="E38" s="286">
        <v>8371</v>
      </c>
      <c r="F38" s="243" t="s">
        <v>120</v>
      </c>
      <c r="G38" s="287" t="s">
        <v>214</v>
      </c>
      <c r="H38" s="288">
        <v>2</v>
      </c>
      <c r="I38" s="244">
        <v>2182.52</v>
      </c>
      <c r="J38" s="289">
        <v>2.7924371909000257E-2</v>
      </c>
      <c r="K38" s="289">
        <v>0.26821006932545072</v>
      </c>
      <c r="L38" s="289">
        <v>0.3042354709235196</v>
      </c>
      <c r="M38" s="290">
        <v>10.342000000000001</v>
      </c>
      <c r="N38" s="291">
        <v>0.2749115701116141</v>
      </c>
      <c r="O38" s="291">
        <v>25.979143375547533</v>
      </c>
      <c r="P38" s="292">
        <v>2</v>
      </c>
      <c r="Q38" s="293">
        <v>6</v>
      </c>
      <c r="R38" s="293">
        <v>567</v>
      </c>
    </row>
    <row r="39" spans="1:18" ht="16.5">
      <c r="A39" s="282" t="s">
        <v>117</v>
      </c>
      <c r="B39" s="283" t="s">
        <v>255</v>
      </c>
      <c r="C39" s="284" t="s">
        <v>67</v>
      </c>
      <c r="D39" s="285">
        <v>0.80478260869565221</v>
      </c>
      <c r="E39" s="286">
        <v>9440</v>
      </c>
      <c r="F39" s="243" t="s">
        <v>118</v>
      </c>
      <c r="G39" s="287" t="s">
        <v>171</v>
      </c>
      <c r="H39" s="288">
        <v>1</v>
      </c>
      <c r="I39" s="244">
        <v>1843.1790000000001</v>
      </c>
      <c r="J39" s="289">
        <v>2.2205950157656858E-2</v>
      </c>
      <c r="K39" s="289">
        <v>0.41808548110030458</v>
      </c>
      <c r="L39" s="289">
        <v>0.24468594748529576</v>
      </c>
      <c r="M39" s="290">
        <v>18.079999999999998</v>
      </c>
      <c r="N39" s="291">
        <v>0.48828681316356143</v>
      </c>
      <c r="O39" s="291">
        <v>35.970461903049021</v>
      </c>
      <c r="P39" s="292">
        <v>67</v>
      </c>
      <c r="Q39" s="293">
        <v>9</v>
      </c>
      <c r="R39" s="293">
        <v>663</v>
      </c>
    </row>
    <row r="40" spans="1:18" ht="16.5">
      <c r="A40" s="282" t="s">
        <v>117</v>
      </c>
      <c r="B40" s="283" t="s">
        <v>257</v>
      </c>
      <c r="C40" s="284" t="s">
        <v>67</v>
      </c>
      <c r="D40" s="285">
        <v>0.81958333333333344</v>
      </c>
      <c r="E40" s="286">
        <v>5548</v>
      </c>
      <c r="F40" s="243" t="s">
        <v>118</v>
      </c>
      <c r="G40" s="287" t="s">
        <v>168</v>
      </c>
      <c r="H40" s="288">
        <v>1</v>
      </c>
      <c r="I40" s="244">
        <v>1395.1880000000001</v>
      </c>
      <c r="J40" s="289">
        <v>4.5623952126482688E-2</v>
      </c>
      <c r="K40" s="289">
        <v>0.35704038275836714</v>
      </c>
      <c r="L40" s="289">
        <v>0.14334985679349305</v>
      </c>
      <c r="M40" s="290">
        <v>12.938000000000001</v>
      </c>
      <c r="N40" s="291">
        <v>0</v>
      </c>
      <c r="O40" s="291">
        <v>3.0820219210601008</v>
      </c>
      <c r="P40" s="292">
        <v>29</v>
      </c>
      <c r="Q40" s="293">
        <v>0</v>
      </c>
      <c r="R40" s="293">
        <v>43</v>
      </c>
    </row>
    <row r="41" spans="1:18" ht="16.5">
      <c r="A41" s="282" t="s">
        <v>117</v>
      </c>
      <c r="B41" s="283" t="s">
        <v>259</v>
      </c>
      <c r="C41" s="284" t="s">
        <v>70</v>
      </c>
      <c r="D41" s="285">
        <v>0.73493109494362352</v>
      </c>
      <c r="E41" s="286">
        <v>101</v>
      </c>
      <c r="F41" s="243" t="s">
        <v>118</v>
      </c>
      <c r="G41" s="287" t="s">
        <v>174</v>
      </c>
      <c r="H41" s="288">
        <v>2</v>
      </c>
      <c r="I41" s="244">
        <v>1366.45</v>
      </c>
      <c r="J41" s="289">
        <v>3.0053912600474863E-2</v>
      </c>
      <c r="K41" s="289">
        <v>0.34276555878566567</v>
      </c>
      <c r="L41" s="289">
        <v>0.20123986511951372</v>
      </c>
      <c r="M41" s="290">
        <v>16.300999999999998</v>
      </c>
      <c r="N41" s="291">
        <v>0</v>
      </c>
      <c r="O41" s="291">
        <v>14.856013758278751</v>
      </c>
      <c r="P41" s="292">
        <v>40</v>
      </c>
      <c r="Q41" s="293">
        <v>0</v>
      </c>
      <c r="R41" s="293">
        <v>208</v>
      </c>
    </row>
    <row r="42" spans="1:18" ht="16.5">
      <c r="A42" s="282" t="s">
        <v>117</v>
      </c>
      <c r="B42" s="283" t="s">
        <v>263</v>
      </c>
      <c r="C42" s="284" t="s">
        <v>67</v>
      </c>
      <c r="D42" s="285">
        <v>0.84445308387907236</v>
      </c>
      <c r="E42" s="286">
        <v>1145</v>
      </c>
      <c r="F42" s="243" t="s">
        <v>118</v>
      </c>
      <c r="G42" s="287" t="s">
        <v>177</v>
      </c>
      <c r="H42" s="288">
        <v>9</v>
      </c>
      <c r="I42" s="244">
        <v>1107.788</v>
      </c>
      <c r="J42" s="289">
        <v>2.0199852028080813E-2</v>
      </c>
      <c r="K42" s="289">
        <v>0.35456600183724479</v>
      </c>
      <c r="L42" s="289">
        <v>0.19663175561716867</v>
      </c>
      <c r="M42" s="290">
        <v>14.428000000000001</v>
      </c>
      <c r="N42" s="291">
        <v>0</v>
      </c>
      <c r="O42" s="291">
        <v>11.825367308546401</v>
      </c>
      <c r="P42" s="292">
        <v>19</v>
      </c>
      <c r="Q42" s="293">
        <v>0</v>
      </c>
      <c r="R42" s="293">
        <v>135</v>
      </c>
    </row>
    <row r="43" spans="1:18" ht="16.5">
      <c r="A43" s="282" t="s">
        <v>117</v>
      </c>
      <c r="B43" s="283" t="s">
        <v>264</v>
      </c>
      <c r="C43" s="284" t="s">
        <v>70</v>
      </c>
      <c r="D43" s="285">
        <v>0.74448383516824701</v>
      </c>
      <c r="E43" s="286">
        <v>7247</v>
      </c>
      <c r="F43" s="243" t="s">
        <v>119</v>
      </c>
      <c r="G43" s="287" t="s">
        <v>204</v>
      </c>
      <c r="H43" s="288">
        <v>2</v>
      </c>
      <c r="I43" s="244">
        <v>664.75900000000001</v>
      </c>
      <c r="J43" s="289">
        <v>0.10811060109545342</v>
      </c>
      <c r="K43" s="289">
        <v>0.35411424730675828</v>
      </c>
      <c r="L43" s="289">
        <v>0.17362392783806765</v>
      </c>
      <c r="M43" s="290">
        <v>23.376999999999999</v>
      </c>
      <c r="N43" s="291">
        <v>0.15043045675199584</v>
      </c>
      <c r="O43" s="291">
        <v>41.970097433806835</v>
      </c>
      <c r="P43" s="292">
        <v>20</v>
      </c>
      <c r="Q43" s="293">
        <v>3</v>
      </c>
      <c r="R43" s="293">
        <v>310</v>
      </c>
    </row>
    <row r="44" spans="1:18" ht="16.5">
      <c r="A44" s="282" t="s">
        <v>117</v>
      </c>
      <c r="B44" s="283" t="s">
        <v>265</v>
      </c>
      <c r="C44" s="284" t="s">
        <v>67</v>
      </c>
      <c r="D44" s="285">
        <v>0.80088545690586643</v>
      </c>
      <c r="E44" s="286">
        <v>2459</v>
      </c>
      <c r="F44" s="243" t="s">
        <v>119</v>
      </c>
      <c r="G44" s="287" t="s">
        <v>206</v>
      </c>
      <c r="H44" s="288">
        <v>2</v>
      </c>
      <c r="I44" s="244">
        <v>1288.595</v>
      </c>
      <c r="J44" s="289">
        <v>4.3116927611900488E-2</v>
      </c>
      <c r="K44" s="289">
        <v>0.26186437286389369</v>
      </c>
      <c r="L44" s="289">
        <v>0.18196829540823309</v>
      </c>
      <c r="M44" s="290">
        <v>14.869</v>
      </c>
      <c r="N44" s="291">
        <v>7.7603901924188742E-2</v>
      </c>
      <c r="O44" s="291">
        <v>12.261416504021822</v>
      </c>
      <c r="P44" s="292">
        <v>5</v>
      </c>
      <c r="Q44" s="293">
        <v>1</v>
      </c>
      <c r="R44" s="293">
        <v>160</v>
      </c>
    </row>
    <row r="45" spans="1:18" ht="16.5">
      <c r="A45" s="282" t="s">
        <v>117</v>
      </c>
      <c r="B45" s="283" t="s">
        <v>376</v>
      </c>
      <c r="C45" s="284" t="s">
        <v>67</v>
      </c>
      <c r="D45" s="285">
        <v>0.82952380952380944</v>
      </c>
      <c r="E45" s="286">
        <v>5314</v>
      </c>
      <c r="F45" s="243" t="s">
        <v>119</v>
      </c>
      <c r="G45" s="287" t="s">
        <v>199</v>
      </c>
      <c r="H45" s="288">
        <v>1</v>
      </c>
      <c r="I45" s="244">
        <v>528.14099999999996</v>
      </c>
      <c r="J45" s="289">
        <v>2.678714902331113E-2</v>
      </c>
      <c r="K45" s="289">
        <v>0.35426707885588421</v>
      </c>
      <c r="L45" s="289">
        <v>0.28022819663688298</v>
      </c>
      <c r="M45" s="290">
        <v>17.882000000000001</v>
      </c>
      <c r="N45" s="291">
        <v>2.650807265484028</v>
      </c>
      <c r="O45" s="291">
        <v>32.94574744244435</v>
      </c>
      <c r="P45" s="292">
        <v>13</v>
      </c>
      <c r="Q45" s="293">
        <v>14</v>
      </c>
      <c r="R45" s="293">
        <v>174</v>
      </c>
    </row>
    <row r="46" spans="1:18" ht="16.5">
      <c r="A46" s="282" t="s">
        <v>117</v>
      </c>
      <c r="B46" s="283" t="s">
        <v>268</v>
      </c>
      <c r="C46" s="284" t="s">
        <v>67</v>
      </c>
      <c r="D46" s="285">
        <v>0.83478260869565224</v>
      </c>
      <c r="E46" s="286">
        <v>4777</v>
      </c>
      <c r="F46" s="243" t="s">
        <v>119</v>
      </c>
      <c r="G46" s="287" t="s">
        <v>205</v>
      </c>
      <c r="H46" s="288">
        <v>1</v>
      </c>
      <c r="I46" s="244">
        <v>1678.086</v>
      </c>
      <c r="J46" s="289">
        <v>4.9373042244752287E-2</v>
      </c>
      <c r="K46" s="289">
        <v>0.35025874086223618</v>
      </c>
      <c r="L46" s="289">
        <v>0.17847790531308244</v>
      </c>
      <c r="M46" s="290">
        <v>14.298</v>
      </c>
      <c r="N46" s="291">
        <v>0.47673361198412956</v>
      </c>
      <c r="O46" s="291">
        <v>14.897925374504048</v>
      </c>
      <c r="P46" s="292">
        <v>39</v>
      </c>
      <c r="Q46" s="293">
        <v>8</v>
      </c>
      <c r="R46" s="293">
        <v>256</v>
      </c>
    </row>
    <row r="47" spans="1:18" ht="16.5">
      <c r="A47" s="282" t="s">
        <v>117</v>
      </c>
      <c r="B47" s="283" t="s">
        <v>269</v>
      </c>
      <c r="C47" s="284" t="s">
        <v>67</v>
      </c>
      <c r="D47" s="285">
        <v>0.84203096770380803</v>
      </c>
      <c r="E47" s="286">
        <v>3335</v>
      </c>
      <c r="F47" s="243" t="s">
        <v>120</v>
      </c>
      <c r="G47" s="287" t="s">
        <v>211</v>
      </c>
      <c r="H47" s="288">
        <v>6</v>
      </c>
      <c r="I47" s="244">
        <v>2842.7810000000004</v>
      </c>
      <c r="J47" s="289">
        <v>7.680309273802581E-2</v>
      </c>
      <c r="K47" s="289">
        <v>0.25000175622870374</v>
      </c>
      <c r="L47" s="289">
        <v>0.28528402293388061</v>
      </c>
      <c r="M47" s="290">
        <v>11.119</v>
      </c>
      <c r="N47" s="291">
        <v>0.6331827882626202</v>
      </c>
      <c r="O47" s="291">
        <v>16.462752494828127</v>
      </c>
      <c r="P47" s="292">
        <v>5</v>
      </c>
      <c r="Q47" s="293">
        <v>18</v>
      </c>
      <c r="R47" s="293">
        <v>468</v>
      </c>
    </row>
    <row r="48" spans="1:18" ht="16.5">
      <c r="A48" s="282" t="s">
        <v>117</v>
      </c>
      <c r="B48" s="283" t="s">
        <v>271</v>
      </c>
      <c r="C48" s="284" t="s">
        <v>67</v>
      </c>
      <c r="D48" s="285">
        <v>0.82877078263287052</v>
      </c>
      <c r="E48" s="286">
        <v>7719</v>
      </c>
      <c r="F48" s="243" t="s">
        <v>120</v>
      </c>
      <c r="G48" s="287" t="s">
        <v>209</v>
      </c>
      <c r="H48" s="288">
        <v>7</v>
      </c>
      <c r="I48" s="244">
        <v>838.76400000000001</v>
      </c>
      <c r="J48" s="289">
        <v>1.6101457355201888E-2</v>
      </c>
      <c r="K48" s="289">
        <v>0.38635220483322558</v>
      </c>
      <c r="L48" s="289">
        <v>0.23516577554079965</v>
      </c>
      <c r="M48" s="290">
        <v>14.324</v>
      </c>
      <c r="N48" s="291">
        <v>0.23844609449141832</v>
      </c>
      <c r="O48" s="291">
        <v>7.5110519764796768</v>
      </c>
      <c r="P48" s="292">
        <v>22</v>
      </c>
      <c r="Q48" s="293">
        <v>2</v>
      </c>
      <c r="R48" s="293">
        <v>75</v>
      </c>
    </row>
    <row r="49" spans="1:18" ht="16.5">
      <c r="A49" s="282" t="s">
        <v>117</v>
      </c>
      <c r="B49" s="283" t="s">
        <v>273</v>
      </c>
      <c r="C49" s="284" t="s">
        <v>67</v>
      </c>
      <c r="D49" s="285">
        <v>0.84119588393040579</v>
      </c>
      <c r="E49" s="286">
        <v>9788</v>
      </c>
      <c r="F49" s="243" t="s">
        <v>119</v>
      </c>
      <c r="G49" s="287" t="s">
        <v>208</v>
      </c>
      <c r="H49" s="288">
        <v>2</v>
      </c>
      <c r="I49" s="244">
        <v>1404.7460000000001</v>
      </c>
      <c r="J49" s="289">
        <v>2.059618621801141E-2</v>
      </c>
      <c r="K49" s="289">
        <v>0.41971639103754416</v>
      </c>
      <c r="L49" s="289">
        <v>0.21414300178591106</v>
      </c>
      <c r="M49" s="290">
        <v>17.18</v>
      </c>
      <c r="N49" s="291">
        <v>7.1187246662385933E-2</v>
      </c>
      <c r="O49" s="291">
        <v>29.471520118227776</v>
      </c>
      <c r="P49" s="292">
        <v>35</v>
      </c>
      <c r="Q49" s="293">
        <v>1</v>
      </c>
      <c r="R49" s="293">
        <v>428</v>
      </c>
    </row>
    <row r="50" spans="1:18" ht="16.5">
      <c r="A50" s="282" t="s">
        <v>117</v>
      </c>
      <c r="B50" s="283" t="s">
        <v>378</v>
      </c>
      <c r="C50" s="284" t="s">
        <v>70</v>
      </c>
      <c r="D50" s="285">
        <v>0.77759901552922961</v>
      </c>
      <c r="E50" s="286">
        <v>994</v>
      </c>
      <c r="F50" s="243" t="s">
        <v>118</v>
      </c>
      <c r="G50" s="287" t="s">
        <v>178</v>
      </c>
      <c r="H50" s="288">
        <v>2</v>
      </c>
      <c r="I50" s="244">
        <v>383.57400000000001</v>
      </c>
      <c r="J50" s="289">
        <v>5.5012122171410445E-2</v>
      </c>
      <c r="K50" s="289">
        <v>0.39234841521654507</v>
      </c>
      <c r="L50" s="289">
        <v>0.20882592674925393</v>
      </c>
      <c r="M50" s="290">
        <v>17.012</v>
      </c>
      <c r="N50" s="291">
        <v>0</v>
      </c>
      <c r="O50" s="291">
        <v>5.9962354069879602</v>
      </c>
      <c r="P50" s="292">
        <v>12</v>
      </c>
      <c r="Q50" s="293">
        <v>0</v>
      </c>
      <c r="R50" s="293">
        <v>46</v>
      </c>
    </row>
    <row r="51" spans="1:18" ht="16.5">
      <c r="A51" s="282" t="s">
        <v>117</v>
      </c>
      <c r="B51" s="283" t="s">
        <v>274</v>
      </c>
      <c r="C51" s="284" t="s">
        <v>67</v>
      </c>
      <c r="D51" s="285">
        <v>0.81722508000362049</v>
      </c>
      <c r="E51" s="286">
        <v>5179</v>
      </c>
      <c r="F51" s="243" t="s">
        <v>118</v>
      </c>
      <c r="G51" s="287" t="s">
        <v>177</v>
      </c>
      <c r="H51" s="288">
        <v>10</v>
      </c>
      <c r="I51" s="244">
        <v>1023.523</v>
      </c>
      <c r="J51" s="289">
        <v>2.3000819048692254E-2</v>
      </c>
      <c r="K51" s="289">
        <v>0.38864611430906432</v>
      </c>
      <c r="L51" s="289">
        <v>0.19638054054476548</v>
      </c>
      <c r="M51" s="290">
        <v>16.584</v>
      </c>
      <c r="N51" s="291">
        <v>0.1954035229301149</v>
      </c>
      <c r="O51" s="291">
        <v>29.603633723912409</v>
      </c>
      <c r="P51" s="292">
        <v>25</v>
      </c>
      <c r="Q51" s="293">
        <v>2</v>
      </c>
      <c r="R51" s="293">
        <v>303</v>
      </c>
    </row>
    <row r="52" spans="1:18" ht="16.5">
      <c r="A52" s="282" t="s">
        <v>117</v>
      </c>
      <c r="B52" s="283" t="s">
        <v>275</v>
      </c>
      <c r="C52" s="284" t="s">
        <v>70</v>
      </c>
      <c r="D52" s="285">
        <v>0.75879882851293146</v>
      </c>
      <c r="E52" s="286">
        <v>7982</v>
      </c>
      <c r="F52" s="243" t="s">
        <v>118</v>
      </c>
      <c r="G52" s="287" t="s">
        <v>179</v>
      </c>
      <c r="H52" s="288">
        <v>2</v>
      </c>
      <c r="I52" s="244">
        <v>1358.049</v>
      </c>
      <c r="J52" s="289">
        <v>4.2137299102550041E-2</v>
      </c>
      <c r="K52" s="289">
        <v>0.37544984399161258</v>
      </c>
      <c r="L52" s="289">
        <v>0.17893316073278653</v>
      </c>
      <c r="M52" s="290">
        <v>16.454000000000001</v>
      </c>
      <c r="N52" s="291">
        <v>0</v>
      </c>
      <c r="O52" s="291">
        <v>7.363504556904795</v>
      </c>
      <c r="P52" s="292">
        <v>48</v>
      </c>
      <c r="Q52" s="293">
        <v>0</v>
      </c>
      <c r="R52" s="293">
        <v>100</v>
      </c>
    </row>
    <row r="53" spans="1:18" ht="16.5">
      <c r="A53" s="282" t="s">
        <v>117</v>
      </c>
      <c r="B53" s="283" t="s">
        <v>277</v>
      </c>
      <c r="C53" s="284" t="s">
        <v>70</v>
      </c>
      <c r="D53" s="285">
        <v>0.75541291998441018</v>
      </c>
      <c r="E53" s="286">
        <v>1478</v>
      </c>
      <c r="F53" s="243" t="s">
        <v>118</v>
      </c>
      <c r="G53" s="287" t="s">
        <v>176</v>
      </c>
      <c r="H53" s="288">
        <v>2</v>
      </c>
      <c r="I53" s="244">
        <v>1411.9780000000001</v>
      </c>
      <c r="J53" s="289">
        <v>6.232666966271754E-3</v>
      </c>
      <c r="K53" s="289">
        <v>0.34461777648614661</v>
      </c>
      <c r="L53" s="289">
        <v>0.2833376906198799</v>
      </c>
      <c r="M53" s="290">
        <v>15.388999999999999</v>
      </c>
      <c r="N53" s="291">
        <v>0.28329053285532774</v>
      </c>
      <c r="O53" s="291">
        <v>1.9830337299872944</v>
      </c>
      <c r="P53" s="292">
        <v>11</v>
      </c>
      <c r="Q53" s="293">
        <v>4</v>
      </c>
      <c r="R53" s="293">
        <v>28</v>
      </c>
    </row>
    <row r="54" spans="1:18" ht="16.5">
      <c r="A54" s="282" t="s">
        <v>117</v>
      </c>
      <c r="B54" s="283" t="s">
        <v>279</v>
      </c>
      <c r="C54" s="284" t="s">
        <v>67</v>
      </c>
      <c r="D54" s="285">
        <v>0.82697204340908326</v>
      </c>
      <c r="E54" s="286">
        <v>4163</v>
      </c>
      <c r="F54" s="243" t="s">
        <v>119</v>
      </c>
      <c r="G54" s="287" t="s">
        <v>206</v>
      </c>
      <c r="H54" s="288">
        <v>7</v>
      </c>
      <c r="I54" s="244">
        <v>1153.732</v>
      </c>
      <c r="J54" s="289">
        <v>6.3891210010283292E-2</v>
      </c>
      <c r="K54" s="289">
        <v>0.35994308628844146</v>
      </c>
      <c r="L54" s="289">
        <v>0.2505003986328459</v>
      </c>
      <c r="M54" s="290">
        <v>14.477</v>
      </c>
      <c r="N54" s="291">
        <v>0.34670096694899682</v>
      </c>
      <c r="O54" s="291">
        <v>17.075022622238095</v>
      </c>
      <c r="P54" s="292">
        <v>20</v>
      </c>
      <c r="Q54" s="293">
        <v>6</v>
      </c>
      <c r="R54" s="293">
        <v>208</v>
      </c>
    </row>
    <row r="55" spans="1:18" ht="16.5">
      <c r="A55" s="282" t="s">
        <v>117</v>
      </c>
      <c r="B55" s="283" t="s">
        <v>514</v>
      </c>
      <c r="C55" s="284" t="s">
        <v>67</v>
      </c>
      <c r="D55" s="285">
        <v>0.82450000000000001</v>
      </c>
      <c r="E55" s="286">
        <v>1440</v>
      </c>
      <c r="F55" s="243" t="s">
        <v>119</v>
      </c>
      <c r="G55" s="287" t="s">
        <v>390</v>
      </c>
      <c r="H55" s="288">
        <v>1</v>
      </c>
      <c r="I55" s="244">
        <v>775.01900000000001</v>
      </c>
      <c r="J55" s="289">
        <v>2.4682936056536806E-2</v>
      </c>
      <c r="K55" s="289">
        <v>0.39393710402006943</v>
      </c>
      <c r="L55" s="289">
        <v>0.29676691797233357</v>
      </c>
      <c r="M55" s="290">
        <v>15.441000000000001</v>
      </c>
      <c r="N55" s="291">
        <v>0</v>
      </c>
      <c r="O55" s="291">
        <v>4.3869892221997135</v>
      </c>
      <c r="P55" s="292">
        <v>32</v>
      </c>
      <c r="Q55" s="293">
        <v>0</v>
      </c>
      <c r="R55" s="293">
        <v>34</v>
      </c>
    </row>
    <row r="56" spans="1:18" ht="16.5">
      <c r="A56" s="282" t="s">
        <v>117</v>
      </c>
      <c r="B56" s="283" t="s">
        <v>283</v>
      </c>
      <c r="C56" s="284" t="s">
        <v>70</v>
      </c>
      <c r="D56" s="285">
        <v>0.77714285714285702</v>
      </c>
      <c r="E56" s="286">
        <v>7157</v>
      </c>
      <c r="F56" s="243" t="s">
        <v>119</v>
      </c>
      <c r="G56" s="287" t="s">
        <v>191</v>
      </c>
      <c r="H56" s="288">
        <v>1</v>
      </c>
      <c r="I56" s="244">
        <v>696.82799999999997</v>
      </c>
      <c r="J56" s="289">
        <v>4.9993461322743495E-2</v>
      </c>
      <c r="K56" s="289">
        <v>0.42773072635216969</v>
      </c>
      <c r="L56" s="289">
        <v>0.14494251092091592</v>
      </c>
      <c r="M56" s="290">
        <v>16.408000000000001</v>
      </c>
      <c r="N56" s="291">
        <v>0.8610446193321738</v>
      </c>
      <c r="O56" s="291">
        <v>37.598948377504925</v>
      </c>
      <c r="P56" s="292">
        <v>31</v>
      </c>
      <c r="Q56" s="293">
        <v>6</v>
      </c>
      <c r="R56" s="293">
        <v>262</v>
      </c>
    </row>
    <row r="57" spans="1:18" ht="16.5">
      <c r="A57" s="282" t="s">
        <v>117</v>
      </c>
      <c r="B57" s="283" t="s">
        <v>405</v>
      </c>
      <c r="C57" s="284" t="s">
        <v>67</v>
      </c>
      <c r="D57" s="285">
        <v>0.81029769514272321</v>
      </c>
      <c r="E57" s="286">
        <v>826</v>
      </c>
      <c r="F57" s="243" t="s">
        <v>120</v>
      </c>
      <c r="G57" s="287" t="s">
        <v>214</v>
      </c>
      <c r="H57" s="288">
        <v>5</v>
      </c>
      <c r="I57" s="244">
        <v>726.37799999999993</v>
      </c>
      <c r="J57" s="289">
        <v>3.2717261352601827E-2</v>
      </c>
      <c r="K57" s="289">
        <v>0.36291331172565205</v>
      </c>
      <c r="L57" s="289">
        <v>0.20925743896428581</v>
      </c>
      <c r="M57" s="290">
        <v>15.641999999999999</v>
      </c>
      <c r="N57" s="291">
        <v>1.3766936773966174</v>
      </c>
      <c r="O57" s="291">
        <v>39.373439173543254</v>
      </c>
      <c r="P57" s="292">
        <v>8</v>
      </c>
      <c r="Q57" s="293">
        <v>10</v>
      </c>
      <c r="R57" s="293">
        <v>286</v>
      </c>
    </row>
    <row r="58" spans="1:18" ht="16.5">
      <c r="A58" s="282" t="s">
        <v>117</v>
      </c>
      <c r="B58" s="283" t="s">
        <v>285</v>
      </c>
      <c r="C58" s="284" t="s">
        <v>70</v>
      </c>
      <c r="D58" s="285">
        <v>0.6801188641751682</v>
      </c>
      <c r="E58" s="286">
        <v>723</v>
      </c>
      <c r="F58" s="243" t="s">
        <v>118</v>
      </c>
      <c r="G58" s="287" t="s">
        <v>180</v>
      </c>
      <c r="H58" s="288">
        <v>3</v>
      </c>
      <c r="I58" s="244">
        <v>1304.634</v>
      </c>
      <c r="J58" s="289">
        <v>2.4370777801782293E-2</v>
      </c>
      <c r="K58" s="289">
        <v>0.3963266823646594</v>
      </c>
      <c r="L58" s="289">
        <v>0.11957376551584582</v>
      </c>
      <c r="M58" s="290">
        <v>18.021999999999998</v>
      </c>
      <c r="N58" s="291">
        <v>0</v>
      </c>
      <c r="O58" s="291">
        <v>9.5812312112055942</v>
      </c>
      <c r="P58" s="292">
        <v>49</v>
      </c>
      <c r="Q58" s="293">
        <v>0</v>
      </c>
      <c r="R58" s="293">
        <v>125</v>
      </c>
    </row>
    <row r="59" spans="1:18" ht="16.5">
      <c r="A59" s="282" t="s">
        <v>117</v>
      </c>
      <c r="B59" s="283" t="s">
        <v>383</v>
      </c>
      <c r="C59" s="284" t="s">
        <v>67</v>
      </c>
      <c r="D59" s="285">
        <v>0.83593664714950455</v>
      </c>
      <c r="E59" s="286">
        <v>2876</v>
      </c>
      <c r="F59" s="243" t="s">
        <v>119</v>
      </c>
      <c r="G59" s="287" t="s">
        <v>182</v>
      </c>
      <c r="H59" s="288">
        <v>3</v>
      </c>
      <c r="I59" s="244">
        <v>1161.0500000000002</v>
      </c>
      <c r="J59" s="289">
        <v>3.2221294411344741E-2</v>
      </c>
      <c r="K59" s="289">
        <v>0.40688739225417658</v>
      </c>
      <c r="L59" s="289">
        <v>0.26872227724904185</v>
      </c>
      <c r="M59" s="290">
        <v>14.237</v>
      </c>
      <c r="N59" s="291">
        <v>0.60290254511002961</v>
      </c>
      <c r="O59" s="291">
        <v>25.063520089574087</v>
      </c>
      <c r="P59" s="292">
        <v>21</v>
      </c>
      <c r="Q59" s="293">
        <v>7</v>
      </c>
      <c r="R59" s="293">
        <v>291</v>
      </c>
    </row>
    <row r="60" spans="1:18" ht="16.5">
      <c r="A60" s="282" t="s">
        <v>117</v>
      </c>
      <c r="B60" s="283" t="s">
        <v>384</v>
      </c>
      <c r="C60" s="284" t="s">
        <v>67</v>
      </c>
      <c r="D60" s="285">
        <v>0.84350000000000003</v>
      </c>
      <c r="E60" s="286">
        <v>2131</v>
      </c>
      <c r="F60" s="243" t="s">
        <v>118</v>
      </c>
      <c r="G60" s="287" t="s">
        <v>169</v>
      </c>
      <c r="H60" s="288">
        <v>1</v>
      </c>
      <c r="I60" s="244">
        <v>813.53399999999999</v>
      </c>
      <c r="J60" s="289">
        <v>4.3684446698534343E-2</v>
      </c>
      <c r="K60" s="289">
        <v>0.33322447584477272</v>
      </c>
      <c r="L60" s="289">
        <v>0.28025872305275501</v>
      </c>
      <c r="M60" s="290">
        <v>19.216999999999999</v>
      </c>
      <c r="N60" s="291">
        <v>0.24584098513399563</v>
      </c>
      <c r="O60" s="291">
        <v>28.025872305275502</v>
      </c>
      <c r="P60" s="292">
        <v>5</v>
      </c>
      <c r="Q60" s="293">
        <v>2</v>
      </c>
      <c r="R60" s="293">
        <v>228</v>
      </c>
    </row>
    <row r="61" spans="1:18" ht="16.5">
      <c r="A61" s="282" t="s">
        <v>117</v>
      </c>
      <c r="B61" s="283" t="s">
        <v>287</v>
      </c>
      <c r="C61" s="284" t="s">
        <v>67</v>
      </c>
      <c r="D61" s="285">
        <v>0.83544407141360133</v>
      </c>
      <c r="E61" s="286">
        <v>3354</v>
      </c>
      <c r="F61" s="243" t="s">
        <v>118</v>
      </c>
      <c r="G61" s="287" t="s">
        <v>176</v>
      </c>
      <c r="H61" s="288">
        <v>6</v>
      </c>
      <c r="I61" s="244">
        <v>657.67099999999994</v>
      </c>
      <c r="J61" s="289">
        <v>2.0293289999804075E-2</v>
      </c>
      <c r="K61" s="289">
        <v>0.37177929089441325</v>
      </c>
      <c r="L61" s="289">
        <v>0.22619493323349554</v>
      </c>
      <c r="M61" s="290">
        <v>15.906000000000001</v>
      </c>
      <c r="N61" s="291">
        <v>0</v>
      </c>
      <c r="O61" s="291">
        <v>7.4505337775270624</v>
      </c>
      <c r="P61" s="292">
        <v>19</v>
      </c>
      <c r="Q61" s="293">
        <v>3</v>
      </c>
      <c r="R61" s="293">
        <v>72</v>
      </c>
    </row>
    <row r="62" spans="1:18" ht="16.5">
      <c r="A62" s="282" t="s">
        <v>117</v>
      </c>
      <c r="B62" s="283" t="s">
        <v>406</v>
      </c>
      <c r="C62" s="284" t="s">
        <v>70</v>
      </c>
      <c r="D62" s="285">
        <v>0.78136363636363637</v>
      </c>
      <c r="E62" s="286">
        <v>5832</v>
      </c>
      <c r="F62" s="243" t="s">
        <v>119</v>
      </c>
      <c r="G62" s="287" t="s">
        <v>313</v>
      </c>
      <c r="H62" s="288">
        <v>1</v>
      </c>
      <c r="I62" s="244">
        <v>444.00099999999998</v>
      </c>
      <c r="J62" s="289">
        <v>2.3708638860395821E-2</v>
      </c>
      <c r="K62" s="289">
        <v>0.330915941942309</v>
      </c>
      <c r="L62" s="289">
        <v>0.27252190873443982</v>
      </c>
      <c r="M62" s="290">
        <v>16.524999999999999</v>
      </c>
      <c r="N62" s="291">
        <v>1.3513483077740818</v>
      </c>
      <c r="O62" s="291">
        <v>11.486460616079695</v>
      </c>
      <c r="P62" s="292">
        <v>8</v>
      </c>
      <c r="Q62" s="293">
        <v>6</v>
      </c>
      <c r="R62" s="293">
        <v>51</v>
      </c>
    </row>
    <row r="63" spans="1:18" ht="16.5">
      <c r="A63" s="282" t="s">
        <v>117</v>
      </c>
      <c r="B63" s="283" t="s">
        <v>291</v>
      </c>
      <c r="C63" s="284" t="s">
        <v>70</v>
      </c>
      <c r="D63" s="285">
        <v>0.70839787978692748</v>
      </c>
      <c r="E63" s="286">
        <v>1066</v>
      </c>
      <c r="F63" s="243" t="s">
        <v>118</v>
      </c>
      <c r="G63" s="287" t="s">
        <v>180</v>
      </c>
      <c r="H63" s="288">
        <v>3</v>
      </c>
      <c r="I63" s="244">
        <v>1045.395</v>
      </c>
      <c r="J63" s="289">
        <v>3.1029867641755072E-2</v>
      </c>
      <c r="K63" s="289">
        <v>0.37092483583568525</v>
      </c>
      <c r="L63" s="289">
        <v>0.1303545457423412</v>
      </c>
      <c r="M63" s="290">
        <v>18.670000000000002</v>
      </c>
      <c r="N63" s="291">
        <v>0</v>
      </c>
      <c r="O63" s="291">
        <v>7.6526097790787215</v>
      </c>
      <c r="P63" s="292">
        <v>20</v>
      </c>
      <c r="Q63" s="293">
        <v>0</v>
      </c>
      <c r="R63" s="293">
        <v>81</v>
      </c>
    </row>
    <row r="64" spans="1:18" ht="16.5">
      <c r="A64" s="282" t="s">
        <v>117</v>
      </c>
      <c r="B64" s="283" t="s">
        <v>292</v>
      </c>
      <c r="C64" s="284" t="s">
        <v>67</v>
      </c>
      <c r="D64" s="285">
        <v>0.84086956521739131</v>
      </c>
      <c r="E64" s="286">
        <v>5705</v>
      </c>
      <c r="F64" s="243" t="s">
        <v>118</v>
      </c>
      <c r="G64" s="287" t="s">
        <v>171</v>
      </c>
      <c r="H64" s="288">
        <v>1</v>
      </c>
      <c r="I64" s="244">
        <v>1922.865</v>
      </c>
      <c r="J64" s="289">
        <v>1.584327289159836E-2</v>
      </c>
      <c r="K64" s="289">
        <v>0.3969735022861503</v>
      </c>
      <c r="L64" s="289">
        <v>0.14717621881931389</v>
      </c>
      <c r="M64" s="290">
        <v>16.687999999999999</v>
      </c>
      <c r="N64" s="291">
        <v>0.10401146206311936</v>
      </c>
      <c r="O64" s="291">
        <v>8.9969914684598251</v>
      </c>
      <c r="P64" s="292">
        <v>29</v>
      </c>
      <c r="Q64" s="293">
        <v>2</v>
      </c>
      <c r="R64" s="293">
        <v>173</v>
      </c>
    </row>
    <row r="65" spans="1:18" ht="16.5">
      <c r="A65" s="282" t="s">
        <v>117</v>
      </c>
      <c r="B65" s="283" t="s">
        <v>295</v>
      </c>
      <c r="C65" s="284" t="s">
        <v>67</v>
      </c>
      <c r="D65" s="285">
        <v>0.82070359596538989</v>
      </c>
      <c r="E65" s="286">
        <v>602</v>
      </c>
      <c r="F65" s="243" t="s">
        <v>119</v>
      </c>
      <c r="G65" s="287" t="s">
        <v>207</v>
      </c>
      <c r="H65" s="288">
        <v>8</v>
      </c>
      <c r="I65" s="244">
        <v>966.44999999999993</v>
      </c>
      <c r="J65" s="289">
        <v>2.5781181955175946E-2</v>
      </c>
      <c r="K65" s="289">
        <v>0.36434950072668504</v>
      </c>
      <c r="L65" s="289">
        <v>0.23186558875717392</v>
      </c>
      <c r="M65" s="290">
        <v>15.331</v>
      </c>
      <c r="N65" s="291">
        <v>1.3451290806560092</v>
      </c>
      <c r="O65" s="291">
        <v>10.554089709762534</v>
      </c>
      <c r="P65" s="292">
        <v>13</v>
      </c>
      <c r="Q65" s="293">
        <v>14</v>
      </c>
      <c r="R65" s="293">
        <v>116</v>
      </c>
    </row>
  </sheetData>
  <phoneticPr fontId="2" type="noConversion"/>
  <conditionalFormatting sqref="C14:D65">
    <cfRule type="containsText" dxfId="49" priority="1" operator="containsText" text="F">
      <formula>NOT(ISERROR(SEARCH("F",C14)))</formula>
    </cfRule>
    <cfRule type="containsText" dxfId="48" priority="2" operator="containsText" text="D">
      <formula>NOT(ISERROR(SEARCH("D",C14)))</formula>
    </cfRule>
    <cfRule type="containsText" dxfId="47" priority="3" operator="containsText" text="C">
      <formula>NOT(ISERROR(SEARCH("C",C14)))</formula>
    </cfRule>
    <cfRule type="containsText" dxfId="46" priority="4" operator="containsText" text="B">
      <formula>NOT(ISERROR(SEARCH("B",C14)))</formula>
    </cfRule>
    <cfRule type="containsText" dxfId="45" priority="5" operator="containsText" text="A">
      <formula>NOT(ISERROR(SEARCH("A",C14)))</formula>
    </cfRule>
    <cfRule type="containsText" dxfId="4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7687-F9D7-4B05-8679-B28B9ABC7EC1}">
  <sheetPr>
    <tabColor rgb="FFFF0000"/>
  </sheetPr>
  <dimension ref="A1:M18"/>
  <sheetViews>
    <sheetView showGridLines="0" workbookViewId="0">
      <selection activeCell="A9" sqref="A9:M18"/>
    </sheetView>
  </sheetViews>
  <sheetFormatPr defaultRowHeight="13.5"/>
  <cols>
    <col min="1" max="11" width="9.140625" style="259"/>
    <col min="12" max="12" width="0" style="259" hidden="1" customWidth="1"/>
    <col min="13" max="16384" width="9.140625" style="259"/>
  </cols>
  <sheetData>
    <row r="1" spans="1:13">
      <c r="A1" s="254"/>
      <c r="B1" s="255"/>
      <c r="C1" s="256"/>
      <c r="D1" s="257"/>
      <c r="E1" s="257"/>
      <c r="F1" s="258"/>
      <c r="G1" s="257"/>
      <c r="H1" s="257"/>
      <c r="I1" s="257"/>
      <c r="J1" s="257"/>
      <c r="K1" s="257"/>
      <c r="L1" s="257"/>
      <c r="M1" s="257"/>
    </row>
    <row r="2" spans="1:13" ht="41.25">
      <c r="A2" s="299" t="s">
        <v>302</v>
      </c>
      <c r="B2" s="29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</row>
    <row r="4" spans="1:13" ht="17.25">
      <c r="A4" s="260" t="s">
        <v>298</v>
      </c>
      <c r="B4" s="261"/>
      <c r="C4" s="261"/>
      <c r="D4" s="261"/>
      <c r="E4" s="261"/>
      <c r="F4" s="261"/>
      <c r="G4" s="261"/>
      <c r="H4" s="261"/>
      <c r="I4" s="261"/>
      <c r="J4" s="261"/>
      <c r="K4" s="261"/>
      <c r="L4" s="261"/>
      <c r="M4" s="261"/>
    </row>
    <row r="5" spans="1:13" ht="26.25">
      <c r="A5" s="262" t="s">
        <v>299</v>
      </c>
    </row>
    <row r="6" spans="1:13" ht="26.25">
      <c r="A6" s="262" t="s">
        <v>300</v>
      </c>
    </row>
    <row r="7" spans="1:13" ht="26.25">
      <c r="A7" s="262"/>
    </row>
    <row r="8" spans="1:13" ht="17.25">
      <c r="A8" s="263" t="s">
        <v>301</v>
      </c>
    </row>
    <row r="9" spans="1:13" ht="40.5">
      <c r="A9" s="246" t="s">
        <v>0</v>
      </c>
      <c r="B9" s="247" t="s">
        <v>74</v>
      </c>
      <c r="C9" s="239" t="s">
        <v>65</v>
      </c>
      <c r="D9" s="239" t="s">
        <v>154</v>
      </c>
      <c r="E9" s="248" t="s">
        <v>140</v>
      </c>
      <c r="F9" s="247" t="s">
        <v>145</v>
      </c>
      <c r="G9" s="248" t="s">
        <v>143</v>
      </c>
      <c r="H9" s="248" t="s">
        <v>147</v>
      </c>
      <c r="I9" s="240" t="s">
        <v>149</v>
      </c>
      <c r="J9" s="248" t="s">
        <v>11</v>
      </c>
      <c r="K9" s="248" t="s">
        <v>12</v>
      </c>
      <c r="L9" s="248" t="s">
        <v>13</v>
      </c>
      <c r="M9" s="248" t="s">
        <v>157</v>
      </c>
    </row>
    <row r="10" spans="1:13" ht="16.5">
      <c r="A10" s="249" t="s">
        <v>117</v>
      </c>
      <c r="B10" s="250" t="s">
        <v>228</v>
      </c>
      <c r="C10" s="241" t="s">
        <v>67</v>
      </c>
      <c r="D10" s="242">
        <v>0.84636363636363632</v>
      </c>
      <c r="E10" s="251">
        <v>4002</v>
      </c>
      <c r="F10" s="243" t="s">
        <v>119</v>
      </c>
      <c r="G10" s="252" t="s">
        <v>206</v>
      </c>
      <c r="H10" s="253">
        <v>1</v>
      </c>
      <c r="I10" s="244">
        <v>1727.806</v>
      </c>
      <c r="J10" s="245">
        <v>3.9599943221187893E-2</v>
      </c>
      <c r="K10" s="245">
        <v>0.30041240962518712</v>
      </c>
      <c r="L10" s="245">
        <v>0.11772163361405415</v>
      </c>
      <c r="M10" s="264">
        <v>31</v>
      </c>
    </row>
    <row r="11" spans="1:13" ht="16.5">
      <c r="A11" s="249" t="s">
        <v>117</v>
      </c>
      <c r="B11" s="250" t="s">
        <v>248</v>
      </c>
      <c r="C11" s="241" t="s">
        <v>70</v>
      </c>
      <c r="D11" s="242">
        <v>0.78302617877839353</v>
      </c>
      <c r="E11" s="251">
        <v>8732</v>
      </c>
      <c r="F11" s="243" t="s">
        <v>119</v>
      </c>
      <c r="G11" s="252" t="s">
        <v>203</v>
      </c>
      <c r="H11" s="253">
        <v>4</v>
      </c>
      <c r="I11" s="244">
        <v>1769.6380000000001</v>
      </c>
      <c r="J11" s="245">
        <v>5.9474597110370814E-2</v>
      </c>
      <c r="K11" s="245">
        <v>0.36696651889180865</v>
      </c>
      <c r="L11" s="245">
        <v>0.16415895092773949</v>
      </c>
      <c r="M11" s="264">
        <v>32</v>
      </c>
    </row>
    <row r="12" spans="1:13" ht="16.5">
      <c r="A12" s="249" t="s">
        <v>117</v>
      </c>
      <c r="B12" s="250" t="s">
        <v>255</v>
      </c>
      <c r="C12" s="241" t="s">
        <v>67</v>
      </c>
      <c r="D12" s="242">
        <v>0.81045454545454532</v>
      </c>
      <c r="E12" s="251">
        <v>9440</v>
      </c>
      <c r="F12" s="243" t="s">
        <v>118</v>
      </c>
      <c r="G12" s="252" t="s">
        <v>171</v>
      </c>
      <c r="H12" s="253">
        <v>1</v>
      </c>
      <c r="I12" s="244">
        <v>1597.605</v>
      </c>
      <c r="J12" s="245">
        <v>1.9341478866952217E-2</v>
      </c>
      <c r="K12" s="245">
        <v>0.39792333084280751</v>
      </c>
      <c r="L12" s="245">
        <v>0.23034479736856106</v>
      </c>
      <c r="M12" s="264">
        <v>45</v>
      </c>
    </row>
    <row r="13" spans="1:13" ht="16.5">
      <c r="A13" s="249" t="s">
        <v>117</v>
      </c>
      <c r="B13" s="250" t="s">
        <v>259</v>
      </c>
      <c r="C13" s="241" t="s">
        <v>70</v>
      </c>
      <c r="D13" s="242">
        <v>0.75201719022347591</v>
      </c>
      <c r="E13" s="251">
        <v>101</v>
      </c>
      <c r="F13" s="243" t="s">
        <v>118</v>
      </c>
      <c r="G13" s="252" t="s">
        <v>174</v>
      </c>
      <c r="H13" s="253">
        <v>3</v>
      </c>
      <c r="I13" s="244">
        <v>1010.1389999999999</v>
      </c>
      <c r="J13" s="245">
        <v>3.4001577400090563E-2</v>
      </c>
      <c r="K13" s="245">
        <v>0.31993898641808521</v>
      </c>
      <c r="L13" s="245">
        <v>0.18278352453414023</v>
      </c>
      <c r="M13" s="264">
        <v>31</v>
      </c>
    </row>
    <row r="14" spans="1:13" ht="16.5">
      <c r="A14" s="249" t="s">
        <v>117</v>
      </c>
      <c r="B14" s="250" t="s">
        <v>269</v>
      </c>
      <c r="C14" s="241" t="s">
        <v>67</v>
      </c>
      <c r="D14" s="242">
        <v>0.81018962563575758</v>
      </c>
      <c r="E14" s="251">
        <v>3335</v>
      </c>
      <c r="F14" s="243" t="s">
        <v>120</v>
      </c>
      <c r="G14" s="252" t="s">
        <v>213</v>
      </c>
      <c r="H14" s="253">
        <v>7</v>
      </c>
      <c r="I14" s="244">
        <v>4751.3530000000001</v>
      </c>
      <c r="J14" s="245">
        <v>6.5026056960812345E-2</v>
      </c>
      <c r="K14" s="245">
        <v>0.26461596216618061</v>
      </c>
      <c r="L14" s="245">
        <v>0.26434575582997094</v>
      </c>
      <c r="M14" s="264">
        <v>35</v>
      </c>
    </row>
    <row r="15" spans="1:13" ht="16.5">
      <c r="A15" s="249" t="s">
        <v>117</v>
      </c>
      <c r="B15" s="250" t="s">
        <v>278</v>
      </c>
      <c r="C15" s="241" t="s">
        <v>67</v>
      </c>
      <c r="D15" s="242">
        <v>0.80181818181818176</v>
      </c>
      <c r="E15" s="251">
        <v>6044</v>
      </c>
      <c r="F15" s="243" t="s">
        <v>118</v>
      </c>
      <c r="G15" s="252" t="s">
        <v>176</v>
      </c>
      <c r="H15" s="253">
        <v>1</v>
      </c>
      <c r="I15" s="244">
        <v>2333.1280000000002</v>
      </c>
      <c r="J15" s="245">
        <v>2.7573805769878876E-2</v>
      </c>
      <c r="K15" s="245">
        <v>0.37986280391126559</v>
      </c>
      <c r="L15" s="245">
        <v>0.20814892350249245</v>
      </c>
      <c r="M15" s="264">
        <v>46</v>
      </c>
    </row>
    <row r="16" spans="1:13" ht="16.5">
      <c r="A16" s="249" t="s">
        <v>117</v>
      </c>
      <c r="B16" s="250" t="s">
        <v>292</v>
      </c>
      <c r="C16" s="241" t="s">
        <v>67</v>
      </c>
      <c r="D16" s="242">
        <v>0.82389245527606747</v>
      </c>
      <c r="E16" s="251">
        <v>5705</v>
      </c>
      <c r="F16" s="243" t="s">
        <v>118</v>
      </c>
      <c r="G16" s="252" t="s">
        <v>171</v>
      </c>
      <c r="H16" s="253">
        <v>2</v>
      </c>
      <c r="I16" s="244">
        <v>2454.2280000000001</v>
      </c>
      <c r="J16" s="245">
        <v>7.5891487778161921E-3</v>
      </c>
      <c r="K16" s="245">
        <v>0.39167638009050232</v>
      </c>
      <c r="L16" s="245">
        <v>0.12305295188548089</v>
      </c>
      <c r="M16" s="264">
        <v>38</v>
      </c>
    </row>
    <row r="17" spans="1:13" ht="16.5">
      <c r="A17" s="249" t="s">
        <v>117</v>
      </c>
      <c r="B17" s="250" t="s">
        <v>295</v>
      </c>
      <c r="C17" s="241" t="s">
        <v>67</v>
      </c>
      <c r="D17" s="242">
        <v>0.81929572647426996</v>
      </c>
      <c r="E17" s="251">
        <v>602</v>
      </c>
      <c r="F17" s="243" t="s">
        <v>120</v>
      </c>
      <c r="G17" s="252" t="s">
        <v>211</v>
      </c>
      <c r="H17" s="253">
        <v>8</v>
      </c>
      <c r="I17" s="244">
        <v>957.83199999999999</v>
      </c>
      <c r="J17" s="245">
        <v>1.7258989252159473E-2</v>
      </c>
      <c r="K17" s="245">
        <v>0.37782163152923465</v>
      </c>
      <c r="L17" s="245">
        <v>0.16444865090875374</v>
      </c>
      <c r="M17" s="264">
        <v>30</v>
      </c>
    </row>
    <row r="18" spans="1:13" ht="16.5">
      <c r="A18" s="249" t="s">
        <v>117</v>
      </c>
      <c r="B18" s="250" t="s">
        <v>297</v>
      </c>
      <c r="C18" s="241" t="s">
        <v>67</v>
      </c>
      <c r="D18" s="242">
        <v>0.83219572240273154</v>
      </c>
      <c r="E18" s="251">
        <v>9060</v>
      </c>
      <c r="F18" s="243" t="s">
        <v>119</v>
      </c>
      <c r="G18" s="252" t="s">
        <v>202</v>
      </c>
      <c r="H18" s="253">
        <v>3</v>
      </c>
      <c r="I18" s="244">
        <v>1412.67</v>
      </c>
      <c r="J18" s="245">
        <v>4.011567508598568E-2</v>
      </c>
      <c r="K18" s="245">
        <v>0.37706416266512832</v>
      </c>
      <c r="L18" s="245">
        <v>0.21228934762380675</v>
      </c>
      <c r="M18" s="264">
        <v>41</v>
      </c>
    </row>
  </sheetData>
  <mergeCells count="1">
    <mergeCell ref="A2:M2"/>
  </mergeCells>
  <phoneticPr fontId="2" type="noConversion"/>
  <conditionalFormatting sqref="C10:D18">
    <cfRule type="containsText" dxfId="43" priority="1" operator="containsText" text="F">
      <formula>NOT(ISERROR(SEARCH("F",C10)))</formula>
    </cfRule>
    <cfRule type="containsText" dxfId="42" priority="2" operator="containsText" text="D">
      <formula>NOT(ISERROR(SEARCH("D",C10)))</formula>
    </cfRule>
    <cfRule type="containsText" dxfId="41" priority="3" operator="containsText" text="C">
      <formula>NOT(ISERROR(SEARCH("C",C10)))</formula>
    </cfRule>
    <cfRule type="containsText" dxfId="40" priority="4" operator="containsText" text="B">
      <formula>NOT(ISERROR(SEARCH("B",C10)))</formula>
    </cfRule>
    <cfRule type="containsText" dxfId="39" priority="5" operator="containsText" text="A">
      <formula>NOT(ISERROR(SEARCH("A",C10)))</formula>
    </cfRule>
    <cfRule type="containsText" dxfId="38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2024-12-03T07:21:03Z</dcterms:modified>
</cp:coreProperties>
</file>