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278B277A-92BA-4FA2-8E53-AC99511C892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명단'!$A$13:$R$22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운전자별!$A$1:$R$89</definedName>
    <definedName name="_xlnm.Print_Area" localSheetId="1">종합!$A$1:$L$159</definedName>
    <definedName name="_xlnm.Print_Area" localSheetId="3">차량별!$A$1:$T$42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33" i="60" l="1"/>
  <c r="F22" i="60"/>
  <c r="F14" i="60"/>
  <c r="F25" i="60"/>
  <c r="F30" i="60"/>
  <c r="F38" i="60"/>
  <c r="F42" i="60"/>
  <c r="F34" i="60"/>
  <c r="F26" i="60"/>
  <c r="F18" i="60"/>
  <c r="F41" i="60"/>
  <c r="F24" i="60"/>
  <c r="F16" i="60"/>
  <c r="F37" i="60"/>
  <c r="F29" i="60"/>
  <c r="F21" i="60"/>
  <c r="F13" i="60"/>
  <c r="F35" i="60"/>
  <c r="F27" i="60"/>
  <c r="F19" i="60"/>
  <c r="F11" i="60"/>
  <c r="F40" i="60"/>
  <c r="F39" i="60"/>
  <c r="F15" i="60"/>
  <c r="F36" i="60"/>
  <c r="F28" i="60"/>
  <c r="F20" i="60"/>
  <c r="F12" i="60"/>
  <c r="F32" i="60"/>
  <c r="F31" i="60"/>
  <c r="F23" i="60"/>
  <c r="F17" i="60"/>
  <c r="J55" i="12" a="1"/>
  <c r="J55" i="12" l="1"/>
  <c r="B150" i="12" l="1"/>
  <c r="B151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H150" i="12" l="1"/>
  <c r="I150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6" i="12" l="1"/>
  <c r="I146" i="12" l="1"/>
  <c r="H146" i="12"/>
  <c r="J146" i="12"/>
  <c r="B147" i="12"/>
  <c r="H147" i="12" s="1"/>
  <c r="B148" i="12"/>
  <c r="I148" i="12" s="1"/>
  <c r="B149" i="12"/>
  <c r="H149" i="12" s="1"/>
  <c r="J10" i="12" l="1"/>
  <c r="J33" i="12" s="1"/>
  <c r="K29" i="12"/>
  <c r="D29" i="12" l="1"/>
  <c r="E55" i="12" a="1"/>
  <c r="H55" i="12" a="1"/>
  <c r="G55" i="12" a="1"/>
  <c r="D55" i="12" a="1"/>
  <c r="F55" i="12" a="1"/>
  <c r="I55" i="12" a="1"/>
  <c r="N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51" i="12" l="1"/>
  <c r="G147" i="12"/>
  <c r="F146" i="12"/>
  <c r="D146" i="12"/>
  <c r="G149" i="12"/>
  <c r="D149" i="12"/>
  <c r="F150" i="12"/>
  <c r="E147" i="12"/>
  <c r="D151" i="12"/>
  <c r="H151" i="12"/>
  <c r="I151" i="12"/>
  <c r="J149" i="12"/>
  <c r="E149" i="12"/>
  <c r="E151" i="12"/>
  <c r="F147" i="12"/>
  <c r="E150" i="12"/>
  <c r="F149" i="12"/>
  <c r="D150" i="12"/>
  <c r="G148" i="12"/>
  <c r="J148" i="12"/>
  <c r="I149" i="12"/>
  <c r="J147" i="12"/>
  <c r="F148" i="12"/>
  <c r="D148" i="12"/>
  <c r="E148" i="12"/>
  <c r="J151" i="12"/>
  <c r="J150" i="12"/>
  <c r="G150" i="12"/>
  <c r="I147" i="12"/>
  <c r="G146" i="12"/>
  <c r="E146" i="12"/>
  <c r="G151" i="12"/>
  <c r="D14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<sst xmlns="http://schemas.openxmlformats.org/spreadsheetml/2006/main" count="2586" uniqueCount="549">
  <si>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</si>
  <si>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</si>
  <si>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</si>
  <si>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</si>
  <si>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</si>
  <si>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</si>
  <si>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</si>
  <si>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</si>
  <si>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</si>
  <si>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</si>
  <si>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</si>
  <si>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</si>
  <si>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</si>
  <si>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</si>
  <si>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</si>
  <si>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</si>
  <si>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</si>
  <si>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</si>
  <si>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</si>
  <si>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</si>
  <si>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</si>
  <si>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</si>
  <si>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</si>
  <si>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</si>
  <si>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</si>
  <si>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</si>
  <si>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</si>
  <si>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</si>
  <si>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</si>
  <si>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</si>
  <si>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</si>
  <si>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</si>
  <si>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</si>
  <si>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</si>
  <si>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</si>
  <si>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</si>
  <si>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</si>
  <si>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</si>
  <si>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</si>
  <si>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</si>
  <si>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</si>
  <si>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</si>
  <si>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</si>
  <si>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</si>
  <si>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</si>
  <si>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</si>
  <si>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</si>
  <si>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</si>
  <si>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</si>
  <si>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</si>
  <si>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</si>
  <si>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</si>
  <si>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</si>
  <si>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</si>
  <si>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</si>
  <si>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</si>
  <si>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</si>
  <si>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</si>
  <si>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</si>
  <si>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</si>
  <si>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</si>
  <si>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</si>
  <si>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</si>
  <si>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</si>
  <si>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</si>
  <si>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</si>
  <si>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</si>
  <si>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</si>
  <si>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</si>
  <si>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</si>
  <si>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</si>
  <si>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</si>
  <si>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</si>
  <si>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</si>
  <si>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</si>
  <si>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</si>
  <si>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</si>
  <si>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</si>
  <si>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</si>
  <si>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</si>
  <si>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</si>
  <si>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</si>
  <si>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</si>
  <si>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</si>
  <si>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</si>
  <si>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</si>
  <si>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</si>
  <si>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</si>
  <si>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</si>
  <si>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</si>
  <si>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</si>
  <si>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</si>
  <si>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</si>
  <si>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</si>
  <si>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</si>
  <si>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</si>
  <si>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</si>
  <si>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</si>
  <si>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</si>
  <si>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</si>
  <si>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</si>
  <si>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</si>
  <si>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</si>
  <si>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</si>
  <si>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</si>
  <si>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</si>
  <si>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</si>
  <si>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</si>
  <si>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</si>
  <si>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</si>
  <si>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</si>
  <si>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</si>
  <si>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</si>
  <si>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</si>
  <si>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</si>
  <si>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</si>
  <si>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</si>
  <si>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삼환운수</t>
  </si>
  <si>
    <t>510</t>
  </si>
  <si>
    <t>532</t>
  </si>
  <si>
    <t>540</t>
  </si>
  <si>
    <t>566</t>
  </si>
  <si>
    <t>567</t>
  </si>
  <si>
    <t>순환56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</si>
  <si>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</si>
  <si>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</si>
  <si>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</si>
  <si>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</si>
  <si>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</si>
  <si>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</si>
  <si>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</si>
  <si>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</si>
  <si>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</si>
  <si>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</si>
  <si>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</si>
  <si>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</si>
  <si>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</si>
  <si>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</si>
  <si>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</si>
  <si>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</si>
  <si>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</si>
  <si>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</si>
  <si>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</si>
  <si>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</si>
  <si>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</si>
  <si>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</si>
  <si>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</si>
  <si>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</si>
  <si>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</si>
  <si>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</si>
  <si>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</si>
  <si>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</si>
  <si>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</si>
  <si>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</si>
  <si>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</si>
  <si>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</si>
  <si>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</si>
  <si>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</si>
  <si>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</si>
  <si>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</si>
  <si>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</si>
  <si>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</si>
  <si>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</si>
  <si>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</si>
  <si>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</si>
  <si>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</si>
  <si>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</si>
  <si>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</si>
  <si>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</si>
  <si>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</si>
  <si>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</si>
  <si>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중형</t>
  </si>
  <si>
    <t>삼환운수</t>
    <phoneticPr fontId="2" type="noConversion"/>
  </si>
  <si>
    <t>71바6213</t>
  </si>
  <si>
    <t>510510</t>
  </si>
  <si>
    <t>71바7107</t>
  </si>
  <si>
    <t>71바7117</t>
  </si>
  <si>
    <t>71바6201</t>
  </si>
  <si>
    <t>532532</t>
  </si>
  <si>
    <t>71바6202</t>
  </si>
  <si>
    <t>71바6203</t>
  </si>
  <si>
    <t>71바6204</t>
  </si>
  <si>
    <t>71바6207</t>
  </si>
  <si>
    <t>71바6208</t>
  </si>
  <si>
    <t>71바6209</t>
  </si>
  <si>
    <t>71바6214</t>
  </si>
  <si>
    <t>71바6216</t>
  </si>
  <si>
    <t>71바6217</t>
  </si>
  <si>
    <t>71바6218</t>
  </si>
  <si>
    <t>71바6219</t>
  </si>
  <si>
    <t>71바6221</t>
  </si>
  <si>
    <t>71바6222</t>
  </si>
  <si>
    <t>71바6452</t>
  </si>
  <si>
    <t>540540</t>
  </si>
  <si>
    <t>71바6453</t>
  </si>
  <si>
    <t>71바6456</t>
  </si>
  <si>
    <t>71바6458</t>
  </si>
  <si>
    <t>71바6461</t>
  </si>
  <si>
    <t>71바6462</t>
  </si>
  <si>
    <t>72바1511</t>
  </si>
  <si>
    <t>566566</t>
  </si>
  <si>
    <t>72바1512</t>
  </si>
  <si>
    <t>72바1517</t>
  </si>
  <si>
    <t>72바1520</t>
  </si>
  <si>
    <t>71바6459</t>
  </si>
  <si>
    <t>WC</t>
  </si>
  <si>
    <t>72바1513</t>
  </si>
  <si>
    <t>72바1514</t>
  </si>
  <si>
    <t>72바1515</t>
  </si>
  <si>
    <t>72바1516</t>
  </si>
  <si>
    <t>72바1519</t>
  </si>
  <si>
    <t>71바6210</t>
  </si>
  <si>
    <t>71바6212</t>
  </si>
  <si>
    <t>71바6220</t>
  </si>
  <si>
    <t>강금백</t>
  </si>
  <si>
    <t>김경수</t>
  </si>
  <si>
    <t>김동국</t>
  </si>
  <si>
    <t>김병경</t>
  </si>
  <si>
    <t>김상기</t>
  </si>
  <si>
    <t>김영수</t>
  </si>
  <si>
    <t>김영호</t>
  </si>
  <si>
    <t>김욱배</t>
  </si>
  <si>
    <t>김은숙</t>
  </si>
  <si>
    <t>김태희</t>
  </si>
  <si>
    <t>민동인</t>
  </si>
  <si>
    <t>박선영</t>
  </si>
  <si>
    <t>박찬일</t>
  </si>
  <si>
    <t>박창성</t>
  </si>
  <si>
    <t>변상희</t>
  </si>
  <si>
    <t>서강익</t>
  </si>
  <si>
    <t>서도원</t>
  </si>
  <si>
    <t>서영윤</t>
  </si>
  <si>
    <t>서정룡</t>
  </si>
  <si>
    <t>성진천</t>
  </si>
  <si>
    <t>심언삼</t>
  </si>
  <si>
    <t>안경원</t>
  </si>
  <si>
    <t>안명환</t>
  </si>
  <si>
    <t>안선회</t>
  </si>
  <si>
    <t>오민환</t>
  </si>
  <si>
    <t>오인석</t>
  </si>
  <si>
    <t>오주용</t>
  </si>
  <si>
    <t>원종연</t>
  </si>
  <si>
    <t>유제훈</t>
  </si>
  <si>
    <t>유준식</t>
  </si>
  <si>
    <t>유해득</t>
  </si>
  <si>
    <t>이상구</t>
  </si>
  <si>
    <t>이상봉</t>
  </si>
  <si>
    <t>이상천</t>
  </si>
  <si>
    <t>이선교</t>
  </si>
  <si>
    <t>이영자</t>
  </si>
  <si>
    <t>이우찬</t>
  </si>
  <si>
    <t>이인형</t>
  </si>
  <si>
    <t>이재은</t>
  </si>
  <si>
    <t>이춘우</t>
  </si>
  <si>
    <t>임기철</t>
  </si>
  <si>
    <t>임봉수</t>
  </si>
  <si>
    <t>임진칠</t>
  </si>
  <si>
    <t>임현정</t>
  </si>
  <si>
    <t>장명철</t>
  </si>
  <si>
    <t>장성녀</t>
  </si>
  <si>
    <t>전장희</t>
  </si>
  <si>
    <t>정훈석</t>
  </si>
  <si>
    <t>조햇님</t>
  </si>
  <si>
    <t>채희석</t>
  </si>
  <si>
    <t>천상일</t>
  </si>
  <si>
    <t>최영만</t>
  </si>
  <si>
    <t>최영묵</t>
  </si>
  <si>
    <t>한경희</t>
  </si>
  <si>
    <t>황은식</t>
  </si>
  <si>
    <t>황익주</t>
  </si>
  <si>
    <t>황정찬</t>
  </si>
  <si>
    <t>황현용</t>
  </si>
  <si>
    <t>신영진</t>
  </si>
  <si>
    <t>이우철</t>
  </si>
  <si>
    <t>장호</t>
  </si>
  <si>
    <t>삼환운수532F1</t>
  </si>
  <si>
    <t>김종석</t>
  </si>
  <si>
    <t>김진배</t>
  </si>
  <si>
    <t>유만근</t>
  </si>
  <si>
    <t>=</t>
  </si>
  <si>
    <t>삼환운수540A1</t>
  </si>
  <si>
    <t>삼환운수540B1</t>
  </si>
  <si>
    <t>0%(0명)</t>
  </si>
  <si>
    <t>개선율(유카전)</t>
  </si>
  <si>
    <t>조준구</t>
  </si>
  <si>
    <t>567567</t>
  </si>
  <si>
    <t>삼환운수567C1</t>
  </si>
  <si>
    <t>순환56순환56</t>
  </si>
  <si>
    <t>순위</t>
  </si>
  <si>
    <t>인천전체</t>
  </si>
  <si>
    <t>삼환운수510D1</t>
  </si>
  <si>
    <t>▲</t>
  </si>
  <si>
    <t>삼환운수566A1</t>
  </si>
  <si>
    <t>삼환운수567A1</t>
  </si>
  <si>
    <t>72바1518</t>
  </si>
  <si>
    <t>김상겸</t>
  </si>
  <si>
    <t>김성오</t>
  </si>
  <si>
    <t>안성식</t>
  </si>
  <si>
    <t>유승환</t>
  </si>
  <si>
    <t>윤수영</t>
  </si>
  <si>
    <t>D</t>
    <phoneticPr fontId="2" type="noConversion"/>
  </si>
  <si>
    <t>-</t>
    <phoneticPr fontId="2" type="noConversion"/>
  </si>
  <si>
    <t>삼환운수510C1</t>
  </si>
  <si>
    <t>삼환운수532B1</t>
  </si>
  <si>
    <t>삼환운수532C4</t>
  </si>
  <si>
    <t>저상</t>
  </si>
  <si>
    <t>HE</t>
  </si>
  <si>
    <t>삼환운수532C6</t>
  </si>
  <si>
    <t>삼환운수532C2</t>
  </si>
  <si>
    <t>삼환운수532C5</t>
  </si>
  <si>
    <t>삼환운수532C1</t>
  </si>
  <si>
    <t>삼환운수532C3</t>
  </si>
  <si>
    <t>삼환운수532B2</t>
  </si>
  <si>
    <t>삼환운수540C4</t>
  </si>
  <si>
    <t>삼환운수540C1</t>
  </si>
  <si>
    <t>71바6454</t>
  </si>
  <si>
    <t>삼환운수540C3</t>
  </si>
  <si>
    <t>▽</t>
  </si>
  <si>
    <t>삼환운수540C2</t>
  </si>
  <si>
    <t>삼환운수566A2</t>
  </si>
  <si>
    <t>삼환운수566A3</t>
  </si>
  <si>
    <t>삼환운수567A2</t>
  </si>
  <si>
    <t>삼환운수567S1</t>
  </si>
  <si>
    <t>삼환운수567A3</t>
  </si>
  <si>
    <t>삼환운수순환56C3</t>
  </si>
  <si>
    <t>삼환운수순환56C4</t>
  </si>
  <si>
    <t>삼환운수순환56B1</t>
  </si>
  <si>
    <t>삼환운수순환56C2</t>
  </si>
  <si>
    <t>삼환운수순환56C1</t>
  </si>
  <si>
    <t>김영선</t>
  </si>
  <si>
    <t>서재덕</t>
  </si>
  <si>
    <t>이강식</t>
  </si>
  <si>
    <t>이도원</t>
  </si>
  <si>
    <t>이배근</t>
  </si>
  <si>
    <t>임상렬</t>
  </si>
  <si>
    <t>조은구</t>
  </si>
  <si>
    <t>주관재</t>
  </si>
  <si>
    <t>최현종</t>
  </si>
  <si>
    <t>삼환운수510C2</t>
  </si>
  <si>
    <t>삼환운수532A1</t>
  </si>
  <si>
    <t>삼환운수532F2</t>
  </si>
  <si>
    <t>삼환운수532A2</t>
  </si>
  <si>
    <t>삼환운수540B2</t>
  </si>
  <si>
    <t>삼환운수566A4</t>
  </si>
  <si>
    <t>삼환운수567S2</t>
  </si>
  <si>
    <t>삼환운수567S3</t>
  </si>
  <si>
    <t>5155841323.838</t>
  </si>
  <si>
    <t>5155550325.965</t>
  </si>
  <si>
    <t>51517711521.442</t>
  </si>
  <si>
    <t>5153771381.653</t>
  </si>
  <si>
    <t>51575591350.884</t>
  </si>
  <si>
    <t>51545101545.004</t>
  </si>
  <si>
    <t>51520031458.133</t>
  </si>
  <si>
    <t>김성인</t>
  </si>
  <si>
    <t>51598431652.552</t>
  </si>
  <si>
    <t>5154530416.665</t>
  </si>
  <si>
    <t>51566701317.554</t>
  </si>
  <si>
    <t>5151078371.403</t>
  </si>
  <si>
    <t>김용목</t>
  </si>
  <si>
    <t>5151651863.627</t>
  </si>
  <si>
    <t>51542151634.763</t>
  </si>
  <si>
    <t>51544991579.647</t>
  </si>
  <si>
    <t>김재진</t>
  </si>
  <si>
    <t>5158979266.351</t>
  </si>
  <si>
    <t>5153744290.972</t>
  </si>
  <si>
    <t>5159631289.266</t>
  </si>
  <si>
    <t>51571231597.525</t>
  </si>
  <si>
    <t>51528611371.95</t>
  </si>
  <si>
    <t>5159810841.455</t>
  </si>
  <si>
    <t>박연수</t>
  </si>
  <si>
    <t>5158601533.901</t>
  </si>
  <si>
    <t>51549161235.076</t>
  </si>
  <si>
    <t>51592921098.386</t>
  </si>
  <si>
    <t>51553191707.34</t>
  </si>
  <si>
    <t>5154780724.142</t>
  </si>
  <si>
    <t>51574491571.562</t>
  </si>
  <si>
    <t>51585231431.019</t>
  </si>
  <si>
    <t>5158477338.329</t>
  </si>
  <si>
    <t>51520761529.317</t>
  </si>
  <si>
    <t>51512131120.764</t>
  </si>
  <si>
    <t>5153648355.442</t>
  </si>
  <si>
    <t>5151869344.47</t>
  </si>
  <si>
    <t>51523681767.146</t>
  </si>
  <si>
    <t>51555261072.83</t>
  </si>
  <si>
    <t>5152548538.297</t>
  </si>
  <si>
    <t>5156133892.77</t>
  </si>
  <si>
    <t>5158111275.035</t>
  </si>
  <si>
    <t>51535571099.571</t>
  </si>
  <si>
    <t>5158018615.473</t>
  </si>
  <si>
    <t>51519181404.468</t>
  </si>
  <si>
    <t>5152240311.749</t>
  </si>
  <si>
    <t>51533261090.387</t>
  </si>
  <si>
    <t>515751355.019</t>
  </si>
  <si>
    <t>51515901691.737</t>
  </si>
  <si>
    <t>51559151016.136</t>
  </si>
  <si>
    <t>5152640502.11</t>
  </si>
  <si>
    <t>5157742776.359</t>
  </si>
  <si>
    <t>5159373756.638</t>
  </si>
  <si>
    <t>51516321044.684</t>
  </si>
  <si>
    <t>5155401816.164</t>
  </si>
  <si>
    <t>5159651452.106</t>
  </si>
  <si>
    <t>5154232985.015</t>
  </si>
  <si>
    <t>51582821481.836</t>
  </si>
  <si>
    <t>51529151647.2</t>
  </si>
  <si>
    <t>51559012022.515</t>
  </si>
  <si>
    <t>51590261558.316</t>
  </si>
  <si>
    <t>5155901520.407</t>
  </si>
  <si>
    <t>5155342983.156</t>
  </si>
  <si>
    <t>5159962234.877</t>
  </si>
  <si>
    <t>5156581115.031</t>
  </si>
  <si>
    <t>51581311172.082</t>
  </si>
  <si>
    <t>5159145480.325</t>
  </si>
  <si>
    <t>51517141287.203</t>
  </si>
  <si>
    <t>5156115908.002</t>
  </si>
  <si>
    <t>5158998344.829</t>
  </si>
  <si>
    <t>51538471520.371</t>
  </si>
  <si>
    <t>5155051727.547</t>
  </si>
  <si>
    <t>5153371314.518</t>
  </si>
  <si>
    <t>정광순</t>
  </si>
  <si>
    <t>5151501650.331</t>
  </si>
  <si>
    <t>5154011877.461</t>
  </si>
  <si>
    <t>51577671079.525</t>
  </si>
  <si>
    <t>51540231281.537</t>
  </si>
  <si>
    <t>5155017345.496</t>
  </si>
  <si>
    <t>5155124734.227</t>
  </si>
  <si>
    <t>5155419344.178</t>
  </si>
  <si>
    <t>51510311409.121</t>
  </si>
  <si>
    <t>51552461333.418</t>
  </si>
  <si>
    <t>5157692913.169</t>
  </si>
  <si>
    <t>최종문</t>
  </si>
  <si>
    <t>5154073405.988</t>
  </si>
  <si>
    <t>5152554485.848</t>
  </si>
  <si>
    <t>5155269319.699</t>
  </si>
  <si>
    <t>5156883897.424</t>
  </si>
  <si>
    <t>5159501352.147</t>
  </si>
  <si>
    <t>51548011346.135</t>
  </si>
  <si>
    <t>51567371070.182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</si>
  <si>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</si>
  <si>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</si>
  <si>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</si>
  <si>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</si>
  <si>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</si>
  <si>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분석기간: 24.11.01-24.11.30</t>
  </si>
  <si>
    <t>24'11</t>
    <phoneticPr fontId="2" type="noConversion"/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</si>
  <si>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</si>
  <si>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</si>
  <si>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</si>
  <si>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</si>
  <si>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</si>
  <si>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</si>
  <si>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</si>
  <si>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566566B</t>
  </si>
  <si>
    <t>삼환운수566B2</t>
  </si>
  <si>
    <t>532532C</t>
  </si>
  <si>
    <t>567567C</t>
  </si>
  <si>
    <t>566566S</t>
  </si>
  <si>
    <t>삼환운수566S1</t>
  </si>
  <si>
    <t>삼환운수532C10</t>
  </si>
  <si>
    <t>567567D</t>
  </si>
  <si>
    <t>삼환운수567D1</t>
  </si>
  <si>
    <t>삼환운수532C8</t>
  </si>
  <si>
    <t>532532D</t>
  </si>
  <si>
    <t>삼환운수532D2</t>
  </si>
  <si>
    <t>NEW</t>
  </si>
  <si>
    <t>new</t>
  </si>
  <si>
    <t>순환56순환56S</t>
  </si>
  <si>
    <t>삼환운수순환56S2</t>
  </si>
  <si>
    <t>삼환운수532C11</t>
  </si>
  <si>
    <t>삼환운수566B1</t>
  </si>
  <si>
    <t>532532B</t>
  </si>
  <si>
    <t>삼환운수532B3</t>
  </si>
  <si>
    <t>삼환운수567C2</t>
  </si>
  <si>
    <t>567567B</t>
  </si>
  <si>
    <t>삼환운수567B2</t>
  </si>
  <si>
    <t>540540B</t>
  </si>
  <si>
    <t>삼환운수540B3</t>
  </si>
  <si>
    <t>삼환운수532D1</t>
  </si>
  <si>
    <t>532532F</t>
  </si>
  <si>
    <t>567567S</t>
  </si>
  <si>
    <t>삼환운수567S6</t>
  </si>
  <si>
    <t>삼환운수566S3</t>
  </si>
  <si>
    <t>532532S</t>
  </si>
  <si>
    <t>삼환운수532S1</t>
  </si>
  <si>
    <t>삼환운수532S2</t>
  </si>
  <si>
    <t>510510C</t>
  </si>
  <si>
    <t>삼환운수566B4</t>
  </si>
  <si>
    <t>삼환운수532D3</t>
  </si>
  <si>
    <t>순환56순환56F</t>
  </si>
  <si>
    <t>삼환운수순환56F1</t>
  </si>
  <si>
    <t>566566A</t>
  </si>
  <si>
    <t>삼환운수567S4</t>
  </si>
  <si>
    <t>삼환운수510C3</t>
  </si>
  <si>
    <t>532532A</t>
  </si>
  <si>
    <t>삼환운수510C7</t>
  </si>
  <si>
    <t>삼환운수567S8</t>
  </si>
  <si>
    <t>삼환운수순환56S1</t>
  </si>
  <si>
    <t>삼환운수566S4</t>
  </si>
  <si>
    <t>순환56순환56C</t>
  </si>
  <si>
    <t>삼환운수순환56C5</t>
  </si>
  <si>
    <t>567567A</t>
  </si>
  <si>
    <t>삼환운수567B1</t>
  </si>
  <si>
    <t>삼환운수532A3</t>
  </si>
  <si>
    <t>540540C</t>
  </si>
  <si>
    <t>540540S</t>
  </si>
  <si>
    <t>삼환운수540S1</t>
  </si>
  <si>
    <t>삼환운수540B6</t>
  </si>
  <si>
    <t>순환56순환56B</t>
  </si>
  <si>
    <t>삼환운수540C5</t>
  </si>
  <si>
    <t>삼환운수순환56B2</t>
  </si>
  <si>
    <t>삼환운수567S5</t>
  </si>
  <si>
    <t>삼환운수532B4</t>
  </si>
  <si>
    <t>삼환운수510C6</t>
  </si>
  <si>
    <t>540540A</t>
  </si>
  <si>
    <t>삼환운수510C4</t>
  </si>
  <si>
    <t>삼환운수532D5</t>
  </si>
  <si>
    <t>삼환운수540B4</t>
  </si>
  <si>
    <t>삼환운수532C7</t>
  </si>
  <si>
    <t>삼환운수566B3</t>
  </si>
  <si>
    <t>삼환운수532B5</t>
  </si>
  <si>
    <t>삼환운수532D4</t>
  </si>
  <si>
    <t>566566C</t>
  </si>
  <si>
    <t>삼환운수566C1</t>
  </si>
  <si>
    <t>삼환운수532C9</t>
  </si>
  <si>
    <t>삼환운수567S7</t>
  </si>
  <si>
    <t>510510B</t>
  </si>
  <si>
    <t>삼환운수510B1</t>
  </si>
  <si>
    <t>삼환운수540B5</t>
  </si>
  <si>
    <t>삼환운수567B3</t>
  </si>
  <si>
    <t>삼환운수510C5</t>
  </si>
  <si>
    <t>삼환운수566S2</t>
  </si>
  <si>
    <t>삼환운수532S3</t>
  </si>
  <si>
    <t>10위/(32개사)</t>
  </si>
  <si>
    <t>21%(18명)</t>
  </si>
  <si>
    <t>8%(7명)</t>
  </si>
  <si>
    <t>24%(21명)</t>
  </si>
  <si>
    <t>36%(31명)</t>
  </si>
  <si>
    <t>7%(6명)</t>
  </si>
  <si>
    <t>3%(3명)</t>
  </si>
  <si>
    <t>43%(3명)</t>
  </si>
  <si>
    <t>100%(4명)</t>
  </si>
  <si>
    <t>14%(1명)</t>
  </si>
  <si>
    <t>17%(2명)</t>
  </si>
  <si>
    <t>29%(2명)</t>
  </si>
  <si>
    <t>20%(1명)</t>
  </si>
  <si>
    <t>57%(4명)</t>
  </si>
  <si>
    <t>80%(4명)</t>
  </si>
  <si>
    <t>50%(6명)</t>
  </si>
  <si>
    <t>67%(2명)</t>
  </si>
  <si>
    <t>33%(1명)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</si>
</sst>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0" fontId="83" fillId="0" borderId="0" xfId="0" applyFont="1">
      <alignment vertical="center"/>
    </xf>
    <xf numFmtId="188" fontId="83" fillId="0" borderId="0" xfId="2" applyNumberFormat="1" applyFont="1">
      <alignment vertical="center"/>
    </xf>
    <xf numFmtId="0" fontId="53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86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A68-4123-BA74-B71904A8C788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6-4F04-BF54-6657119E883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565-4C92-8225-9FDCBD65E52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53F-4E54-B592-091CE248912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366-48EB-9600-2502FBA77839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9CD-4F0D-AFC0-3F89C51CD497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9CD-4F0D-AFC0-3F89C51CD4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2.1215573252044813</c:v>
                </c:pt>
                <c:pt idx="1">
                  <c:v>2.5574394290743059</c:v>
                </c:pt>
                <c:pt idx="2">
                  <c:v>2.6095475378578605</c:v>
                </c:pt>
                <c:pt idx="3">
                  <c:v>2.5911195452113063</c:v>
                </c:pt>
                <c:pt idx="4">
                  <c:v>2.5277941046285726</c:v>
                </c:pt>
                <c:pt idx="5">
                  <c:v>2.3831822765816577</c:v>
                </c:pt>
                <c:pt idx="6">
                  <c:v>2.274463324758647</c:v>
                </c:pt>
                <c:pt idx="7">
                  <c:v>2.1786636920970577</c:v>
                </c:pt>
                <c:pt idx="8">
                  <c:v>2.209480080055775</c:v>
                </c:pt>
                <c:pt idx="9">
                  <c:v>2.3956588241616665</c:v>
                </c:pt>
                <c:pt idx="10">
                  <c:v>2.3944618342034456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5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0.20930232558139536</c:v>
                </c:pt>
                <c:pt idx="1">
                  <c:v>8.1395348837209308E-2</c:v>
                </c:pt>
                <c:pt idx="2">
                  <c:v>0.2441860465116279</c:v>
                </c:pt>
                <c:pt idx="3">
                  <c:v>0.36046511627906974</c:v>
                </c:pt>
                <c:pt idx="4">
                  <c:v>6.9767441860465115E-2</c:v>
                </c:pt>
                <c:pt idx="5">
                  <c:v>3.4883720930232558E-2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0.16666666666666666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  <c:pt idx="2">
                  <c:v>0.5714285714285714</c:v>
                </c:pt>
                <c:pt idx="3">
                  <c:v>0.8</c:v>
                </c:pt>
                <c:pt idx="4">
                  <c:v>0.5</c:v>
                </c:pt>
                <c:pt idx="5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0.2857142857142857</c:v>
                </c:pt>
                <c:pt idx="3">
                  <c:v>0.2</c:v>
                </c:pt>
                <c:pt idx="4">
                  <c:v>0.16666666666666666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1</c:v>
                </c:pt>
                <c:pt idx="1">
                  <c:v>0.42857142857142855</c:v>
                </c:pt>
                <c:pt idx="2">
                  <c:v>0.14285714285714285</c:v>
                </c:pt>
                <c:pt idx="3">
                  <c:v>0</c:v>
                </c:pt>
                <c:pt idx="4">
                  <c:v>0.16666666666666666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0.42857142857142855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121022</xdr:colOff>
      <xdr:row>13</xdr:row>
      <xdr:rowOff>42582</xdr:rowOff>
    </xdr:from>
    <xdr:to>
      <xdr:col>6</xdr:col>
      <xdr:colOff>277909</xdr:colOff>
      <xdr:row>14</xdr:row>
      <xdr:rowOff>233083</xdr:rowOff>
    </xdr:to>
    <xdr:sp macro="" textlink="$K$20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3774140" y="42672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A64EE2D-A33D-415B-864D-FC4C9012C42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8.4%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739589</xdr:colOff>
      <xdr:row>12</xdr:row>
      <xdr:rowOff>123264</xdr:rowOff>
    </xdr:from>
    <xdr:to>
      <xdr:col>6</xdr:col>
      <xdr:colOff>156883</xdr:colOff>
      <xdr:row>16</xdr:row>
      <xdr:rowOff>224118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22800F4-AC12-43A2-9456-EA8CACBED718}"/>
            </a:ext>
          </a:extLst>
        </xdr:cNvPr>
        <xdr:cNvCxnSpPr/>
      </xdr:nvCxnSpPr>
      <xdr:spPr>
        <a:xfrm flipV="1">
          <a:off x="4392707" y="4056529"/>
          <a:ext cx="291352" cy="1266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38098</xdr:colOff>
      <xdr:row>10</xdr:row>
      <xdr:rowOff>206186</xdr:rowOff>
    </xdr:from>
    <xdr:to>
      <xdr:col>6</xdr:col>
      <xdr:colOff>1069043</xdr:colOff>
      <xdr:row>12</xdr:row>
      <xdr:rowOff>105333</xdr:rowOff>
    </xdr:to>
    <xdr:sp macro="" textlink="$K$21">
      <xdr:nvSpPr>
        <xdr:cNvPr id="12" name="TextBox 11">
          <a:extLst>
            <a:ext uri="{FF2B5EF4-FFF2-40B4-BE49-F238E27FC236}">
              <a16:creationId xmlns:a16="http://schemas.microsoft.com/office/drawing/2014/main" id="{702F749B-BE82-4EB7-A255-D3603FFCD146}"/>
            </a:ext>
          </a:extLst>
        </xdr:cNvPr>
        <xdr:cNvSpPr txBox="1"/>
      </xdr:nvSpPr>
      <xdr:spPr>
        <a:xfrm>
          <a:off x="4565274" y="3556745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3C558D3-2D40-437E-90D9-B8EB9C9A08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437030</xdr:colOff>
      <xdr:row>12</xdr:row>
      <xdr:rowOff>112059</xdr:rowOff>
    </xdr:from>
    <xdr:to>
      <xdr:col>6</xdr:col>
      <xdr:colOff>605118</xdr:colOff>
      <xdr:row>12</xdr:row>
      <xdr:rowOff>134470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2B607FD7-BDE2-496C-839B-4879513ED684}"/>
            </a:ext>
          </a:extLst>
        </xdr:cNvPr>
        <xdr:cNvCxnSpPr/>
      </xdr:nvCxnSpPr>
      <xdr:spPr>
        <a:xfrm>
          <a:off x="4964206" y="4045324"/>
          <a:ext cx="168088" cy="224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4" width="9.140625" style="39"/>
    <col min="25" max="25" width="9.140625" style="281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283" t="s">
        <v>442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84" t="s">
        <v>38</v>
      </c>
      <c r="D4" s="284"/>
      <c r="E4" s="62" t="s">
        <v>111</v>
      </c>
      <c r="F4" s="62" t="s">
        <v>64</v>
      </c>
      <c r="G4" s="280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443</v>
      </c>
      <c r="C5" s="285" t="s">
        <v>172</v>
      </c>
      <c r="D5" s="285"/>
      <c r="E5" s="63">
        <v>6</v>
      </c>
      <c r="F5" s="64">
        <v>43</v>
      </c>
      <c r="G5" s="93" t="s">
        <v>68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6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7"/>
      <c r="P9" s="287"/>
    </row>
    <row r="10" spans="1:28" ht="23.25" customHeight="1" thickBot="1">
      <c r="G10" s="6"/>
      <c r="H10" s="190" t="s">
        <v>91</v>
      </c>
      <c r="I10" s="191" t="s">
        <v>92</v>
      </c>
      <c r="J10" s="192" t="str">
        <f>C5</f>
        <v>삼환운수</v>
      </c>
      <c r="K10" s="193" t="s">
        <v>93</v>
      </c>
      <c r="X10" s="286"/>
      <c r="Z10" s="39"/>
      <c r="AA10" s="39"/>
      <c r="AB10" s="39"/>
    </row>
    <row r="11" spans="1:28" ht="23.25" customHeight="1" thickTop="1">
      <c r="G11" s="6"/>
      <c r="H11" s="232">
        <v>1</v>
      </c>
      <c r="I11" s="233">
        <v>2.0099999999999998</v>
      </c>
      <c r="J11" s="234">
        <v>2.1215573252044813</v>
      </c>
      <c r="K11" s="235"/>
      <c r="M11" s="2"/>
      <c r="Y11" s="282"/>
      <c r="Z11" s="226"/>
      <c r="AA11" s="227"/>
      <c r="AB11" s="39"/>
    </row>
    <row r="12" spans="1:28" ht="23.25" customHeight="1">
      <c r="G12" s="6"/>
      <c r="H12" s="236">
        <v>2</v>
      </c>
      <c r="I12" s="233">
        <v>2.3662575846193561</v>
      </c>
      <c r="J12" s="234">
        <v>2.5574394290743059</v>
      </c>
      <c r="K12" s="237">
        <v>0.20545384218067886</v>
      </c>
      <c r="M12" s="227"/>
      <c r="Y12" s="282"/>
      <c r="Z12" s="226"/>
      <c r="AA12" s="227"/>
      <c r="AB12" s="39"/>
    </row>
    <row r="13" spans="1:28" ht="23.25" customHeight="1">
      <c r="G13" s="6"/>
      <c r="H13" s="236">
        <v>3</v>
      </c>
      <c r="I13" s="233">
        <v>2.37</v>
      </c>
      <c r="J13" s="234">
        <v>2.6095475378578605</v>
      </c>
      <c r="K13" s="238">
        <v>2.0375109647236433E-2</v>
      </c>
      <c r="M13" s="227"/>
      <c r="Y13" s="282"/>
      <c r="Z13" s="226"/>
      <c r="AA13" s="227"/>
      <c r="AB13" s="39"/>
    </row>
    <row r="14" spans="1:28" ht="23.25" customHeight="1">
      <c r="G14" s="6"/>
      <c r="H14" s="236">
        <v>4</v>
      </c>
      <c r="I14" s="233">
        <v>2.33</v>
      </c>
      <c r="J14" s="234">
        <v>2.5911195452113063</v>
      </c>
      <c r="K14" s="238">
        <v>-7.0617577872068571E-3</v>
      </c>
      <c r="M14" s="227"/>
      <c r="Y14" s="282"/>
      <c r="Z14" s="226"/>
      <c r="AA14" s="227"/>
      <c r="AB14" s="39"/>
    </row>
    <row r="15" spans="1:28" ht="23.25" customHeight="1">
      <c r="G15" s="6"/>
      <c r="H15" s="236">
        <v>5</v>
      </c>
      <c r="I15" s="233">
        <v>2.2850259626150282</v>
      </c>
      <c r="J15" s="234">
        <v>2.5277941046285726</v>
      </c>
      <c r="K15" s="238">
        <v>-2.4439412955595374E-2</v>
      </c>
      <c r="M15" s="227"/>
      <c r="Y15" s="282"/>
      <c r="Z15" s="226"/>
      <c r="AA15" s="227"/>
      <c r="AB15" s="39"/>
    </row>
    <row r="16" spans="1:28" ht="23.25" customHeight="1">
      <c r="G16" s="6"/>
      <c r="H16" s="236">
        <v>6</v>
      </c>
      <c r="I16" s="233">
        <v>2.0664933427553414</v>
      </c>
      <c r="J16" s="234">
        <v>2.3831822765816577</v>
      </c>
      <c r="K16" s="238">
        <v>-5.7208705322209674E-2</v>
      </c>
      <c r="M16" s="227"/>
      <c r="Y16" s="282"/>
      <c r="Z16" s="226"/>
      <c r="AA16" s="227"/>
      <c r="AB16" s="39"/>
    </row>
    <row r="17" spans="2:28" ht="23.25" customHeight="1">
      <c r="G17" s="6"/>
      <c r="H17" s="236">
        <v>7</v>
      </c>
      <c r="I17" s="233">
        <v>2.13</v>
      </c>
      <c r="J17" s="234">
        <v>2.274463324758647</v>
      </c>
      <c r="K17" s="238">
        <v>-4.5619234790111318E-2</v>
      </c>
      <c r="M17" s="227"/>
      <c r="Y17" s="282"/>
      <c r="Z17" s="226"/>
      <c r="AA17" s="227"/>
      <c r="AB17" s="39"/>
    </row>
    <row r="18" spans="2:28" ht="23.25" customHeight="1">
      <c r="G18" s="6"/>
      <c r="H18" s="236">
        <v>8</v>
      </c>
      <c r="I18" s="233">
        <v>2.08</v>
      </c>
      <c r="J18" s="234">
        <v>2.1786636920970577</v>
      </c>
      <c r="K18" s="238">
        <v>-4.2119664722118588E-2</v>
      </c>
      <c r="M18" s="227"/>
      <c r="Y18" s="282"/>
      <c r="Z18" s="226"/>
      <c r="AA18" s="227"/>
      <c r="AB18" s="39"/>
    </row>
    <row r="19" spans="2:28" ht="23.25" customHeight="1">
      <c r="G19" s="6"/>
      <c r="H19" s="236">
        <v>9</v>
      </c>
      <c r="I19" s="233">
        <v>2.13</v>
      </c>
      <c r="J19" s="234">
        <v>2.209480080055775</v>
      </c>
      <c r="K19" s="238">
        <v>1.4144628228074607E-2</v>
      </c>
      <c r="M19" s="227"/>
      <c r="Y19" s="282"/>
      <c r="Z19" s="226"/>
      <c r="AA19" s="227"/>
      <c r="AB19" s="39"/>
    </row>
    <row r="20" spans="2:28" ht="23.25" customHeight="1">
      <c r="G20" s="6"/>
      <c r="H20" s="236">
        <v>10</v>
      </c>
      <c r="I20" s="233">
        <v>2.25</v>
      </c>
      <c r="J20" s="234">
        <v>2.3956588241616665</v>
      </c>
      <c r="K20" s="238">
        <v>8.4263599290377744E-2</v>
      </c>
      <c r="M20" s="227"/>
      <c r="Y20" s="282"/>
      <c r="Z20" s="226"/>
      <c r="AA20" s="227"/>
      <c r="AB20" s="39"/>
    </row>
    <row r="21" spans="2:28" ht="23.25" customHeight="1">
      <c r="G21" s="6"/>
      <c r="H21" s="236">
        <v>11</v>
      </c>
      <c r="I21" s="233">
        <v>2.25</v>
      </c>
      <c r="J21" s="234">
        <v>2.3944618342034456</v>
      </c>
      <c r="K21" s="238">
        <v>-4.9964959373538509E-4</v>
      </c>
      <c r="M21" s="227"/>
      <c r="Y21" s="282"/>
      <c r="Z21" s="226"/>
      <c r="AA21" s="227"/>
      <c r="AB21" s="39"/>
    </row>
    <row r="22" spans="2:28" ht="23.25" customHeight="1">
      <c r="G22" s="6"/>
      <c r="H22" s="239" t="s">
        <v>283</v>
      </c>
      <c r="I22" s="240">
        <v>0.11940298507462699</v>
      </c>
      <c r="J22" s="241">
        <v>0.12863404903407982</v>
      </c>
      <c r="K22" s="242">
        <v>9.2310639594528343E-3</v>
      </c>
      <c r="M22" s="227"/>
      <c r="Y22" s="282"/>
      <c r="Z22" s="226"/>
      <c r="AA22" s="227"/>
      <c r="AB22" s="39"/>
    </row>
    <row r="23" spans="2:28" ht="23.25" customHeight="1">
      <c r="H23" s="243" t="s">
        <v>288</v>
      </c>
      <c r="I23" s="244"/>
      <c r="J23" s="245" t="s">
        <v>531</v>
      </c>
      <c r="K23" s="246"/>
      <c r="M23" s="227"/>
      <c r="X23" s="2"/>
      <c r="Y23" s="31"/>
      <c r="AB23" s="39"/>
    </row>
    <row r="24" spans="2:28" ht="9" customHeight="1">
      <c r="M24" s="227"/>
      <c r="X24" s="2"/>
      <c r="Y24" s="31"/>
      <c r="AB24" s="227"/>
    </row>
    <row r="25" spans="2:28" ht="16.5" customHeight="1">
      <c r="B25" s="52" t="s">
        <v>129</v>
      </c>
      <c r="C25" s="52"/>
      <c r="D25" s="51"/>
      <c r="E25" s="51"/>
      <c r="F25" s="51"/>
      <c r="G25" s="51"/>
      <c r="H25" s="51"/>
      <c r="I25" s="51"/>
      <c r="J25" s="51"/>
      <c r="K25" s="51"/>
      <c r="M25" s="227"/>
      <c r="X25" s="2"/>
      <c r="Y25" s="31"/>
      <c r="AB25" s="227"/>
    </row>
    <row r="26" spans="2:28" ht="27.75" customHeight="1">
      <c r="B26" s="56" t="s">
        <v>62</v>
      </c>
      <c r="C26" s="56" t="s">
        <v>100</v>
      </c>
      <c r="D26" s="56" t="s">
        <v>102</v>
      </c>
      <c r="E26" s="56" t="s">
        <v>103</v>
      </c>
      <c r="F26" s="56" t="s">
        <v>104</v>
      </c>
      <c r="G26" s="56" t="s">
        <v>105</v>
      </c>
      <c r="H26" s="56" t="s">
        <v>6</v>
      </c>
      <c r="I26" s="56" t="s">
        <v>7</v>
      </c>
      <c r="J26" s="56" t="s">
        <v>106</v>
      </c>
      <c r="K26" s="56" t="s">
        <v>72</v>
      </c>
      <c r="M26" s="227"/>
      <c r="X26" s="2"/>
      <c r="Y26" s="31"/>
      <c r="AB26" s="227"/>
    </row>
    <row r="27" spans="2:28" ht="23.25" customHeight="1">
      <c r="B27" s="75" t="s">
        <v>289</v>
      </c>
      <c r="C27" s="76">
        <v>11</v>
      </c>
      <c r="D27" s="77">
        <v>2.129985566672973E-2</v>
      </c>
      <c r="E27" s="77">
        <v>0.36079073148477359</v>
      </c>
      <c r="F27" s="77">
        <v>0.19984554721691175</v>
      </c>
      <c r="G27" s="78">
        <v>12.713409531510235</v>
      </c>
      <c r="H27" s="79">
        <v>0.55245803618933897</v>
      </c>
      <c r="I27" s="79">
        <v>19.627044114695678</v>
      </c>
      <c r="J27" s="80">
        <v>2.2536266468896193</v>
      </c>
      <c r="K27" s="81" t="s">
        <v>69</v>
      </c>
      <c r="M27" s="227"/>
      <c r="N27" s="288" t="s">
        <v>117</v>
      </c>
      <c r="Y27" s="31"/>
    </row>
    <row r="28" spans="2:28" ht="22.5" customHeight="1">
      <c r="B28" s="222" t="s">
        <v>117</v>
      </c>
      <c r="C28" s="68">
        <v>11</v>
      </c>
      <c r="D28" s="69">
        <v>1.7482165865241862E-2</v>
      </c>
      <c r="E28" s="69">
        <v>0.36198471916175412</v>
      </c>
      <c r="F28" s="69">
        <v>0.19050688212640998</v>
      </c>
      <c r="G28" s="70">
        <v>8.5610789473684221</v>
      </c>
      <c r="H28" s="71">
        <v>6.1354873470663436E-2</v>
      </c>
      <c r="I28" s="71">
        <v>4.168814916358051</v>
      </c>
      <c r="J28" s="72">
        <v>2.3944618342034456</v>
      </c>
      <c r="K28" s="73" t="s">
        <v>68</v>
      </c>
      <c r="M28" s="227"/>
      <c r="N28" s="39" t="s">
        <v>68</v>
      </c>
      <c r="O28" s="39">
        <v>86</v>
      </c>
      <c r="Y28" s="31"/>
    </row>
    <row r="29" spans="2:28" ht="22.5" customHeight="1">
      <c r="B29" s="53" t="s">
        <v>107</v>
      </c>
      <c r="C29" s="53"/>
      <c r="D29" s="66">
        <f>D28/D27-1</f>
        <v>-0.17923547751786328</v>
      </c>
      <c r="E29" s="66">
        <f t="shared" ref="E29:J29" si="0">E28/E27-1</f>
        <v>3.3093634974126207E-3</v>
      </c>
      <c r="F29" s="66">
        <f t="shared" si="0"/>
        <v>-4.6729412891875044E-2</v>
      </c>
      <c r="G29" s="66">
        <f t="shared" si="0"/>
        <v>-0.32661030653108791</v>
      </c>
      <c r="H29" s="66">
        <f t="shared" si="0"/>
        <v>-0.88894202011456336</v>
      </c>
      <c r="I29" s="66">
        <f t="shared" si="0"/>
        <v>-0.78759843346779523</v>
      </c>
      <c r="J29" s="66">
        <f t="shared" si="0"/>
        <v>6.2492688178053868E-2</v>
      </c>
      <c r="K29" s="67" t="str">
        <f>J23</f>
        <v>10위/(32개사)</v>
      </c>
      <c r="M29" s="2" t="s">
        <v>165</v>
      </c>
      <c r="N29" s="289">
        <v>0.20930232558139536</v>
      </c>
      <c r="O29" s="39">
        <v>18</v>
      </c>
      <c r="X29" s="2"/>
      <c r="Y29" s="31"/>
    </row>
    <row r="30" spans="2:28" ht="22.5" customHeight="1">
      <c r="M30" s="2" t="s">
        <v>166</v>
      </c>
      <c r="N30" s="289">
        <v>8.1395348837209308E-2</v>
      </c>
      <c r="O30" s="39">
        <v>7</v>
      </c>
      <c r="X30" s="2"/>
      <c r="Y30" s="31"/>
    </row>
    <row r="31" spans="2:28" ht="17.25" customHeight="1">
      <c r="B31" s="52" t="s">
        <v>130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116</v>
      </c>
      <c r="N31" s="289">
        <v>0.2441860465116279</v>
      </c>
      <c r="O31" s="39">
        <v>21</v>
      </c>
      <c r="X31" s="2"/>
      <c r="Y31" s="31"/>
    </row>
    <row r="32" spans="2:28" ht="22.5" customHeight="1">
      <c r="B32" s="60"/>
      <c r="C32" s="60"/>
      <c r="M32" s="2" t="s">
        <v>167</v>
      </c>
      <c r="N32" s="289">
        <v>0.36046511627906974</v>
      </c>
      <c r="O32" s="39">
        <v>31</v>
      </c>
      <c r="X32" s="2"/>
      <c r="Y32" s="31"/>
    </row>
    <row r="33" spans="2:28" ht="22.5" customHeight="1" thickBot="1">
      <c r="H33" s="194" t="s">
        <v>91</v>
      </c>
      <c r="I33" s="195" t="s">
        <v>92</v>
      </c>
      <c r="J33" s="196" t="str">
        <f>J10</f>
        <v>삼환운수</v>
      </c>
      <c r="K33" s="197" t="s">
        <v>115</v>
      </c>
      <c r="M33" s="2" t="s">
        <v>168</v>
      </c>
      <c r="N33" s="289">
        <v>6.9767441860465115E-2</v>
      </c>
      <c r="O33" s="39">
        <v>6</v>
      </c>
      <c r="X33" s="2"/>
      <c r="Y33" s="31"/>
    </row>
    <row r="34" spans="2:28" ht="22.5" customHeight="1" thickTop="1">
      <c r="H34" s="202" t="s">
        <v>109</v>
      </c>
      <c r="I34" s="203" t="s">
        <v>69</v>
      </c>
      <c r="J34" s="204" t="s">
        <v>68</v>
      </c>
      <c r="K34" s="205"/>
      <c r="M34" s="2" t="s">
        <v>76</v>
      </c>
      <c r="N34" s="289">
        <v>3.4883720930232558E-2</v>
      </c>
      <c r="O34" s="39">
        <v>3</v>
      </c>
      <c r="X34" s="2"/>
      <c r="Z34" s="39"/>
      <c r="AA34" s="39"/>
      <c r="AB34" s="39"/>
    </row>
    <row r="35" spans="2:28" ht="21" customHeight="1">
      <c r="H35" s="198" t="s">
        <v>94</v>
      </c>
      <c r="I35" s="199">
        <v>8.5347657415696804E-2</v>
      </c>
      <c r="J35" s="200" t="s">
        <v>532</v>
      </c>
      <c r="K35" s="201">
        <v>0.12395466816569856</v>
      </c>
      <c r="M35" s="2"/>
      <c r="X35" s="2"/>
      <c r="Z35" s="39"/>
      <c r="AA35" s="39"/>
      <c r="AB35" s="39"/>
    </row>
    <row r="36" spans="2:28" ht="21" customHeight="1">
      <c r="H36" s="182" t="s">
        <v>95</v>
      </c>
      <c r="I36" s="174">
        <v>9.7881229483736204E-2</v>
      </c>
      <c r="J36" s="183" t="s">
        <v>533</v>
      </c>
      <c r="K36" s="184">
        <v>-1.6485880646526896E-2</v>
      </c>
      <c r="L36" s="4"/>
      <c r="M36" s="2"/>
      <c r="X36" s="2"/>
      <c r="Z36" s="39"/>
      <c r="AA36" s="39"/>
      <c r="AB36" s="39"/>
    </row>
    <row r="37" spans="2:28" ht="21" customHeight="1">
      <c r="H37" s="181" t="s">
        <v>96</v>
      </c>
      <c r="I37" s="174">
        <v>0.17547000895255147</v>
      </c>
      <c r="J37" s="183" t="s">
        <v>534</v>
      </c>
      <c r="K37" s="184">
        <v>6.8716037559076432E-2</v>
      </c>
      <c r="L37" s="4"/>
      <c r="M37" s="2"/>
      <c r="X37" s="2"/>
      <c r="Z37" s="39"/>
      <c r="AA37" s="39"/>
      <c r="AB37" s="39"/>
    </row>
    <row r="38" spans="2:28" ht="21" customHeight="1">
      <c r="H38" s="181" t="s">
        <v>99</v>
      </c>
      <c r="I38" s="174">
        <v>0.2348552670844524</v>
      </c>
      <c r="J38" s="183" t="s">
        <v>535</v>
      </c>
      <c r="K38" s="184">
        <v>0.12560984919461735</v>
      </c>
      <c r="L38" s="4"/>
      <c r="M38" s="2"/>
      <c r="X38" s="2"/>
      <c r="Z38" s="39"/>
      <c r="AA38" s="39"/>
      <c r="AB38" s="39"/>
    </row>
    <row r="39" spans="2:28" ht="21" customHeight="1">
      <c r="H39" s="185" t="s">
        <v>97</v>
      </c>
      <c r="I39" s="174">
        <v>0.22023276633840644</v>
      </c>
      <c r="J39" s="183" t="s">
        <v>536</v>
      </c>
      <c r="K39" s="184">
        <v>-0.15046532447794131</v>
      </c>
      <c r="L39" s="4"/>
      <c r="M39" s="2"/>
      <c r="X39" s="2"/>
      <c r="Z39" s="39"/>
      <c r="AA39" s="39"/>
      <c r="AB39" s="39"/>
    </row>
    <row r="40" spans="2:28" ht="21" customHeight="1">
      <c r="H40" s="186" t="s">
        <v>98</v>
      </c>
      <c r="I40" s="187">
        <v>0.18621307072515667</v>
      </c>
      <c r="J40" s="188" t="s">
        <v>537</v>
      </c>
      <c r="K40" s="189">
        <v>-0.1513293497949241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2" t="s">
        <v>131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>
      <c r="B43" s="56" t="s">
        <v>62</v>
      </c>
      <c r="C43" s="56" t="s">
        <v>101</v>
      </c>
      <c r="D43" s="56" t="s">
        <v>102</v>
      </c>
      <c r="E43" s="56" t="s">
        <v>103</v>
      </c>
      <c r="F43" s="56" t="s">
        <v>104</v>
      </c>
      <c r="G43" s="56" t="s">
        <v>105</v>
      </c>
      <c r="H43" s="56" t="s">
        <v>6</v>
      </c>
      <c r="I43" s="56" t="s">
        <v>7</v>
      </c>
      <c r="J43" s="56" t="s">
        <v>106</v>
      </c>
      <c r="K43" s="56" t="s">
        <v>72</v>
      </c>
      <c r="L43" s="4"/>
      <c r="M43" s="2"/>
      <c r="N43" s="39" t="s">
        <v>124</v>
      </c>
      <c r="X43" s="2"/>
      <c r="Z43" s="39"/>
      <c r="AA43" s="39"/>
      <c r="AB43" s="39"/>
    </row>
    <row r="44" spans="2:28" ht="22.5" customHeight="1">
      <c r="B44" s="224" t="s">
        <v>117</v>
      </c>
      <c r="C44" s="76">
        <v>1</v>
      </c>
      <c r="D44" s="77">
        <v>5.3317180057215717E-2</v>
      </c>
      <c r="E44" s="77">
        <v>0.41409087607641576</v>
      </c>
      <c r="F44" s="77">
        <v>0.22028386579979198</v>
      </c>
      <c r="G44" s="78">
        <v>12.577621621621624</v>
      </c>
      <c r="H44" s="79">
        <v>0.5277363372909224</v>
      </c>
      <c r="I44" s="79">
        <v>14.763613674027775</v>
      </c>
      <c r="J44" s="80">
        <v>2.2415680071713906</v>
      </c>
      <c r="K44" s="82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22" t="s">
        <v>117</v>
      </c>
      <c r="C45" s="68">
        <v>2</v>
      </c>
      <c r="D45" s="69">
        <v>4.4626948921057161E-2</v>
      </c>
      <c r="E45" s="69">
        <v>0.35525470609202819</v>
      </c>
      <c r="F45" s="69">
        <v>0.18069630344749027</v>
      </c>
      <c r="G45" s="70">
        <v>8.3185319148936152</v>
      </c>
      <c r="H45" s="71">
        <v>6.5772665182904255E-2</v>
      </c>
      <c r="I45" s="71">
        <v>3.139235348229759</v>
      </c>
      <c r="J45" s="72">
        <v>2.5122411490349621</v>
      </c>
      <c r="K45" s="73" t="s">
        <v>166</v>
      </c>
      <c r="M45" s="2"/>
      <c r="N45" s="39">
        <v>5</v>
      </c>
      <c r="X45" s="2"/>
      <c r="Z45" s="39"/>
      <c r="AA45" s="39"/>
      <c r="AB45" s="39"/>
    </row>
    <row r="46" spans="2:28" ht="22.5" customHeight="1">
      <c r="B46" s="222" t="s">
        <v>117</v>
      </c>
      <c r="C46" s="68">
        <v>3</v>
      </c>
      <c r="D46" s="69">
        <v>1.9099924517087332E-2</v>
      </c>
      <c r="E46" s="69">
        <v>0.34857479322282514</v>
      </c>
      <c r="F46" s="69">
        <v>0.19120344627017691</v>
      </c>
      <c r="G46" s="70">
        <v>7.881702127659576</v>
      </c>
      <c r="H46" s="71">
        <v>5.9951915877620318E-2</v>
      </c>
      <c r="I46" s="71">
        <v>2.9827277187433658</v>
      </c>
      <c r="J46" s="72">
        <v>2.6013057555063552</v>
      </c>
      <c r="K46" s="73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2" t="s">
        <v>117</v>
      </c>
      <c r="C47" s="68">
        <v>4</v>
      </c>
      <c r="D47" s="69">
        <v>1.6952546516547439E-2</v>
      </c>
      <c r="E47" s="69">
        <v>0.34844836454730316</v>
      </c>
      <c r="F47" s="69">
        <v>0.20205427611893895</v>
      </c>
      <c r="G47" s="70">
        <v>8.1589361702127654</v>
      </c>
      <c r="H47" s="71">
        <v>4.5982767038397029E-2</v>
      </c>
      <c r="I47" s="71">
        <v>3.1698120495381952</v>
      </c>
      <c r="J47" s="72">
        <v>2.5911195452113063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2" t="s">
        <v>117</v>
      </c>
      <c r="C48" s="68">
        <v>5</v>
      </c>
      <c r="D48" s="69">
        <v>1.6731815398506208E-2</v>
      </c>
      <c r="E48" s="69">
        <v>0.34706471664297184</v>
      </c>
      <c r="F48" s="69">
        <v>0.20340015058836919</v>
      </c>
      <c r="G48" s="70">
        <v>8.5033999999999992</v>
      </c>
      <c r="H48" s="71">
        <v>5.3923687854816861E-2</v>
      </c>
      <c r="I48" s="71">
        <v>3.1550749763853343</v>
      </c>
      <c r="J48" s="72">
        <v>2.5455898551122709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22" t="s">
        <v>117</v>
      </c>
      <c r="C49" s="68">
        <v>6</v>
      </c>
      <c r="D49" s="69">
        <v>1.814810312440138E-2</v>
      </c>
      <c r="E49" s="69">
        <v>0.35069865656171312</v>
      </c>
      <c r="F49" s="69">
        <v>0.17785042436957763</v>
      </c>
      <c r="G49" s="70">
        <v>9.9306521739130442</v>
      </c>
      <c r="H49" s="71">
        <v>3.8272207584763039E-2</v>
      </c>
      <c r="I49" s="71">
        <v>3.9551443016363343</v>
      </c>
      <c r="J49" s="72">
        <v>2.3814665281344736</v>
      </c>
      <c r="K49" s="73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2" t="s">
        <v>117</v>
      </c>
      <c r="C50" s="68">
        <v>7</v>
      </c>
      <c r="D50" s="69">
        <v>1.9256065573003335E-2</v>
      </c>
      <c r="E50" s="69">
        <v>0.35242711629007273</v>
      </c>
      <c r="F50" s="69">
        <v>0.17062393532279943</v>
      </c>
      <c r="G50" s="70">
        <v>10.780000000000001</v>
      </c>
      <c r="H50" s="71">
        <v>8.3750140712968671E-2</v>
      </c>
      <c r="I50" s="71">
        <v>3.9832245978282872</v>
      </c>
      <c r="J50" s="72">
        <v>2.27712020851828</v>
      </c>
      <c r="K50" s="73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2" t="s">
        <v>117</v>
      </c>
      <c r="C51" s="68">
        <v>8</v>
      </c>
      <c r="D51" s="69">
        <v>2.0028799488517587E-2</v>
      </c>
      <c r="E51" s="69">
        <v>0.35766372864495849</v>
      </c>
      <c r="F51" s="69">
        <v>0.15678972229807214</v>
      </c>
      <c r="G51" s="70">
        <v>12.188488372093021</v>
      </c>
      <c r="H51" s="71">
        <v>4.2045686775434576E-2</v>
      </c>
      <c r="I51" s="71">
        <v>4.5266928907423516</v>
      </c>
      <c r="J51" s="72">
        <v>2.1786636920970577</v>
      </c>
      <c r="K51" s="73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2" t="s">
        <v>117</v>
      </c>
      <c r="C52" s="68">
        <v>9</v>
      </c>
      <c r="D52" s="69">
        <v>1.9379472767114193E-2</v>
      </c>
      <c r="E52" s="69">
        <v>0.35740670580734513</v>
      </c>
      <c r="F52" s="69">
        <v>0.16685731188356465</v>
      </c>
      <c r="G52" s="70">
        <v>10.45579487179487</v>
      </c>
      <c r="H52" s="71">
        <v>7.5359247418682787E-2</v>
      </c>
      <c r="I52" s="71">
        <v>4.6222825520667312</v>
      </c>
      <c r="J52" s="72">
        <v>2.209480080055775</v>
      </c>
      <c r="K52" s="73" t="s">
        <v>300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22" t="s">
        <v>117</v>
      </c>
      <c r="C53" s="68">
        <v>10</v>
      </c>
      <c r="D53" s="69">
        <v>1.8789874770384529E-2</v>
      </c>
      <c r="E53" s="69">
        <v>0.35941492136510006</v>
      </c>
      <c r="F53" s="69">
        <v>0.1988173430224674</v>
      </c>
      <c r="G53" s="70">
        <v>9.0053249999999956</v>
      </c>
      <c r="H53" s="71">
        <v>0.13147763304209767</v>
      </c>
      <c r="I53" s="71">
        <v>5.0227180747118458</v>
      </c>
      <c r="J53" s="72">
        <v>2.3956588241616665</v>
      </c>
      <c r="K53" s="73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22" t="s">
        <v>117</v>
      </c>
      <c r="C54" s="68">
        <v>11</v>
      </c>
      <c r="D54" s="69">
        <v>1.7482165865241862E-2</v>
      </c>
      <c r="E54" s="69">
        <v>0.36198471916175412</v>
      </c>
      <c r="F54" s="69">
        <v>0.19050688212640998</v>
      </c>
      <c r="G54" s="70">
        <v>8.5610789473684221</v>
      </c>
      <c r="H54" s="71">
        <v>6.1354873470663436E-2</v>
      </c>
      <c r="I54" s="71">
        <v>4.168814916358051</v>
      </c>
      <c r="J54" s="72">
        <v>2.3944618342034456</v>
      </c>
      <c r="K54" s="73" t="s">
        <v>68</v>
      </c>
      <c r="M54" s="2"/>
      <c r="N54" s="39">
        <v>4</v>
      </c>
      <c r="X54" s="2"/>
      <c r="Z54" s="39"/>
      <c r="AA54" s="39"/>
      <c r="AB54" s="39"/>
    </row>
    <row r="55" spans="2:28" ht="25.5" customHeight="1">
      <c r="B55" s="53" t="s">
        <v>107</v>
      </c>
      <c r="C55" s="53"/>
      <c r="D55" s="66" cm="1">
        <f t="array" aca="1" ref="D55" ca="1">(INDIRECT(ADDRESS(ROW()-1,COLUMN()))/INDIRECT(ADDRESS(ROW()-2,COLUMN())))-1</f>
        <v>-6.9596467306093923E-2</v>
      </c>
      <c r="E55" s="66" cm="1">
        <f t="array" aca="1" ref="E55" ca="1">(INDIRECT(ADDRESS(ROW()-1,COLUMN()))/INDIRECT(ADDRESS(ROW()-2,COLUMN())))-1</f>
        <v>7.1499474392817675E-3</v>
      </c>
      <c r="F55" s="66" cm="1">
        <f t="array" aca="1" ref="F55" ca="1">(INDIRECT(ADDRESS(ROW()-1,COLUMN()))/INDIRECT(ADDRESS(ROW()-2,COLUMN())))-1</f>
        <v>-4.1799476694134752E-2</v>
      </c>
      <c r="G55" s="66" cm="1">
        <f t="array" aca="1" ref="G55" ca="1">(INDIRECT(ADDRESS(ROW()-1,COLUMN()))/INDIRECT(ADDRESS(ROW()-2,COLUMN())))-1</f>
        <v>-4.9331484719493557E-2</v>
      </c>
      <c r="H55" s="66" cm="1">
        <f t="array" aca="1" ref="H55" ca="1">(INDIRECT(ADDRESS(ROW()-1,COLUMN()))/INDIRECT(ADDRESS(ROW()-2,COLUMN())))-1</f>
        <v>-0.53334364141603996</v>
      </c>
      <c r="I55" s="66" cm="1">
        <f t="array" aca="1" ref="I55" ca="1">(INDIRECT(ADDRESS(ROW()-1,COLUMN()))/INDIRECT(ADDRESS(ROW()-2,COLUMN())))-1</f>
        <v>-0.17000817996394979</v>
      </c>
      <c r="J55" s="66" cm="1">
        <f t="array" aca="1" ref="J55" ca="1">(INDIRECT(ADDRESS(ROW()-1,COLUMN()))/INDIRECT(ADDRESS(ROW()-2,COLUMN())))-1</f>
        <v>-4.9964959373538509E-4</v>
      </c>
      <c r="K55" s="74" t="str" cm="1">
        <f t="array" aca="1" ref="K55" ca="1">_xlfn.IFS(N55=0,"등급유지",N55&gt;0,N55&amp;"등급 상승",N55&lt;0,N55&amp;"등급 하락")</f>
        <v>1등급 상승</v>
      </c>
      <c r="M55" s="290"/>
      <c r="N55" s="39" cm="1">
        <f t="array" aca="1" ref="N55" ca="1">(INDIRECT(ADDRESS(ROW()-1,COLUMN()))-INDIRECT(ADDRESS(ROW()-2,COLUMN())))</f>
        <v>1</v>
      </c>
      <c r="O55" s="39" t="s">
        <v>125</v>
      </c>
      <c r="X55" s="291"/>
      <c r="Z55" s="228"/>
      <c r="AA55" s="39"/>
      <c r="AB55" s="39"/>
    </row>
    <row r="56" spans="2:28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90"/>
      <c r="N56" s="2"/>
      <c r="O56" s="2"/>
      <c r="X56" s="291"/>
      <c r="Z56" s="228"/>
      <c r="AA56" s="39"/>
      <c r="AB56" s="39"/>
    </row>
    <row r="57" spans="2:28" ht="18" customHeight="1">
      <c r="B57" s="52" t="s">
        <v>132</v>
      </c>
      <c r="C57" s="52"/>
      <c r="D57" s="51"/>
      <c r="E57" s="51"/>
      <c r="F57" s="51"/>
      <c r="G57" s="51"/>
      <c r="H57" s="51"/>
      <c r="I57" s="51"/>
      <c r="J57" s="51"/>
      <c r="K57" s="51"/>
      <c r="M57" s="290"/>
      <c r="X57" s="291"/>
      <c r="Z57" s="228"/>
      <c r="AA57" s="39"/>
      <c r="AB57" s="39"/>
    </row>
    <row r="58" spans="2:28" ht="21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90"/>
      <c r="X58" s="291"/>
      <c r="Z58" s="228"/>
      <c r="AA58" s="39"/>
      <c r="AB58" s="39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90"/>
      <c r="N59" s="291"/>
      <c r="P59" s="228"/>
      <c r="AA59" s="40"/>
    </row>
    <row r="60" spans="2:28" ht="25.5" customHeight="1">
      <c r="B60" s="48"/>
      <c r="C60" s="48"/>
      <c r="D60" s="49"/>
      <c r="M60" s="290"/>
      <c r="N60" s="291"/>
      <c r="P60" s="228"/>
      <c r="AA60" s="40"/>
    </row>
    <row r="61" spans="2:28" ht="25.5" customHeight="1">
      <c r="B61" s="48"/>
      <c r="C61" s="48"/>
      <c r="D61" s="49"/>
      <c r="M61" s="290"/>
      <c r="N61" s="291"/>
      <c r="P61" s="228"/>
      <c r="AA61" s="40"/>
    </row>
    <row r="62" spans="2:28" ht="25.5" customHeight="1">
      <c r="B62" s="48"/>
      <c r="C62" s="48"/>
      <c r="D62" s="49"/>
      <c r="M62" s="290"/>
      <c r="N62" s="291"/>
      <c r="P62" s="228"/>
      <c r="AA62" s="40"/>
    </row>
    <row r="63" spans="2:28" ht="25.5" customHeight="1">
      <c r="B63" s="48"/>
      <c r="C63" s="48"/>
      <c r="D63" s="49"/>
      <c r="M63" s="290"/>
      <c r="N63" s="291"/>
      <c r="P63" s="228"/>
      <c r="AA63" s="40"/>
    </row>
    <row r="64" spans="2:28" ht="25.5" customHeight="1">
      <c r="B64" s="48"/>
      <c r="C64" s="48"/>
      <c r="D64" s="49"/>
      <c r="M64" s="290"/>
      <c r="N64" s="291"/>
      <c r="P64" s="228"/>
      <c r="AA64" s="40"/>
    </row>
    <row r="65" spans="2:27" ht="25.5" customHeight="1">
      <c r="B65" s="48"/>
      <c r="C65" s="48"/>
      <c r="D65" s="49"/>
      <c r="M65" s="290"/>
      <c r="N65" s="291"/>
      <c r="P65" s="228"/>
      <c r="AA65" s="40"/>
    </row>
    <row r="66" spans="2:27" ht="25.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90"/>
      <c r="N66" s="291"/>
      <c r="P66" s="228"/>
      <c r="AA66" s="40"/>
    </row>
    <row r="67" spans="2:27" ht="25.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290"/>
      <c r="N67" s="291"/>
      <c r="P67" s="228"/>
      <c r="AA67" s="40"/>
    </row>
    <row r="68" spans="2:27" ht="25.5" customHeight="1" thickBot="1">
      <c r="B68" s="206" t="s">
        <v>91</v>
      </c>
      <c r="C68" s="207" t="s">
        <v>121</v>
      </c>
      <c r="D68" s="207" t="s">
        <v>122</v>
      </c>
      <c r="E68" s="207" t="s">
        <v>120</v>
      </c>
      <c r="F68" s="207" t="s">
        <v>123</v>
      </c>
      <c r="G68" s="207" t="s">
        <v>119</v>
      </c>
      <c r="H68" s="207" t="s">
        <v>118</v>
      </c>
      <c r="I68" s="207" t="s">
        <v>160</v>
      </c>
      <c r="J68" s="207" t="s">
        <v>160</v>
      </c>
      <c r="K68" s="208" t="s">
        <v>160</v>
      </c>
      <c r="M68" s="292">
        <v>1</v>
      </c>
      <c r="N68" s="293">
        <v>2</v>
      </c>
      <c r="O68" s="293">
        <v>3</v>
      </c>
      <c r="P68" s="292">
        <v>4</v>
      </c>
      <c r="Q68" s="293">
        <v>5</v>
      </c>
      <c r="R68" s="293">
        <v>6</v>
      </c>
      <c r="S68" s="292"/>
      <c r="T68" s="293"/>
      <c r="U68" s="294"/>
      <c r="AA68" s="40"/>
    </row>
    <row r="69" spans="2:27" ht="25.5" customHeight="1" thickTop="1">
      <c r="B69" s="211" t="s">
        <v>109</v>
      </c>
      <c r="C69" s="212" t="s">
        <v>66</v>
      </c>
      <c r="D69" s="213" t="s">
        <v>66</v>
      </c>
      <c r="E69" s="213" t="s">
        <v>68</v>
      </c>
      <c r="F69" s="213" t="s">
        <v>69</v>
      </c>
      <c r="G69" s="213" t="s">
        <v>69</v>
      </c>
      <c r="H69" s="213" t="s">
        <v>69</v>
      </c>
      <c r="I69" s="213" t="s">
        <v>160</v>
      </c>
      <c r="J69" s="213" t="s">
        <v>160</v>
      </c>
      <c r="K69" s="213" t="s">
        <v>160</v>
      </c>
      <c r="M69" s="292" t="s">
        <v>121</v>
      </c>
      <c r="N69" s="292" t="s">
        <v>122</v>
      </c>
      <c r="O69" s="292" t="s">
        <v>120</v>
      </c>
      <c r="P69" s="292" t="s">
        <v>123</v>
      </c>
      <c r="Q69" s="292" t="s">
        <v>119</v>
      </c>
      <c r="R69" s="292" t="s">
        <v>118</v>
      </c>
      <c r="S69" s="292"/>
      <c r="T69" s="292"/>
      <c r="U69" s="290"/>
      <c r="AA69" s="40"/>
    </row>
    <row r="70" spans="2:27" ht="25.5" customHeight="1">
      <c r="B70" s="209" t="s">
        <v>94</v>
      </c>
      <c r="C70" s="199" t="s">
        <v>282</v>
      </c>
      <c r="D70" s="199" t="s">
        <v>538</v>
      </c>
      <c r="E70" s="199" t="s">
        <v>282</v>
      </c>
      <c r="F70" s="199" t="s">
        <v>282</v>
      </c>
      <c r="G70" s="199" t="s">
        <v>282</v>
      </c>
      <c r="H70" s="199" t="s">
        <v>282</v>
      </c>
      <c r="I70" s="199" t="s">
        <v>160</v>
      </c>
      <c r="J70" s="199" t="s">
        <v>160</v>
      </c>
      <c r="K70" s="210" t="s">
        <v>160</v>
      </c>
      <c r="M70" s="290"/>
      <c r="N70" s="291"/>
      <c r="P70" s="228"/>
      <c r="AA70" s="40"/>
    </row>
    <row r="71" spans="2:27" ht="25.5" customHeight="1">
      <c r="B71" s="173" t="s">
        <v>95</v>
      </c>
      <c r="C71" s="175" t="s">
        <v>539</v>
      </c>
      <c r="D71" s="175" t="s">
        <v>538</v>
      </c>
      <c r="E71" s="175" t="s">
        <v>540</v>
      </c>
      <c r="F71" s="175" t="s">
        <v>282</v>
      </c>
      <c r="G71" s="175" t="s">
        <v>541</v>
      </c>
      <c r="H71" s="175" t="s">
        <v>282</v>
      </c>
      <c r="I71" s="175" t="s">
        <v>160</v>
      </c>
      <c r="J71" s="175" t="s">
        <v>160</v>
      </c>
      <c r="K71" s="176" t="s">
        <v>160</v>
      </c>
      <c r="M71" s="295">
        <v>0</v>
      </c>
      <c r="N71" s="295">
        <v>0.42857142857142855</v>
      </c>
      <c r="O71" s="295">
        <v>0</v>
      </c>
      <c r="P71" s="295">
        <v>0</v>
      </c>
      <c r="Q71" s="295">
        <v>0</v>
      </c>
      <c r="R71" s="295">
        <v>0</v>
      </c>
      <c r="S71" s="295"/>
      <c r="T71" s="295"/>
      <c r="AA71" s="40"/>
    </row>
    <row r="72" spans="2:27" ht="25.5" customHeight="1">
      <c r="B72" s="172" t="s">
        <v>96</v>
      </c>
      <c r="C72" s="175" t="s">
        <v>282</v>
      </c>
      <c r="D72" s="175" t="s">
        <v>282</v>
      </c>
      <c r="E72" s="175" t="s">
        <v>542</v>
      </c>
      <c r="F72" s="175" t="s">
        <v>543</v>
      </c>
      <c r="G72" s="175" t="s">
        <v>541</v>
      </c>
      <c r="H72" s="175" t="s">
        <v>282</v>
      </c>
      <c r="I72" s="175" t="s">
        <v>160</v>
      </c>
      <c r="J72" s="175" t="s">
        <v>160</v>
      </c>
      <c r="K72" s="176" t="s">
        <v>160</v>
      </c>
      <c r="M72" s="295">
        <v>1</v>
      </c>
      <c r="N72" s="295">
        <v>0.42857142857142855</v>
      </c>
      <c r="O72" s="295">
        <v>0.14285714285714285</v>
      </c>
      <c r="P72" s="295">
        <v>0</v>
      </c>
      <c r="Q72" s="295">
        <v>0.16666666666666666</v>
      </c>
      <c r="R72" s="295">
        <v>0</v>
      </c>
      <c r="S72" s="295"/>
      <c r="T72" s="295"/>
      <c r="AA72" s="40"/>
    </row>
    <row r="73" spans="2:27" ht="25.5" customHeight="1">
      <c r="B73" s="172" t="s">
        <v>99</v>
      </c>
      <c r="C73" s="175" t="s">
        <v>282</v>
      </c>
      <c r="D73" s="175" t="s">
        <v>540</v>
      </c>
      <c r="E73" s="175" t="s">
        <v>544</v>
      </c>
      <c r="F73" s="175" t="s">
        <v>545</v>
      </c>
      <c r="G73" s="175" t="s">
        <v>546</v>
      </c>
      <c r="H73" s="175" t="s">
        <v>547</v>
      </c>
      <c r="I73" s="175" t="s">
        <v>160</v>
      </c>
      <c r="J73" s="175" t="s">
        <v>160</v>
      </c>
      <c r="K73" s="176" t="s">
        <v>160</v>
      </c>
      <c r="M73" s="295">
        <v>0</v>
      </c>
      <c r="N73" s="295">
        <v>0</v>
      </c>
      <c r="O73" s="295">
        <v>0.2857142857142857</v>
      </c>
      <c r="P73" s="295">
        <v>0.2</v>
      </c>
      <c r="Q73" s="295">
        <v>0.16666666666666666</v>
      </c>
      <c r="R73" s="295">
        <v>0</v>
      </c>
      <c r="S73" s="295"/>
      <c r="T73" s="295"/>
      <c r="AA73" s="40"/>
    </row>
    <row r="74" spans="2:27" ht="25.5" customHeight="1">
      <c r="B74" s="177" t="s">
        <v>97</v>
      </c>
      <c r="C74" s="175" t="s">
        <v>282</v>
      </c>
      <c r="D74" s="175" t="s">
        <v>282</v>
      </c>
      <c r="E74" s="175" t="s">
        <v>282</v>
      </c>
      <c r="F74" s="175" t="s">
        <v>282</v>
      </c>
      <c r="G74" s="175" t="s">
        <v>282</v>
      </c>
      <c r="H74" s="175" t="s">
        <v>548</v>
      </c>
      <c r="I74" s="175" t="s">
        <v>160</v>
      </c>
      <c r="J74" s="175" t="s">
        <v>160</v>
      </c>
      <c r="K74" s="176" t="s">
        <v>160</v>
      </c>
      <c r="M74" s="295">
        <v>0</v>
      </c>
      <c r="N74" s="295">
        <v>0.14285714285714285</v>
      </c>
      <c r="O74" s="295">
        <v>0.5714285714285714</v>
      </c>
      <c r="P74" s="295">
        <v>0.8</v>
      </c>
      <c r="Q74" s="295">
        <v>0.5</v>
      </c>
      <c r="R74" s="295">
        <v>0.66666666666666663</v>
      </c>
      <c r="S74" s="295"/>
      <c r="T74" s="295"/>
      <c r="AA74" s="40"/>
    </row>
    <row r="75" spans="2:27" ht="25.5" customHeight="1">
      <c r="B75" s="178" t="s">
        <v>98</v>
      </c>
      <c r="C75" s="179" t="s">
        <v>282</v>
      </c>
      <c r="D75" s="179" t="s">
        <v>282</v>
      </c>
      <c r="E75" s="179" t="s">
        <v>282</v>
      </c>
      <c r="F75" s="179" t="s">
        <v>282</v>
      </c>
      <c r="G75" s="179" t="s">
        <v>541</v>
      </c>
      <c r="H75" s="179" t="s">
        <v>282</v>
      </c>
      <c r="I75" s="179" t="s">
        <v>160</v>
      </c>
      <c r="J75" s="179" t="s">
        <v>160</v>
      </c>
      <c r="K75" s="180" t="s">
        <v>160</v>
      </c>
      <c r="M75" s="295">
        <v>0</v>
      </c>
      <c r="N75" s="295">
        <v>0</v>
      </c>
      <c r="O75" s="295">
        <v>0</v>
      </c>
      <c r="P75" s="295">
        <v>0</v>
      </c>
      <c r="Q75" s="295">
        <v>0</v>
      </c>
      <c r="R75" s="295">
        <v>0.33333333333333331</v>
      </c>
      <c r="S75" s="295"/>
      <c r="T75" s="295"/>
      <c r="AA75" s="40"/>
    </row>
    <row r="76" spans="2:27" ht="15.75" customHeight="1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295">
        <v>0</v>
      </c>
      <c r="N76" s="295">
        <v>0</v>
      </c>
      <c r="O76" s="295">
        <v>0</v>
      </c>
      <c r="P76" s="295">
        <v>0</v>
      </c>
      <c r="Q76" s="295">
        <v>0.16666666666666666</v>
      </c>
      <c r="R76" s="295">
        <v>0</v>
      </c>
      <c r="S76" s="295"/>
      <c r="T76" s="295"/>
      <c r="AA76" s="40"/>
    </row>
    <row r="77" spans="2:27" ht="17.25" customHeight="1">
      <c r="B77" s="52" t="s">
        <v>133</v>
      </c>
      <c r="C77" s="52"/>
      <c r="D77" s="51"/>
      <c r="E77" s="51"/>
      <c r="F77" s="51"/>
      <c r="G77" s="51"/>
      <c r="H77" s="51"/>
      <c r="I77" s="51"/>
      <c r="J77" s="51"/>
      <c r="K77" s="51"/>
      <c r="M77" s="290"/>
      <c r="N77" s="291"/>
      <c r="P77" s="228"/>
      <c r="AA77" s="40"/>
    </row>
    <row r="78" spans="2:27" ht="30.75" customHeight="1">
      <c r="B78" s="56" t="s">
        <v>75</v>
      </c>
      <c r="C78" s="56" t="s">
        <v>101</v>
      </c>
      <c r="D78" s="56" t="s">
        <v>102</v>
      </c>
      <c r="E78" s="56" t="s">
        <v>103</v>
      </c>
      <c r="F78" s="56" t="s">
        <v>104</v>
      </c>
      <c r="G78" s="56" t="s">
        <v>105</v>
      </c>
      <c r="H78" s="56" t="s">
        <v>6</v>
      </c>
      <c r="I78" s="56" t="s">
        <v>7</v>
      </c>
      <c r="J78" s="56" t="s">
        <v>106</v>
      </c>
      <c r="K78" s="56" t="s">
        <v>108</v>
      </c>
      <c r="M78" s="290"/>
      <c r="N78" s="291"/>
      <c r="P78" s="228"/>
      <c r="AA78" s="40"/>
    </row>
    <row r="79" spans="2:27" ht="20.25" customHeight="1">
      <c r="B79" s="86" t="s">
        <v>121</v>
      </c>
      <c r="C79" s="65">
        <v>1</v>
      </c>
      <c r="D79" s="87">
        <v>3.9473353927280741E-2</v>
      </c>
      <c r="E79" s="87">
        <v>0.45918695475936067</v>
      </c>
      <c r="F79" s="87">
        <v>0.17145877677005597</v>
      </c>
      <c r="G79" s="88">
        <v>11.919500000000001</v>
      </c>
      <c r="H79" s="89">
        <v>0.67294489500685317</v>
      </c>
      <c r="I79" s="89">
        <v>8.2838568765632346</v>
      </c>
      <c r="J79" s="90">
        <v>2.1415616130439359</v>
      </c>
      <c r="K79" s="73"/>
      <c r="M79" s="290"/>
      <c r="N79" s="291"/>
      <c r="P79" s="228"/>
      <c r="AA79" s="40"/>
    </row>
    <row r="80" spans="2:27" ht="20.25" customHeight="1">
      <c r="B80" s="86" t="s">
        <v>121</v>
      </c>
      <c r="C80" s="65">
        <v>2</v>
      </c>
      <c r="D80" s="87">
        <v>3.1878839463855738E-2</v>
      </c>
      <c r="E80" s="87">
        <v>0.37337464362062517</v>
      </c>
      <c r="F80" s="87">
        <v>0.18078184788954837</v>
      </c>
      <c r="G80" s="88">
        <v>7.87575</v>
      </c>
      <c r="H80" s="89">
        <v>7.2805576907191097E-2</v>
      </c>
      <c r="I80" s="89">
        <v>2.0161544374299072</v>
      </c>
      <c r="J80" s="90">
        <v>2.5841685264973955</v>
      </c>
      <c r="K80" s="73"/>
      <c r="M80" s="290"/>
      <c r="N80" s="291"/>
      <c r="P80" s="228"/>
      <c r="AA80" s="40"/>
    </row>
    <row r="81" spans="2:27" ht="20.25" customHeight="1">
      <c r="B81" s="86" t="s">
        <v>121</v>
      </c>
      <c r="C81" s="65">
        <v>3</v>
      </c>
      <c r="D81" s="87">
        <v>1.3620960721042573E-2</v>
      </c>
      <c r="E81" s="87">
        <v>0.3634076710754558</v>
      </c>
      <c r="F81" s="87">
        <v>0.21342447608090562</v>
      </c>
      <c r="G81" s="88">
        <v>7.4175000000000004</v>
      </c>
      <c r="H81" s="89">
        <v>0.10933630946767706</v>
      </c>
      <c r="I81" s="89">
        <v>1.8860513383174293</v>
      </c>
      <c r="J81" s="90">
        <v>2.6699028134261531</v>
      </c>
      <c r="K81" s="73"/>
      <c r="M81" s="290"/>
      <c r="N81" s="291"/>
      <c r="P81" s="228"/>
      <c r="AA81" s="40"/>
    </row>
    <row r="82" spans="2:27" ht="20.25" customHeight="1">
      <c r="B82" s="86" t="s">
        <v>121</v>
      </c>
      <c r="C82" s="65">
        <v>4</v>
      </c>
      <c r="D82" s="87">
        <v>1.2004661781745245E-2</v>
      </c>
      <c r="E82" s="87">
        <v>0.35954899262202777</v>
      </c>
      <c r="F82" s="87">
        <v>0.22371282070753368</v>
      </c>
      <c r="G82" s="88">
        <v>7.5169999999999995</v>
      </c>
      <c r="H82" s="89">
        <v>1.1718848648901712E-2</v>
      </c>
      <c r="I82" s="89">
        <v>1.7168113270641008</v>
      </c>
      <c r="J82" s="90">
        <v>2.6733870020291808</v>
      </c>
      <c r="K82" s="73"/>
      <c r="M82" s="290"/>
      <c r="N82" s="291"/>
      <c r="P82" s="228"/>
      <c r="AA82" s="40"/>
    </row>
    <row r="83" spans="2:27" ht="20.25" customHeight="1">
      <c r="B83" s="86" t="s">
        <v>121</v>
      </c>
      <c r="C83" s="65">
        <v>5</v>
      </c>
      <c r="D83" s="87">
        <v>1.0525088752762403E-2</v>
      </c>
      <c r="E83" s="87">
        <v>0.36343036852602084</v>
      </c>
      <c r="F83" s="87">
        <v>0.21684289553936864</v>
      </c>
      <c r="G83" s="88">
        <v>8.066749999999999</v>
      </c>
      <c r="H83" s="89">
        <v>4.6221080047977481E-2</v>
      </c>
      <c r="I83" s="89">
        <v>1.8950642819670769</v>
      </c>
      <c r="J83" s="90">
        <v>2.6025682665704317</v>
      </c>
      <c r="K83" s="73"/>
      <c r="M83" s="290"/>
      <c r="N83" s="291"/>
      <c r="P83" s="228"/>
      <c r="AA83" s="40"/>
    </row>
    <row r="84" spans="2:27" ht="20.25" customHeight="1">
      <c r="B84" s="86" t="s">
        <v>121</v>
      </c>
      <c r="C84" s="65">
        <v>6</v>
      </c>
      <c r="D84" s="87">
        <v>1.1508324547535864E-2</v>
      </c>
      <c r="E84" s="87">
        <v>0.36450647488748805</v>
      </c>
      <c r="F84" s="87">
        <v>0.19714712938614448</v>
      </c>
      <c r="G84" s="88">
        <v>9.308250000000001</v>
      </c>
      <c r="H84" s="89">
        <v>1.1029210035588504E-2</v>
      </c>
      <c r="I84" s="89">
        <v>1.7812174207475433</v>
      </c>
      <c r="J84" s="90">
        <v>2.4031757651931716</v>
      </c>
      <c r="K84" s="73"/>
      <c r="M84" s="290"/>
      <c r="N84" s="291"/>
      <c r="P84" s="228"/>
      <c r="AA84" s="40"/>
    </row>
    <row r="85" spans="2:27" ht="20.25" customHeight="1">
      <c r="B85" s="86" t="s">
        <v>121</v>
      </c>
      <c r="C85" s="65">
        <v>7</v>
      </c>
      <c r="D85" s="87">
        <v>1.2584046880982339E-2</v>
      </c>
      <c r="E85" s="87">
        <v>0.36855986545099156</v>
      </c>
      <c r="F85" s="87">
        <v>0.18209289831704875</v>
      </c>
      <c r="G85" s="88">
        <v>10.15225</v>
      </c>
      <c r="H85" s="89">
        <v>3.2681944059296815E-2</v>
      </c>
      <c r="I85" s="89">
        <v>2.0916444197949962</v>
      </c>
      <c r="J85" s="90">
        <v>2.2864097022049279</v>
      </c>
      <c r="K85" s="73"/>
      <c r="M85" s="290"/>
      <c r="N85" s="291"/>
      <c r="P85" s="228"/>
      <c r="AA85" s="40"/>
    </row>
    <row r="86" spans="2:27" ht="20.25" customHeight="1">
      <c r="B86" s="86" t="s">
        <v>121</v>
      </c>
      <c r="C86" s="65">
        <v>8</v>
      </c>
      <c r="D86" s="87">
        <v>1.47369938810751E-2</v>
      </c>
      <c r="E86" s="87">
        <v>0.37351444564198105</v>
      </c>
      <c r="F86" s="87">
        <v>0.1698085607745668</v>
      </c>
      <c r="G86" s="88">
        <v>10.80725</v>
      </c>
      <c r="H86" s="89">
        <v>1.2753177677398933E-2</v>
      </c>
      <c r="I86" s="89">
        <v>2.3784676368349009</v>
      </c>
      <c r="J86" s="90">
        <v>2.2143425672642749</v>
      </c>
      <c r="K86" s="73"/>
      <c r="M86" s="290"/>
      <c r="N86" s="291"/>
      <c r="P86" s="228"/>
      <c r="AA86" s="40"/>
    </row>
    <row r="87" spans="2:27" ht="20.25" customHeight="1">
      <c r="B87" s="86" t="s">
        <v>121</v>
      </c>
      <c r="C87" s="65">
        <v>9</v>
      </c>
      <c r="D87" s="87">
        <v>1.2900292851984135E-2</v>
      </c>
      <c r="E87" s="87">
        <v>0.37168486251276245</v>
      </c>
      <c r="F87" s="87">
        <v>0.1880926012250233</v>
      </c>
      <c r="G87" s="88">
        <v>9.9454999999999991</v>
      </c>
      <c r="H87" s="89">
        <v>5.3511408598868652E-2</v>
      </c>
      <c r="I87" s="89">
        <v>1.8394546705861099</v>
      </c>
      <c r="J87" s="90">
        <v>2.3191345689365512</v>
      </c>
      <c r="K87" s="73"/>
      <c r="M87" s="290"/>
      <c r="N87" s="291"/>
      <c r="P87" s="228"/>
      <c r="AA87" s="40"/>
    </row>
    <row r="88" spans="2:27" ht="20.25" customHeight="1">
      <c r="B88" s="86" t="s">
        <v>121</v>
      </c>
      <c r="C88" s="65">
        <v>10</v>
      </c>
      <c r="D88" s="87">
        <v>1.1480643246736149E-2</v>
      </c>
      <c r="E88" s="87">
        <v>0.36907076757221585</v>
      </c>
      <c r="F88" s="87">
        <v>0.21609446678596905</v>
      </c>
      <c r="G88" s="88">
        <v>8.543000000000001</v>
      </c>
      <c r="H88" s="89">
        <v>6.850256872177693E-2</v>
      </c>
      <c r="I88" s="89">
        <v>2.353997361530153</v>
      </c>
      <c r="J88" s="90">
        <v>2.5815750834424818</v>
      </c>
      <c r="K88" s="73"/>
      <c r="M88" s="290"/>
      <c r="N88" s="291"/>
      <c r="P88" s="228"/>
      <c r="AA88" s="40"/>
    </row>
    <row r="89" spans="2:27" ht="20.25" customHeight="1">
      <c r="B89" s="86" t="s">
        <v>121</v>
      </c>
      <c r="C89" s="65">
        <v>11</v>
      </c>
      <c r="D89" s="87">
        <v>1.2084599875726127E-2</v>
      </c>
      <c r="E89" s="87">
        <v>0.3772674185422254</v>
      </c>
      <c r="F89" s="87">
        <v>0.21111124039009041</v>
      </c>
      <c r="G89" s="88">
        <v>8.6140000000000008</v>
      </c>
      <c r="H89" s="89">
        <v>3.5984870521038138E-2</v>
      </c>
      <c r="I89" s="89">
        <v>2.6388905048761302</v>
      </c>
      <c r="J89" s="90">
        <v>2.567311088617231</v>
      </c>
      <c r="K89" s="73" t="s">
        <v>66</v>
      </c>
      <c r="M89" s="290"/>
      <c r="N89" s="291"/>
      <c r="P89" s="228"/>
      <c r="AA89" s="40"/>
    </row>
    <row r="90" spans="2:27" ht="20.25" customHeight="1">
      <c r="B90" s="86" t="s">
        <v>122</v>
      </c>
      <c r="C90" s="65">
        <v>1</v>
      </c>
      <c r="D90" s="87">
        <v>4.1126787682906972E-2</v>
      </c>
      <c r="E90" s="87">
        <v>0.46715094861859635</v>
      </c>
      <c r="F90" s="87">
        <v>0.1848548883389268</v>
      </c>
      <c r="G90" s="88">
        <v>10.32075</v>
      </c>
      <c r="H90" s="89">
        <v>1.1589288468176044</v>
      </c>
      <c r="I90" s="89">
        <v>10.820494084643574</v>
      </c>
      <c r="J90" s="90">
        <v>2.050228208451323</v>
      </c>
      <c r="K90" s="73"/>
      <c r="M90" s="290"/>
      <c r="N90" s="291"/>
      <c r="P90" s="228"/>
      <c r="AA90" s="40"/>
    </row>
    <row r="91" spans="2:27" ht="20.25" customHeight="1">
      <c r="B91" s="86" t="s">
        <v>122</v>
      </c>
      <c r="C91" s="65">
        <v>2</v>
      </c>
      <c r="D91" s="87">
        <v>4.9310511609152043E-2</v>
      </c>
      <c r="E91" s="87">
        <v>0.36681336953608618</v>
      </c>
      <c r="F91" s="87">
        <v>0.13565911347668938</v>
      </c>
      <c r="G91" s="88">
        <v>5.6132857142857144</v>
      </c>
      <c r="H91" s="89">
        <v>0.10795154918569447</v>
      </c>
      <c r="I91" s="89">
        <v>2.3929260069495606</v>
      </c>
      <c r="J91" s="90">
        <v>2.4242883284762216</v>
      </c>
      <c r="K91" s="73"/>
      <c r="M91" s="290"/>
      <c r="N91" s="291"/>
      <c r="P91" s="228"/>
      <c r="AA91" s="40"/>
    </row>
    <row r="92" spans="2:27" ht="20.25" customHeight="1">
      <c r="B92" s="86" t="s">
        <v>122</v>
      </c>
      <c r="C92" s="65">
        <v>3</v>
      </c>
      <c r="D92" s="87">
        <v>3.070325394718126E-2</v>
      </c>
      <c r="E92" s="87">
        <v>0.34885250975702914</v>
      </c>
      <c r="F92" s="87">
        <v>0.14275032624995157</v>
      </c>
      <c r="G92" s="88">
        <v>5.0085714285714289</v>
      </c>
      <c r="H92" s="89">
        <v>8.5735931681652597E-2</v>
      </c>
      <c r="I92" s="89">
        <v>2.1697785787125925</v>
      </c>
      <c r="J92" s="90">
        <v>2.5857807818306151</v>
      </c>
      <c r="K92" s="73"/>
      <c r="M92" s="290"/>
      <c r="N92" s="291"/>
      <c r="P92" s="228"/>
      <c r="AA92" s="40"/>
    </row>
    <row r="93" spans="2:27" ht="20.25" customHeight="1">
      <c r="B93" s="86" t="s">
        <v>122</v>
      </c>
      <c r="C93" s="65">
        <v>4</v>
      </c>
      <c r="D93" s="87">
        <v>2.6670086524465602E-2</v>
      </c>
      <c r="E93" s="87">
        <v>0.34298005824104472</v>
      </c>
      <c r="F93" s="87">
        <v>0.1459970451490506</v>
      </c>
      <c r="G93" s="88">
        <v>4.9545714285714286</v>
      </c>
      <c r="H93" s="89">
        <v>8.4289850458917834E-2</v>
      </c>
      <c r="I93" s="89">
        <v>2.1669515722146793</v>
      </c>
      <c r="J93" s="90">
        <v>2.5989661523138126</v>
      </c>
      <c r="K93" s="73"/>
      <c r="M93" s="290"/>
      <c r="N93" s="291"/>
      <c r="P93" s="228"/>
      <c r="AA93" s="40"/>
    </row>
    <row r="94" spans="2:27" ht="20.25" customHeight="1">
      <c r="B94" s="86" t="s">
        <v>122</v>
      </c>
      <c r="C94" s="65">
        <v>5</v>
      </c>
      <c r="D94" s="87">
        <v>2.6559280453420563E-2</v>
      </c>
      <c r="E94" s="87">
        <v>0.34690955047537581</v>
      </c>
      <c r="F94" s="87">
        <v>0.15232388255880702</v>
      </c>
      <c r="G94" s="88">
        <v>5.2958571428571437</v>
      </c>
      <c r="H94" s="89">
        <v>6.9395846268249212E-2</v>
      </c>
      <c r="I94" s="89">
        <v>2.2033181190169127</v>
      </c>
      <c r="J94" s="90">
        <v>2.5511905965895951</v>
      </c>
      <c r="K94" s="73"/>
      <c r="M94" s="290"/>
      <c r="N94" s="291"/>
      <c r="P94" s="228"/>
      <c r="AA94" s="40"/>
    </row>
    <row r="95" spans="2:27" ht="20.25" customHeight="1">
      <c r="B95" s="86" t="s">
        <v>122</v>
      </c>
      <c r="C95" s="65">
        <v>6</v>
      </c>
      <c r="D95" s="87">
        <v>2.4119853994357954E-2</v>
      </c>
      <c r="E95" s="87">
        <v>0.34964126833030124</v>
      </c>
      <c r="F95" s="87">
        <v>0.14454200509433762</v>
      </c>
      <c r="G95" s="88">
        <v>6.4259999999999993</v>
      </c>
      <c r="H95" s="89">
        <v>0.10865002974950211</v>
      </c>
      <c r="I95" s="89">
        <v>2.6900248744876727</v>
      </c>
      <c r="J95" s="90">
        <v>2.3453616522622496</v>
      </c>
      <c r="K95" s="73"/>
      <c r="M95" s="290"/>
      <c r="N95" s="291"/>
      <c r="P95" s="228"/>
      <c r="AA95" s="40"/>
    </row>
    <row r="96" spans="2:27" ht="20.25" customHeight="1">
      <c r="B96" s="86" t="s">
        <v>122</v>
      </c>
      <c r="C96" s="65">
        <v>7</v>
      </c>
      <c r="D96" s="87">
        <v>2.3902205297041821E-2</v>
      </c>
      <c r="E96" s="87">
        <v>0.35259196555557315</v>
      </c>
      <c r="F96" s="87">
        <v>0.13777965725778499</v>
      </c>
      <c r="G96" s="88">
        <v>7.4508333333333328</v>
      </c>
      <c r="H96" s="89">
        <v>0.13353786621336058</v>
      </c>
      <c r="I96" s="89">
        <v>2.5490022109550301</v>
      </c>
      <c r="J96" s="90">
        <v>2.2135633023924117</v>
      </c>
      <c r="K96" s="73"/>
      <c r="M96" s="290"/>
      <c r="N96" s="291"/>
      <c r="P96" s="228"/>
      <c r="AA96" s="40"/>
    </row>
    <row r="97" spans="2:27" ht="20.25" customHeight="1">
      <c r="B97" s="86" t="s">
        <v>122</v>
      </c>
      <c r="C97" s="65">
        <v>8</v>
      </c>
      <c r="D97" s="87">
        <v>2.4043293742727574E-2</v>
      </c>
      <c r="E97" s="87">
        <v>0.35704991587145574</v>
      </c>
      <c r="F97" s="87">
        <v>0.12364125541900681</v>
      </c>
      <c r="G97" s="88">
        <v>8.0373333333333346</v>
      </c>
      <c r="H97" s="89">
        <v>0.1418765671362211</v>
      </c>
      <c r="I97" s="89">
        <v>2.4703214042542028</v>
      </c>
      <c r="J97" s="90">
        <v>2.1205855116656789</v>
      </c>
      <c r="K97" s="73"/>
      <c r="M97" s="290"/>
      <c r="N97" s="291"/>
      <c r="P97" s="228"/>
      <c r="AA97" s="40"/>
    </row>
    <row r="98" spans="2:27" ht="20.25" customHeight="1">
      <c r="B98" s="86" t="s">
        <v>122</v>
      </c>
      <c r="C98" s="65">
        <v>9</v>
      </c>
      <c r="D98" s="87">
        <v>2.5039728826954818E-2</v>
      </c>
      <c r="E98" s="87">
        <v>0.3524592477086731</v>
      </c>
      <c r="F98" s="87">
        <v>0.13387318101856679</v>
      </c>
      <c r="G98" s="88">
        <v>7.1161428571428571</v>
      </c>
      <c r="H98" s="89">
        <v>0.22612298326564298</v>
      </c>
      <c r="I98" s="89">
        <v>3.0065981849024381</v>
      </c>
      <c r="J98" s="90">
        <v>2.2456356169801537</v>
      </c>
      <c r="K98" s="73"/>
      <c r="M98" s="290"/>
      <c r="N98" s="291"/>
      <c r="P98" s="228"/>
      <c r="AA98" s="40"/>
    </row>
    <row r="99" spans="2:27" ht="20.25" customHeight="1">
      <c r="B99" s="86" t="s">
        <v>122</v>
      </c>
      <c r="C99" s="65">
        <v>10</v>
      </c>
      <c r="D99" s="87">
        <v>2.5128317129251468E-2</v>
      </c>
      <c r="E99" s="87">
        <v>0.34793828060676352</v>
      </c>
      <c r="F99" s="87">
        <v>0.1526533050229929</v>
      </c>
      <c r="G99" s="88">
        <v>5.8242857142857147</v>
      </c>
      <c r="H99" s="89">
        <v>6.7662139630974449E-2</v>
      </c>
      <c r="I99" s="89">
        <v>2.7365576472971891</v>
      </c>
      <c r="J99" s="90">
        <v>2.4896973741102131</v>
      </c>
      <c r="K99" s="73"/>
      <c r="M99" s="290"/>
      <c r="N99" s="291"/>
      <c r="P99" s="228"/>
      <c r="AA99" s="40"/>
    </row>
    <row r="100" spans="2:27" ht="20.25" customHeight="1">
      <c r="B100" s="86" t="s">
        <v>122</v>
      </c>
      <c r="C100" s="65">
        <v>11</v>
      </c>
      <c r="D100" s="87">
        <v>2.6050013103214829E-2</v>
      </c>
      <c r="E100" s="87">
        <v>0.34946483955607882</v>
      </c>
      <c r="F100" s="87">
        <v>0.15228456389951175</v>
      </c>
      <c r="G100" s="88">
        <v>5.5231428571428571</v>
      </c>
      <c r="H100" s="89">
        <v>0.14670174740118874</v>
      </c>
      <c r="I100" s="89">
        <v>2.9136597053291653</v>
      </c>
      <c r="J100" s="90">
        <v>2.49874907695422</v>
      </c>
      <c r="K100" s="73" t="s">
        <v>66</v>
      </c>
      <c r="M100" s="290"/>
      <c r="N100" s="291"/>
      <c r="P100" s="228"/>
      <c r="AA100" s="40"/>
    </row>
    <row r="101" spans="2:27" ht="20.25" customHeight="1">
      <c r="B101" s="86" t="s">
        <v>120</v>
      </c>
      <c r="C101" s="65">
        <v>1</v>
      </c>
      <c r="D101" s="87">
        <v>3.9449744483962081E-2</v>
      </c>
      <c r="E101" s="87">
        <v>0.42249972105649303</v>
      </c>
      <c r="F101" s="87">
        <v>0.19381615121437445</v>
      </c>
      <c r="G101" s="88">
        <v>9.1189999999999998</v>
      </c>
      <c r="H101" s="89">
        <v>0.47925448300281681</v>
      </c>
      <c r="I101" s="89">
        <v>6.6249884415095268</v>
      </c>
      <c r="J101" s="90">
        <v>1.5550116718724316</v>
      </c>
      <c r="K101" s="73"/>
      <c r="M101" s="290"/>
      <c r="N101" s="291"/>
      <c r="P101" s="228"/>
      <c r="AA101" s="40"/>
    </row>
    <row r="102" spans="2:27" ht="20.25" customHeight="1">
      <c r="B102" s="86" t="s">
        <v>120</v>
      </c>
      <c r="C102" s="65">
        <v>2</v>
      </c>
      <c r="D102" s="87">
        <v>2.9685687273960162E-2</v>
      </c>
      <c r="E102" s="87">
        <v>0.37742057288150693</v>
      </c>
      <c r="F102" s="87">
        <v>0.15565079125247011</v>
      </c>
      <c r="G102" s="88">
        <v>7.0840000000000005</v>
      </c>
      <c r="H102" s="89">
        <v>1.2745202968472476E-2</v>
      </c>
      <c r="I102" s="89">
        <v>2.4279611654940068</v>
      </c>
      <c r="J102" s="90">
        <v>1.6841161704973293</v>
      </c>
      <c r="K102" s="73"/>
      <c r="M102" s="290"/>
      <c r="N102" s="291"/>
      <c r="P102" s="228"/>
      <c r="AA102" s="40"/>
    </row>
    <row r="103" spans="2:27" ht="20.25" customHeight="1">
      <c r="B103" s="86" t="s">
        <v>120</v>
      </c>
      <c r="C103" s="65">
        <v>3</v>
      </c>
      <c r="D103" s="87">
        <v>1.2394288958105619E-2</v>
      </c>
      <c r="E103" s="87">
        <v>0.36211561337617099</v>
      </c>
      <c r="F103" s="87">
        <v>0.19743692447792907</v>
      </c>
      <c r="G103" s="88">
        <v>6.2206250000000001</v>
      </c>
      <c r="H103" s="89">
        <v>6.4829067305181105E-3</v>
      </c>
      <c r="I103" s="89">
        <v>1.7341775504135946</v>
      </c>
      <c r="J103" s="90">
        <v>1.8043293926692092</v>
      </c>
      <c r="K103" s="73"/>
      <c r="M103" s="290"/>
      <c r="N103" s="291"/>
      <c r="P103" s="228"/>
      <c r="AA103" s="40"/>
    </row>
    <row r="104" spans="2:27" ht="20.25" customHeight="1">
      <c r="B104" s="86" t="s">
        <v>120</v>
      </c>
      <c r="C104" s="65">
        <v>4</v>
      </c>
      <c r="D104" s="87">
        <v>1.1694544477305412E-2</v>
      </c>
      <c r="E104" s="87">
        <v>0.35554906069116105</v>
      </c>
      <c r="F104" s="87">
        <v>0.21534768123644202</v>
      </c>
      <c r="G104" s="88">
        <v>6.297625</v>
      </c>
      <c r="H104" s="89">
        <v>0</v>
      </c>
      <c r="I104" s="89">
        <v>2.5567911981852478</v>
      </c>
      <c r="J104" s="90">
        <v>1.8117564255830461</v>
      </c>
      <c r="K104" s="73"/>
      <c r="M104" s="290"/>
      <c r="N104" s="291"/>
      <c r="P104" s="228"/>
      <c r="AA104" s="40"/>
    </row>
    <row r="105" spans="2:27" ht="20.25" customHeight="1">
      <c r="B105" s="86" t="s">
        <v>120</v>
      </c>
      <c r="C105" s="65">
        <v>5</v>
      </c>
      <c r="D105" s="87">
        <v>1.0898652869526314E-2</v>
      </c>
      <c r="E105" s="87">
        <v>0.34072248448044479</v>
      </c>
      <c r="F105" s="87">
        <v>0.21913420081431453</v>
      </c>
      <c r="G105" s="88">
        <v>5.866714285714286</v>
      </c>
      <c r="H105" s="89">
        <v>4.1731898841042567E-3</v>
      </c>
      <c r="I105" s="89">
        <v>1.5732925863073048</v>
      </c>
      <c r="J105" s="90">
        <v>1.8625914603907676</v>
      </c>
      <c r="K105" s="73"/>
      <c r="M105" s="290"/>
      <c r="N105" s="291"/>
      <c r="P105" s="228"/>
      <c r="AA105" s="40"/>
    </row>
    <row r="106" spans="2:27" ht="20.25" customHeight="1">
      <c r="B106" s="86" t="s">
        <v>120</v>
      </c>
      <c r="C106" s="65">
        <v>6</v>
      </c>
      <c r="D106" s="87">
        <v>1.2894434000737382E-2</v>
      </c>
      <c r="E106" s="87">
        <v>0.3471536828657209</v>
      </c>
      <c r="F106" s="87">
        <v>0.20772191166003059</v>
      </c>
      <c r="G106" s="88">
        <v>6.8364999999999991</v>
      </c>
      <c r="H106" s="89">
        <v>1.9407216909999744E-2</v>
      </c>
      <c r="I106" s="89">
        <v>2.141262932403305</v>
      </c>
      <c r="J106" s="90">
        <v>1.8231750430814513</v>
      </c>
      <c r="K106" s="73"/>
      <c r="M106" s="290"/>
      <c r="N106" s="291"/>
      <c r="P106" s="228"/>
      <c r="AA106" s="40"/>
    </row>
    <row r="107" spans="2:27" ht="20.25" customHeight="1">
      <c r="B107" s="86" t="s">
        <v>120</v>
      </c>
      <c r="C107" s="65">
        <v>7</v>
      </c>
      <c r="D107" s="87">
        <v>1.2263456614359144E-2</v>
      </c>
      <c r="E107" s="87">
        <v>0.35093667083149688</v>
      </c>
      <c r="F107" s="87">
        <v>0.18888408108557669</v>
      </c>
      <c r="G107" s="88">
        <v>7.4672857142857145</v>
      </c>
      <c r="H107" s="89">
        <v>1.3960390324137227E-2</v>
      </c>
      <c r="I107" s="89">
        <v>2.5268306486688381</v>
      </c>
      <c r="J107" s="90">
        <v>1.7540095985253157</v>
      </c>
      <c r="K107" s="73"/>
      <c r="M107" s="290"/>
      <c r="N107" s="291"/>
      <c r="P107" s="228"/>
      <c r="AA107" s="40"/>
    </row>
    <row r="108" spans="2:27" ht="20.25" customHeight="1">
      <c r="B108" s="86" t="s">
        <v>120</v>
      </c>
      <c r="C108" s="65">
        <v>8</v>
      </c>
      <c r="D108" s="87">
        <v>1.3115416477928639E-2</v>
      </c>
      <c r="E108" s="87">
        <v>0.33639543651114395</v>
      </c>
      <c r="F108" s="87">
        <v>0.17545006381566047</v>
      </c>
      <c r="G108" s="88">
        <v>7.7055000000000007</v>
      </c>
      <c r="H108" s="89">
        <v>0</v>
      </c>
      <c r="I108" s="89">
        <v>2.2238418452825313</v>
      </c>
      <c r="J108" s="90">
        <v>1.7400034547513092</v>
      </c>
      <c r="K108" s="73"/>
      <c r="M108" s="290"/>
      <c r="N108" s="291"/>
      <c r="P108" s="228"/>
      <c r="AA108" s="40"/>
    </row>
    <row r="109" spans="2:27" ht="20.25" customHeight="1">
      <c r="B109" s="86" t="s">
        <v>120</v>
      </c>
      <c r="C109" s="65">
        <v>9</v>
      </c>
      <c r="D109" s="87">
        <v>1.4178494982000248E-2</v>
      </c>
      <c r="E109" s="87">
        <v>0.34448299782587366</v>
      </c>
      <c r="F109" s="87">
        <v>0.19405532063923522</v>
      </c>
      <c r="G109" s="88">
        <v>7.5196666666666658</v>
      </c>
      <c r="H109" s="89">
        <v>0</v>
      </c>
      <c r="I109" s="89">
        <v>2.1955164013928075</v>
      </c>
      <c r="J109" s="90">
        <v>1.755152976430455</v>
      </c>
      <c r="K109" s="73"/>
      <c r="M109" s="290"/>
      <c r="N109" s="291"/>
      <c r="P109" s="228"/>
      <c r="AA109" s="40"/>
    </row>
    <row r="110" spans="2:27" ht="20.25" customHeight="1">
      <c r="B110" s="86" t="s">
        <v>120</v>
      </c>
      <c r="C110" s="65">
        <v>10</v>
      </c>
      <c r="D110" s="87">
        <v>1.2636431477481001E-2</v>
      </c>
      <c r="E110" s="87">
        <v>0.37273469951998456</v>
      </c>
      <c r="F110" s="87">
        <v>0.22497765395948535</v>
      </c>
      <c r="G110" s="88">
        <v>7.4500000000000011</v>
      </c>
      <c r="H110" s="89">
        <v>7.2827943013591148E-2</v>
      </c>
      <c r="I110" s="89">
        <v>2.8402897775300548</v>
      </c>
      <c r="J110" s="90">
        <v>1.7577915814957921</v>
      </c>
      <c r="K110" s="73"/>
      <c r="M110" s="290"/>
      <c r="N110" s="291"/>
      <c r="P110" s="228"/>
      <c r="AA110" s="40"/>
    </row>
    <row r="111" spans="2:27" ht="20.25" customHeight="1">
      <c r="B111" s="86" t="s">
        <v>120</v>
      </c>
      <c r="C111" s="65">
        <v>11</v>
      </c>
      <c r="D111" s="87">
        <v>1.1168002382393905E-2</v>
      </c>
      <c r="E111" s="87">
        <v>0.37511792154696655</v>
      </c>
      <c r="F111" s="87">
        <v>0.22971918715324319</v>
      </c>
      <c r="G111" s="88">
        <v>6.9845714285714289</v>
      </c>
      <c r="H111" s="89">
        <v>2.6703770665881216E-2</v>
      </c>
      <c r="I111" s="89">
        <v>1.9894309146081508</v>
      </c>
      <c r="J111" s="90">
        <v>1.7852153218222189</v>
      </c>
      <c r="K111" s="73" t="s">
        <v>68</v>
      </c>
      <c r="M111" s="290"/>
      <c r="N111" s="291"/>
      <c r="P111" s="228"/>
      <c r="AA111" s="40"/>
    </row>
    <row r="112" spans="2:27" ht="20.25" customHeight="1">
      <c r="B112" s="86" t="s">
        <v>123</v>
      </c>
      <c r="C112" s="65">
        <v>1</v>
      </c>
      <c r="D112" s="87">
        <v>6.4072666659333602E-2</v>
      </c>
      <c r="E112" s="87">
        <v>0.42049803061579716</v>
      </c>
      <c r="F112" s="87">
        <v>0.19508423581925852</v>
      </c>
      <c r="G112" s="88">
        <v>15.284600000000001</v>
      </c>
      <c r="H112" s="89">
        <v>0.42496225637959645</v>
      </c>
      <c r="I112" s="89">
        <v>22.250758142625433</v>
      </c>
      <c r="J112" s="90">
        <v>2.515684608016763</v>
      </c>
      <c r="K112" s="73"/>
      <c r="M112" s="290"/>
      <c r="N112" s="291"/>
      <c r="P112" s="228"/>
      <c r="AA112" s="40"/>
    </row>
    <row r="113" spans="2:27" ht="20.25" customHeight="1">
      <c r="B113" s="86" t="s">
        <v>123</v>
      </c>
      <c r="C113" s="65">
        <v>2</v>
      </c>
      <c r="D113" s="87">
        <v>5.4142082338859199E-2</v>
      </c>
      <c r="E113" s="87">
        <v>0.36076481402675692</v>
      </c>
      <c r="F113" s="87">
        <v>0.13935417332578781</v>
      </c>
      <c r="G113" s="88">
        <v>10.537600000000001</v>
      </c>
      <c r="H113" s="89">
        <v>0.10474840422595409</v>
      </c>
      <c r="I113" s="89">
        <v>4.1239834700810816</v>
      </c>
      <c r="J113" s="90">
        <v>2.9666891485171765</v>
      </c>
      <c r="K113" s="73"/>
      <c r="M113" s="290"/>
      <c r="N113" s="291"/>
      <c r="P113" s="228"/>
      <c r="AA113" s="40"/>
    </row>
    <row r="114" spans="2:27" ht="20.25" customHeight="1">
      <c r="B114" s="86" t="s">
        <v>123</v>
      </c>
      <c r="C114" s="65">
        <v>3</v>
      </c>
      <c r="D114" s="87">
        <v>1.660223260727824E-2</v>
      </c>
      <c r="E114" s="87">
        <v>0.35073251535171424</v>
      </c>
      <c r="F114" s="87">
        <v>0.1354377301133767</v>
      </c>
      <c r="G114" s="88">
        <v>9.6253999999999991</v>
      </c>
      <c r="H114" s="89">
        <v>5.1448330527398556E-2</v>
      </c>
      <c r="I114" s="89">
        <v>3.8586247895548915</v>
      </c>
      <c r="J114" s="90">
        <v>3.1059112975788152</v>
      </c>
      <c r="K114" s="73"/>
      <c r="M114" s="290"/>
      <c r="N114" s="291"/>
      <c r="P114" s="228"/>
      <c r="AA114" s="40"/>
    </row>
    <row r="115" spans="2:27" ht="20.25" customHeight="1">
      <c r="B115" s="86" t="s">
        <v>123</v>
      </c>
      <c r="C115" s="65">
        <v>4</v>
      </c>
      <c r="D115" s="87">
        <v>1.2333020392914645E-2</v>
      </c>
      <c r="E115" s="87">
        <v>0.34828637276401803</v>
      </c>
      <c r="F115" s="87">
        <v>0.14430321819796993</v>
      </c>
      <c r="G115" s="88">
        <v>9.8846000000000007</v>
      </c>
      <c r="H115" s="89">
        <v>6.561225440950437E-2</v>
      </c>
      <c r="I115" s="89">
        <v>4.6322251613110081</v>
      </c>
      <c r="J115" s="90">
        <v>3.0540540829381437</v>
      </c>
      <c r="K115" s="73"/>
    </row>
    <row r="116" spans="2:27" ht="20.25" customHeight="1">
      <c r="B116" s="86" t="s">
        <v>123</v>
      </c>
      <c r="C116" s="65">
        <v>5</v>
      </c>
      <c r="D116" s="87">
        <v>1.2575315288219379E-2</v>
      </c>
      <c r="E116" s="87">
        <v>0.35374360588414305</v>
      </c>
      <c r="F116" s="87">
        <v>0.1554812952138141</v>
      </c>
      <c r="G116" s="88">
        <v>10.895599999999998</v>
      </c>
      <c r="H116" s="89">
        <v>6.2174753870134172E-2</v>
      </c>
      <c r="I116" s="89">
        <v>4.3522327709093922</v>
      </c>
      <c r="J116" s="90">
        <v>2.9129935536118792</v>
      </c>
      <c r="K116" s="73"/>
    </row>
    <row r="117" spans="2:27" ht="20.25" customHeight="1">
      <c r="B117" s="86" t="s">
        <v>123</v>
      </c>
      <c r="C117" s="65">
        <v>6</v>
      </c>
      <c r="D117" s="87">
        <v>1.529412138782457E-2</v>
      </c>
      <c r="E117" s="87">
        <v>0.35644278315336941</v>
      </c>
      <c r="F117" s="87">
        <v>0.13083376258696244</v>
      </c>
      <c r="G117" s="88">
        <v>12.2622</v>
      </c>
      <c r="H117" s="89">
        <v>3.4294564242978359E-2</v>
      </c>
      <c r="I117" s="89">
        <v>5.0070063794748405</v>
      </c>
      <c r="J117" s="90">
        <v>2.6968589360596211</v>
      </c>
      <c r="K117" s="73"/>
    </row>
    <row r="118" spans="2:27" ht="20.25" customHeight="1">
      <c r="B118" s="86" t="s">
        <v>123</v>
      </c>
      <c r="C118" s="65">
        <v>7</v>
      </c>
      <c r="D118" s="87">
        <v>1.5854098671079977E-2</v>
      </c>
      <c r="E118" s="87">
        <v>0.35748051321230073</v>
      </c>
      <c r="F118" s="87">
        <v>0.10937018973702545</v>
      </c>
      <c r="G118" s="88">
        <v>11.809750000000001</v>
      </c>
      <c r="H118" s="89">
        <v>6.94413903092225E-2</v>
      </c>
      <c r="I118" s="89">
        <v>5.1560232304597706</v>
      </c>
      <c r="J118" s="90">
        <v>2.4696565727704902</v>
      </c>
      <c r="K118" s="73"/>
    </row>
    <row r="119" spans="2:27" ht="20.25" customHeight="1">
      <c r="B119" s="86" t="s">
        <v>123</v>
      </c>
      <c r="C119" s="65">
        <v>8</v>
      </c>
      <c r="D119" s="87">
        <v>2.1095809834393332E-2</v>
      </c>
      <c r="E119" s="87">
        <v>0.36553894904890438</v>
      </c>
      <c r="F119" s="87">
        <v>0.1006033130831349</v>
      </c>
      <c r="G119" s="88">
        <v>13.19825</v>
      </c>
      <c r="H119" s="89">
        <v>1.2783140163041284E-2</v>
      </c>
      <c r="I119" s="89">
        <v>6.4746604925804103</v>
      </c>
      <c r="J119" s="90">
        <v>2.2921573174846346</v>
      </c>
      <c r="K119" s="73"/>
    </row>
    <row r="120" spans="2:27" ht="20.25" customHeight="1">
      <c r="B120" s="86" t="s">
        <v>123</v>
      </c>
      <c r="C120" s="65">
        <v>9</v>
      </c>
      <c r="D120" s="87">
        <v>1.9099638052773663E-2</v>
      </c>
      <c r="E120" s="87">
        <v>0.36597558562411714</v>
      </c>
      <c r="F120" s="87">
        <v>0.1107557336891383</v>
      </c>
      <c r="G120" s="88">
        <v>12.28725</v>
      </c>
      <c r="H120" s="89">
        <v>2.5998998518577062E-2</v>
      </c>
      <c r="I120" s="89">
        <v>4.6798197333438711</v>
      </c>
      <c r="J120" s="90">
        <v>2.4104073039759042</v>
      </c>
      <c r="K120" s="73"/>
    </row>
    <row r="121" spans="2:27" ht="20.25" customHeight="1">
      <c r="B121" s="86" t="s">
        <v>123</v>
      </c>
      <c r="C121" s="65">
        <v>10</v>
      </c>
      <c r="D121" s="87">
        <v>1.5929394097425428E-2</v>
      </c>
      <c r="E121" s="87">
        <v>0.36354594819257957</v>
      </c>
      <c r="F121" s="87">
        <v>0.15479493910842007</v>
      </c>
      <c r="G121" s="88">
        <v>10.1898</v>
      </c>
      <c r="H121" s="89">
        <v>0.16961095487226174</v>
      </c>
      <c r="I121" s="89">
        <v>5.2529510435438711</v>
      </c>
      <c r="J121" s="90">
        <v>2.6842910680949945</v>
      </c>
      <c r="K121" s="73"/>
    </row>
    <row r="122" spans="2:27" ht="20.25" customHeight="1">
      <c r="B122" s="86" t="s">
        <v>123</v>
      </c>
      <c r="C122" s="65">
        <v>11</v>
      </c>
      <c r="D122" s="87">
        <v>1.8701057967348354E-2</v>
      </c>
      <c r="E122" s="87">
        <v>0.38064107587590973</v>
      </c>
      <c r="F122" s="87">
        <v>0.1471067055817212</v>
      </c>
      <c r="G122" s="88">
        <v>11.521599999999999</v>
      </c>
      <c r="H122" s="89">
        <v>6.6775626682578845E-3</v>
      </c>
      <c r="I122" s="89">
        <v>3.6259165288640314</v>
      </c>
      <c r="J122" s="90">
        <v>2.7024641460069989</v>
      </c>
      <c r="K122" s="73" t="s">
        <v>69</v>
      </c>
    </row>
    <row r="123" spans="2:27" ht="20.25" customHeight="1">
      <c r="B123" s="86" t="s">
        <v>119</v>
      </c>
      <c r="C123" s="65">
        <v>1</v>
      </c>
      <c r="D123" s="87">
        <v>5.9768051555742871E-2</v>
      </c>
      <c r="E123" s="87">
        <v>0.38269113657295784</v>
      </c>
      <c r="F123" s="87">
        <v>0.24479744823139968</v>
      </c>
      <c r="G123" s="88">
        <v>12.159600000000001</v>
      </c>
      <c r="H123" s="89">
        <v>0.46799512161885232</v>
      </c>
      <c r="I123" s="89">
        <v>11.169483569303274</v>
      </c>
      <c r="J123" s="90">
        <v>2.3218651664230592</v>
      </c>
      <c r="K123" s="73"/>
    </row>
    <row r="124" spans="2:27" ht="20.25" customHeight="1">
      <c r="B124" s="86" t="s">
        <v>119</v>
      </c>
      <c r="C124" s="65">
        <v>2</v>
      </c>
      <c r="D124" s="87">
        <v>4.7080049031534864E-2</v>
      </c>
      <c r="E124" s="87">
        <v>0.33692012351667866</v>
      </c>
      <c r="F124" s="87">
        <v>0.19954364398271027</v>
      </c>
      <c r="G124" s="88">
        <v>8.3865625000000001</v>
      </c>
      <c r="H124" s="89">
        <v>6.7947625179848092E-2</v>
      </c>
      <c r="I124" s="89">
        <v>2.3225733697838984</v>
      </c>
      <c r="J124" s="90">
        <v>2.7329639015464857</v>
      </c>
      <c r="K124" s="73"/>
    </row>
    <row r="125" spans="2:27" ht="20.25" customHeight="1">
      <c r="B125" s="86" t="s">
        <v>119</v>
      </c>
      <c r="C125" s="65">
        <v>3</v>
      </c>
      <c r="D125" s="87">
        <v>2.1241927298067124E-2</v>
      </c>
      <c r="E125" s="87">
        <v>0.3365055860526926</v>
      </c>
      <c r="F125" s="87">
        <v>0.20174102852747963</v>
      </c>
      <c r="G125" s="88">
        <v>8.3306874999999998</v>
      </c>
      <c r="H125" s="89">
        <v>5.9733822106438898E-2</v>
      </c>
      <c r="I125" s="89">
        <v>2.1305063217963207</v>
      </c>
      <c r="J125" s="90">
        <v>2.7654485068127443</v>
      </c>
      <c r="K125" s="73"/>
    </row>
    <row r="126" spans="2:27" ht="20.25" customHeight="1">
      <c r="B126" s="86" t="s">
        <v>119</v>
      </c>
      <c r="C126" s="65">
        <v>4</v>
      </c>
      <c r="D126" s="87">
        <v>1.8660236790732348E-2</v>
      </c>
      <c r="E126" s="87">
        <v>0.3438560046607822</v>
      </c>
      <c r="F126" s="87">
        <v>0.21785261898599184</v>
      </c>
      <c r="G126" s="88">
        <v>9.0349374999999981</v>
      </c>
      <c r="H126" s="89">
        <v>6.4135894798807977E-2</v>
      </c>
      <c r="I126" s="89">
        <v>2.2290495682116327</v>
      </c>
      <c r="J126" s="90">
        <v>2.6826091847853912</v>
      </c>
      <c r="K126" s="73"/>
    </row>
    <row r="127" spans="2:27" ht="20.25" customHeight="1">
      <c r="B127" s="86" t="s">
        <v>119</v>
      </c>
      <c r="C127" s="65">
        <v>5</v>
      </c>
      <c r="D127" s="87">
        <v>1.9102250224066728E-2</v>
      </c>
      <c r="E127" s="87">
        <v>0.34197266411335359</v>
      </c>
      <c r="F127" s="87">
        <v>0.21095948488012436</v>
      </c>
      <c r="G127" s="88">
        <v>9.2923333333333336</v>
      </c>
      <c r="H127" s="89">
        <v>7.629145078002561E-2</v>
      </c>
      <c r="I127" s="89">
        <v>2.7682897854466435</v>
      </c>
      <c r="J127" s="90">
        <v>2.5722384110323206</v>
      </c>
      <c r="K127" s="73"/>
    </row>
    <row r="128" spans="2:27" ht="20.25" customHeight="1">
      <c r="B128" s="86" t="s">
        <v>119</v>
      </c>
      <c r="C128" s="65">
        <v>6</v>
      </c>
      <c r="D128" s="87">
        <v>2.0692448159849216E-2</v>
      </c>
      <c r="E128" s="87">
        <v>0.34635476240509649</v>
      </c>
      <c r="F128" s="87">
        <v>0.18457297862172445</v>
      </c>
      <c r="G128" s="88">
        <v>11.13833333333333</v>
      </c>
      <c r="H128" s="89">
        <v>3.7415185097371795E-2</v>
      </c>
      <c r="I128" s="89">
        <v>3.404781843860833</v>
      </c>
      <c r="J128" s="90">
        <v>2.3162792889641652</v>
      </c>
      <c r="K128" s="73"/>
    </row>
    <row r="129" spans="2:11" ht="20.25" customHeight="1">
      <c r="B129" s="86" t="s">
        <v>119</v>
      </c>
      <c r="C129" s="65">
        <v>7</v>
      </c>
      <c r="D129" s="87">
        <v>2.2023564396593052E-2</v>
      </c>
      <c r="E129" s="87">
        <v>0.34582034437218889</v>
      </c>
      <c r="F129" s="87">
        <v>0.1794494938782526</v>
      </c>
      <c r="G129" s="88">
        <v>11.822666666666668</v>
      </c>
      <c r="H129" s="89">
        <v>6.5901908206578153E-2</v>
      </c>
      <c r="I129" s="89">
        <v>3.377823337652059</v>
      </c>
      <c r="J129" s="90">
        <v>2.2561033762978631</v>
      </c>
      <c r="K129" s="73"/>
    </row>
    <row r="130" spans="2:11" ht="20.25" customHeight="1">
      <c r="B130" s="86" t="s">
        <v>119</v>
      </c>
      <c r="C130" s="65">
        <v>8</v>
      </c>
      <c r="D130" s="87">
        <v>1.9358368247654086E-2</v>
      </c>
      <c r="E130" s="87">
        <v>0.35328338229862932</v>
      </c>
      <c r="F130" s="87">
        <v>0.16325043102697495</v>
      </c>
      <c r="G130" s="88">
        <v>12.930533333333333</v>
      </c>
      <c r="H130" s="89">
        <v>3.1733345124034008E-2</v>
      </c>
      <c r="I130" s="89">
        <v>3.5946828171058525</v>
      </c>
      <c r="J130" s="90">
        <v>2.1455082425323981</v>
      </c>
      <c r="K130" s="73"/>
    </row>
    <row r="131" spans="2:11" ht="20.25" customHeight="1">
      <c r="B131" s="86" t="s">
        <v>119</v>
      </c>
      <c r="C131" s="65">
        <v>9</v>
      </c>
      <c r="D131" s="87">
        <v>1.9440099281523182E-2</v>
      </c>
      <c r="E131" s="87">
        <v>0.35438569557932365</v>
      </c>
      <c r="F131" s="87">
        <v>0.17948544994501864</v>
      </c>
      <c r="G131" s="88">
        <v>12.489533333333332</v>
      </c>
      <c r="H131" s="89">
        <v>5.1765599092690219E-2</v>
      </c>
      <c r="I131" s="89">
        <v>4.2667402888520423</v>
      </c>
      <c r="J131" s="90">
        <v>2.1818941892776418</v>
      </c>
      <c r="K131" s="73"/>
    </row>
    <row r="132" spans="2:11" ht="20.25" customHeight="1">
      <c r="B132" s="86" t="s">
        <v>119</v>
      </c>
      <c r="C132" s="65">
        <v>10</v>
      </c>
      <c r="D132" s="87">
        <v>2.0868132712001525E-2</v>
      </c>
      <c r="E132" s="87">
        <v>0.35518451290262743</v>
      </c>
      <c r="F132" s="87">
        <v>0.2172889641806531</v>
      </c>
      <c r="G132" s="88">
        <v>10.748785714285713</v>
      </c>
      <c r="H132" s="89">
        <v>0.19478763404138916</v>
      </c>
      <c r="I132" s="89">
        <v>5.4019984371650773</v>
      </c>
      <c r="J132" s="90">
        <v>2.4253957668739567</v>
      </c>
      <c r="K132" s="73"/>
    </row>
    <row r="133" spans="2:11" ht="20.25" customHeight="1">
      <c r="B133" s="86" t="s">
        <v>119</v>
      </c>
      <c r="C133" s="65">
        <v>11</v>
      </c>
      <c r="D133" s="87">
        <v>1.6851688300105031E-2</v>
      </c>
      <c r="E133" s="87">
        <v>0.35125092811532443</v>
      </c>
      <c r="F133" s="87">
        <v>0.19901846216348987</v>
      </c>
      <c r="G133" s="88">
        <v>9.6410833333333343</v>
      </c>
      <c r="H133" s="89">
        <v>6.1735965974428153E-2</v>
      </c>
      <c r="I133" s="89">
        <v>4.9823211058621828</v>
      </c>
      <c r="J133" s="90">
        <v>2.4193556256668356</v>
      </c>
      <c r="K133" s="73" t="s">
        <v>69</v>
      </c>
    </row>
    <row r="134" spans="2:11" ht="20.25" customHeight="1">
      <c r="B134" s="86" t="s">
        <v>118</v>
      </c>
      <c r="C134" s="65">
        <v>1</v>
      </c>
      <c r="D134" s="87">
        <v>5.2326895699666899E-2</v>
      </c>
      <c r="E134" s="87">
        <v>0.42362128933659549</v>
      </c>
      <c r="F134" s="87">
        <v>0.2605035975057351</v>
      </c>
      <c r="G134" s="88">
        <v>15.039499999999999</v>
      </c>
      <c r="H134" s="89">
        <v>0.23929349248961054</v>
      </c>
      <c r="I134" s="89">
        <v>36.242087135244653</v>
      </c>
      <c r="J134" s="90">
        <v>2.6294773782250944</v>
      </c>
      <c r="K134" s="73"/>
    </row>
    <row r="135" spans="2:11" ht="20.25" customHeight="1">
      <c r="B135" s="86" t="s">
        <v>118</v>
      </c>
      <c r="C135" s="65">
        <v>2</v>
      </c>
      <c r="D135" s="87">
        <v>5.4420207433608522E-2</v>
      </c>
      <c r="E135" s="87">
        <v>0.34977266511152588</v>
      </c>
      <c r="F135" s="87">
        <v>0.23485343118629537</v>
      </c>
      <c r="G135" s="88">
        <v>10.947142857142856</v>
      </c>
      <c r="H135" s="89">
        <v>3.779645564080833E-2</v>
      </c>
      <c r="I135" s="89">
        <v>6.7071528555325326</v>
      </c>
      <c r="J135" s="90">
        <v>3.0921307176765076</v>
      </c>
      <c r="K135" s="73"/>
    </row>
    <row r="136" spans="2:11" ht="20.25" customHeight="1">
      <c r="B136" s="86" t="s">
        <v>118</v>
      </c>
      <c r="C136" s="65">
        <v>3</v>
      </c>
      <c r="D136" s="87">
        <v>1.4988442543281411E-2</v>
      </c>
      <c r="E136" s="87">
        <v>0.3515158893841715</v>
      </c>
      <c r="F136" s="87">
        <v>0.23655387913792322</v>
      </c>
      <c r="G136" s="88">
        <v>10.646714285714284</v>
      </c>
      <c r="H136" s="89">
        <v>6.5846591270124766E-2</v>
      </c>
      <c r="I136" s="89">
        <v>7.1641091301895745</v>
      </c>
      <c r="J136" s="90">
        <v>3.1234955769821888</v>
      </c>
      <c r="K136" s="73"/>
    </row>
    <row r="137" spans="2:11" ht="20.25" customHeight="1">
      <c r="B137" s="86" t="s">
        <v>118</v>
      </c>
      <c r="C137" s="65">
        <v>4</v>
      </c>
      <c r="D137" s="87">
        <v>1.4667268090314179E-2</v>
      </c>
      <c r="E137" s="87">
        <v>0.35195643210096889</v>
      </c>
      <c r="F137" s="87">
        <v>0.23676573195534828</v>
      </c>
      <c r="G137" s="88">
        <v>10.622428571428571</v>
      </c>
      <c r="H137" s="89">
        <v>7.0803149508178315E-3</v>
      </c>
      <c r="I137" s="89">
        <v>7.0059716438342443</v>
      </c>
      <c r="J137" s="90">
        <v>3.1408038081925023</v>
      </c>
      <c r="K137" s="73"/>
    </row>
    <row r="138" spans="2:11" ht="20.25" customHeight="1">
      <c r="B138" s="86" t="s">
        <v>118</v>
      </c>
      <c r="C138" s="65">
        <v>5</v>
      </c>
      <c r="D138" s="87">
        <v>1.4382320131839673E-2</v>
      </c>
      <c r="E138" s="87">
        <v>0.35363583032748441</v>
      </c>
      <c r="F138" s="87">
        <v>0.24437097114054479</v>
      </c>
      <c r="G138" s="88">
        <v>11.197857142857144</v>
      </c>
      <c r="H138" s="89">
        <v>2.1926511542444575E-2</v>
      </c>
      <c r="I138" s="89">
        <v>6.0919157902091845</v>
      </c>
      <c r="J138" s="90">
        <v>3.0876844375779418</v>
      </c>
      <c r="K138" s="73"/>
    </row>
    <row r="139" spans="2:11" ht="20.25" customHeight="1">
      <c r="B139" s="86" t="s">
        <v>118</v>
      </c>
      <c r="C139" s="65">
        <v>6</v>
      </c>
      <c r="D139" s="87">
        <v>1.5040135888213938E-2</v>
      </c>
      <c r="E139" s="87">
        <v>0.35244893475983924</v>
      </c>
      <c r="F139" s="87">
        <v>0.19989906801997087</v>
      </c>
      <c r="G139" s="88">
        <v>13.073857142857145</v>
      </c>
      <c r="H139" s="89">
        <v>6.7522063171751683E-3</v>
      </c>
      <c r="I139" s="89">
        <v>7.9844839700596371</v>
      </c>
      <c r="J139" s="90">
        <v>2.8007155926001226</v>
      </c>
      <c r="K139" s="73"/>
    </row>
    <row r="140" spans="2:11" ht="20.25" customHeight="1">
      <c r="B140" s="86" t="s">
        <v>118</v>
      </c>
      <c r="C140" s="65">
        <v>7</v>
      </c>
      <c r="D140" s="87">
        <v>1.8350692998852763E-2</v>
      </c>
      <c r="E140" s="87">
        <v>0.35635885044764082</v>
      </c>
      <c r="F140" s="87">
        <v>0.197088594075671</v>
      </c>
      <c r="G140" s="88">
        <v>14.482285714285714</v>
      </c>
      <c r="H140" s="89">
        <v>0.15681672459042723</v>
      </c>
      <c r="I140" s="89">
        <v>7.8208170731906694</v>
      </c>
      <c r="J140" s="90">
        <v>2.6529851301154728</v>
      </c>
      <c r="K140" s="73"/>
    </row>
    <row r="141" spans="2:11" ht="20.25" customHeight="1">
      <c r="B141" s="86" t="s">
        <v>118</v>
      </c>
      <c r="C141" s="65">
        <v>8</v>
      </c>
      <c r="D141" s="87">
        <v>1.9264580126363725E-2</v>
      </c>
      <c r="E141" s="87">
        <v>0.35972700621939202</v>
      </c>
      <c r="F141" s="87">
        <v>0.19174534788959346</v>
      </c>
      <c r="G141" s="88">
        <v>16.392571428571429</v>
      </c>
      <c r="H141" s="89">
        <v>1.7010010901715989E-2</v>
      </c>
      <c r="I141" s="89">
        <v>10.231521557382166</v>
      </c>
      <c r="J141" s="90">
        <v>2.4730220951310868</v>
      </c>
      <c r="K141" s="73"/>
    </row>
    <row r="142" spans="2:11" ht="20.25" customHeight="1">
      <c r="B142" s="86" t="s">
        <v>118</v>
      </c>
      <c r="C142" s="65">
        <v>9</v>
      </c>
      <c r="D142" s="87">
        <v>2.2314573055058708E-2</v>
      </c>
      <c r="E142" s="87">
        <v>0.36926097143808029</v>
      </c>
      <c r="F142" s="87">
        <v>0.20611815077226436</v>
      </c>
      <c r="G142" s="88">
        <v>12.190333333333333</v>
      </c>
      <c r="H142" s="89">
        <v>2.6357819791849663E-2</v>
      </c>
      <c r="I142" s="89">
        <v>20.769961995977535</v>
      </c>
      <c r="J142" s="90">
        <v>2.430974522743969</v>
      </c>
      <c r="K142" s="73"/>
    </row>
    <row r="143" spans="2:11" ht="20.25" customHeight="1">
      <c r="B143" s="86" t="s">
        <v>118</v>
      </c>
      <c r="C143" s="65">
        <v>10</v>
      </c>
      <c r="D143" s="87">
        <v>1.9228660512015158E-2</v>
      </c>
      <c r="E143" s="87">
        <v>0.36804641772276331</v>
      </c>
      <c r="F143" s="87">
        <v>0.23630539493656116</v>
      </c>
      <c r="G143" s="88">
        <v>10.563000000000001</v>
      </c>
      <c r="H143" s="89">
        <v>2.4821995266445501E-2</v>
      </c>
      <c r="I143" s="89">
        <v>18.976415381197587</v>
      </c>
      <c r="J143" s="90">
        <v>2.7091601182332532</v>
      </c>
      <c r="K143" s="73"/>
    </row>
    <row r="144" spans="2:11" ht="20.25" customHeight="1">
      <c r="B144" s="86" t="s">
        <v>118</v>
      </c>
      <c r="C144" s="65">
        <v>11</v>
      </c>
      <c r="D144" s="87">
        <v>2.0211786298260412E-2</v>
      </c>
      <c r="E144" s="87">
        <v>0.36477430111313069</v>
      </c>
      <c r="F144" s="87">
        <v>0.24039645089333037</v>
      </c>
      <c r="G144" s="88">
        <v>10.003333333333332</v>
      </c>
      <c r="H144" s="89">
        <v>0</v>
      </c>
      <c r="I144" s="89">
        <v>14.945930948397288</v>
      </c>
      <c r="J144" s="90">
        <v>2.7896173100553994</v>
      </c>
      <c r="K144" s="73" t="s">
        <v>69</v>
      </c>
    </row>
    <row r="145" spans="2:11" ht="20.25" customHeight="1">
      <c r="B145" s="84" t="s">
        <v>127</v>
      </c>
      <c r="C145" s="83"/>
      <c r="D145" s="84"/>
      <c r="E145" s="84"/>
      <c r="F145" s="84"/>
      <c r="G145" s="84"/>
      <c r="H145" s="84"/>
      <c r="I145" s="84"/>
      <c r="J145" s="84"/>
      <c r="K145" s="83"/>
    </row>
    <row r="146" spans="2:11" ht="20.25" customHeight="1">
      <c r="B146" s="223" t="str">
        <f>C68</f>
        <v>566</v>
      </c>
      <c r="C146" s="54"/>
      <c r="D146" s="66">
        <f t="shared" ref="D146:J151" si="1">(SUMIFS(D$79:D$144,$B$79:$B$144,$B146,$C$79:$C$144,MAX($C$79:$C$144))/SUMIFS(D$79:D$144,$B$79:$B$144,$B146,$C$79:$C$144,MAX($C$79:$C$144)-1))-1</f>
        <v>5.2606514810193961E-2</v>
      </c>
      <c r="E146" s="66">
        <f t="shared" si="1"/>
        <v>2.2208886994567356E-2</v>
      </c>
      <c r="F146" s="66">
        <f t="shared" si="1"/>
        <v>-2.3060407191333954E-2</v>
      </c>
      <c r="G146" s="66">
        <f t="shared" si="1"/>
        <v>8.3108978110733034E-3</v>
      </c>
      <c r="H146" s="66">
        <f t="shared" si="1"/>
        <v>-0.47469312184203438</v>
      </c>
      <c r="I146" s="66">
        <f t="shared" si="1"/>
        <v>0.1210252602665578</v>
      </c>
      <c r="J146" s="66">
        <f t="shared" si="1"/>
        <v>-5.5253069789586995E-3</v>
      </c>
      <c r="K146" s="55"/>
    </row>
    <row r="147" spans="2:11" ht="20.25" customHeight="1">
      <c r="B147" s="42" t="str">
        <f>D68</f>
        <v>567</v>
      </c>
      <c r="C147" s="54"/>
      <c r="D147" s="66">
        <f t="shared" si="1"/>
        <v>3.6679574251728519E-2</v>
      </c>
      <c r="E147" s="66">
        <f t="shared" si="1"/>
        <v>4.3874417803444477E-3</v>
      </c>
      <c r="F147" s="66">
        <f t="shared" si="1"/>
        <v>-2.4155462826409568E-3</v>
      </c>
      <c r="G147" s="66">
        <f t="shared" si="1"/>
        <v>-5.1704684817267643E-2</v>
      </c>
      <c r="H147" s="66">
        <f t="shared" si="1"/>
        <v>1.1681511728906582</v>
      </c>
      <c r="I147" s="66">
        <f t="shared" si="1"/>
        <v>6.471709383023394E-2</v>
      </c>
      <c r="J147" s="85">
        <f t="shared" si="1"/>
        <v>3.6356638915771011E-3</v>
      </c>
      <c r="K147" s="55"/>
    </row>
    <row r="148" spans="2:11" ht="20.25" customHeight="1">
      <c r="B148" s="42" t="str">
        <f>E68</f>
        <v>540</v>
      </c>
      <c r="C148" s="54"/>
      <c r="D148" s="66">
        <f t="shared" si="1"/>
        <v>-0.11620599515804275</v>
      </c>
      <c r="E148" s="66">
        <f t="shared" si="1"/>
        <v>6.3938829147143217E-3</v>
      </c>
      <c r="F148" s="66">
        <f t="shared" si="1"/>
        <v>2.1075573997280994E-2</v>
      </c>
      <c r="G148" s="66">
        <f t="shared" si="1"/>
        <v>-6.247363374880166E-2</v>
      </c>
      <c r="H148" s="66" t="s">
        <v>301</v>
      </c>
      <c r="I148" s="66">
        <f t="shared" si="1"/>
        <v>-0.299567624984314</v>
      </c>
      <c r="J148" s="85">
        <f t="shared" si="1"/>
        <v>1.560124682306796E-2</v>
      </c>
      <c r="K148" s="55"/>
    </row>
    <row r="149" spans="2:11" ht="20.25" customHeight="1">
      <c r="B149" s="42" t="str">
        <f>F68</f>
        <v>순환56</v>
      </c>
      <c r="C149" s="54"/>
      <c r="D149" s="66">
        <f t="shared" si="1"/>
        <v>0.17399681701458403</v>
      </c>
      <c r="E149" s="66">
        <f t="shared" si="1"/>
        <v>4.7023293116925213E-2</v>
      </c>
      <c r="F149" s="66">
        <f t="shared" si="1"/>
        <v>-4.9667215032876189E-2</v>
      </c>
      <c r="G149" s="66">
        <f t="shared" si="1"/>
        <v>0.13069932677775808</v>
      </c>
      <c r="H149" s="66">
        <f>(SUMIFS(H$79:H$144,$B$79:$B$144,$B149,$C$79:$C$144,MAX($C$79:$C$144))/SUMIFS(H$79:H$144,$B$79:$B$144,$B149,$C$79:$C$144,MAX($C$79:$C$144)-1))-1</f>
        <v>-0.96063012160218708</v>
      </c>
      <c r="I149" s="66">
        <f t="shared" si="1"/>
        <v>-0.30973723173749035</v>
      </c>
      <c r="J149" s="85">
        <f t="shared" si="1"/>
        <v>6.7701592155955392E-3</v>
      </c>
      <c r="K149" s="55"/>
    </row>
    <row r="150" spans="2:11" ht="20.25" customHeight="1">
      <c r="B150" s="42" t="str">
        <f>G68</f>
        <v>532</v>
      </c>
      <c r="C150" s="54"/>
      <c r="D150" s="66">
        <f t="shared" si="1"/>
        <v>-0.19246783923252442</v>
      </c>
      <c r="E150" s="66">
        <f t="shared" si="1"/>
        <v>-1.1074764367277945E-2</v>
      </c>
      <c r="F150" s="66">
        <f t="shared" si="1"/>
        <v>-8.4083893013421562E-2</v>
      </c>
      <c r="G150" s="66">
        <f t="shared" si="1"/>
        <v>-0.10305372256888357</v>
      </c>
      <c r="H150" s="66">
        <f t="shared" si="1"/>
        <v>-0.68306013737345217</v>
      </c>
      <c r="I150" s="66">
        <f>(SUMIFS(I$79:I$144,$B$79:$B$144,$B150,$C$79:$C$144,MAX($C$79:$C$144))/SUMIFS(I$79:I$144,$B$79:$B$144,$B150,$C$79:$C$144,MAX($C$79:$C$144)-1))-1</f>
        <v>-7.7689272994891478E-2</v>
      </c>
      <c r="J150" s="85">
        <f t="shared" si="1"/>
        <v>-2.4903734432200064E-3</v>
      </c>
      <c r="K150" s="55"/>
    </row>
    <row r="151" spans="2:11" ht="20.25" customHeight="1">
      <c r="B151" s="42" t="str">
        <f>H68</f>
        <v>510</v>
      </c>
      <c r="C151" s="54"/>
      <c r="D151" s="66">
        <f t="shared" si="1"/>
        <v>5.1128147258668433E-2</v>
      </c>
      <c r="E151" s="66">
        <f t="shared" si="1"/>
        <v>-8.8904998176001504E-3</v>
      </c>
      <c r="F151" s="66">
        <f t="shared" si="1"/>
        <v>1.731257958739163E-2</v>
      </c>
      <c r="G151" s="66">
        <f t="shared" si="1"/>
        <v>-5.2983685190444829E-2</v>
      </c>
      <c r="H151" s="66">
        <f t="shared" si="1"/>
        <v>-1</v>
      </c>
      <c r="I151" s="66">
        <f t="shared" si="1"/>
        <v>-0.21239440388693354</v>
      </c>
      <c r="J151" s="85">
        <f t="shared" si="1"/>
        <v>2.9698204724280197E-2</v>
      </c>
      <c r="K151" s="55"/>
    </row>
    <row r="152" spans="2:11" ht="20.25" customHeight="1" thickBot="1"/>
    <row r="153" spans="2:11" ht="17.25" thickTop="1">
      <c r="B153" s="25" t="s">
        <v>51</v>
      </c>
      <c r="C153" s="25"/>
      <c r="D153" s="25"/>
      <c r="E153" s="25"/>
      <c r="F153" s="171" t="s">
        <v>77</v>
      </c>
      <c r="G153" s="43"/>
      <c r="H153" s="25"/>
      <c r="I153" s="25"/>
    </row>
    <row r="154" spans="2:11">
      <c r="B154" s="26" t="s">
        <v>33</v>
      </c>
      <c r="C154" s="26" t="s">
        <v>52</v>
      </c>
      <c r="D154" s="26"/>
      <c r="E154" s="26"/>
      <c r="F154" s="91" t="s">
        <v>78</v>
      </c>
      <c r="G154" s="44"/>
      <c r="H154" s="46" t="s">
        <v>81</v>
      </c>
      <c r="I154" s="46"/>
    </row>
    <row r="155" spans="2:11">
      <c r="B155" s="26" t="s">
        <v>34</v>
      </c>
      <c r="C155" s="26" t="s">
        <v>53</v>
      </c>
      <c r="D155" s="26"/>
      <c r="E155" s="26"/>
      <c r="F155" s="91" t="s">
        <v>79</v>
      </c>
      <c r="G155" s="44"/>
      <c r="H155" s="46" t="s">
        <v>82</v>
      </c>
      <c r="I155" s="46"/>
    </row>
    <row r="156" spans="2:11">
      <c r="B156" s="26" t="s">
        <v>4</v>
      </c>
      <c r="C156" s="26" t="s">
        <v>54</v>
      </c>
      <c r="D156" s="26"/>
      <c r="E156" s="26"/>
      <c r="F156" s="91" t="s">
        <v>80</v>
      </c>
      <c r="G156" s="44"/>
      <c r="H156" s="46" t="s">
        <v>83</v>
      </c>
      <c r="I156" s="46"/>
    </row>
    <row r="157" spans="2:11">
      <c r="B157" s="26" t="s">
        <v>5</v>
      </c>
      <c r="C157" s="26" t="s">
        <v>55</v>
      </c>
      <c r="D157" s="26"/>
      <c r="E157" s="26"/>
      <c r="F157" s="91" t="s">
        <v>87</v>
      </c>
      <c r="G157" s="44"/>
      <c r="H157" s="46" t="s">
        <v>84</v>
      </c>
      <c r="I157" s="46"/>
    </row>
    <row r="158" spans="2:11">
      <c r="B158" s="26" t="s">
        <v>56</v>
      </c>
      <c r="C158" s="26" t="s">
        <v>57</v>
      </c>
      <c r="D158" s="26"/>
      <c r="E158" s="26"/>
      <c r="F158" s="91" t="s">
        <v>88</v>
      </c>
      <c r="G158" s="44"/>
      <c r="H158" s="46" t="s">
        <v>85</v>
      </c>
      <c r="I158" s="46"/>
    </row>
    <row r="159" spans="2:11" ht="17.25" thickBot="1">
      <c r="B159" s="27" t="s">
        <v>58</v>
      </c>
      <c r="C159" s="27" t="s">
        <v>59</v>
      </c>
      <c r="D159" s="27"/>
      <c r="E159" s="27"/>
      <c r="F159" s="92" t="s">
        <v>89</v>
      </c>
      <c r="G159" s="45"/>
      <c r="H159" s="47" t="s">
        <v>86</v>
      </c>
      <c r="I159" s="47"/>
    </row>
    <row r="160" spans="2:11" ht="17.25" thickTop="1"/>
    <row r="161" ht="6.75" customHeight="1"/>
  </sheetData>
  <mergeCells count="3">
    <mergeCell ref="O9:P9"/>
    <mergeCell ref="C4:D4"/>
    <mergeCell ref="C5:D5"/>
  </mergeCells>
  <phoneticPr fontId="2" type="noConversion"/>
  <conditionalFormatting sqref="B79:K88 B90:K144">
    <cfRule type="expression" dxfId="85" priority="10">
      <formula>$B79&lt;&gt;$B80</formula>
    </cfRule>
  </conditionalFormatting>
  <conditionalFormatting sqref="B89:K89">
    <cfRule type="expression" dxfId="84" priority="72">
      <formula>$B89&lt;&gt;$B96</formula>
    </cfRule>
  </conditionalFormatting>
  <conditionalFormatting sqref="C69:K69">
    <cfRule type="containsText" dxfId="83" priority="11" operator="containsText" text="F">
      <formula>NOT(ISERROR(SEARCH("F",C69)))</formula>
    </cfRule>
    <cfRule type="containsText" dxfId="82" priority="12" operator="containsText" text="D">
      <formula>NOT(ISERROR(SEARCH("D",C69)))</formula>
    </cfRule>
    <cfRule type="containsText" dxfId="81" priority="13" operator="containsText" text="S">
      <formula>NOT(ISERROR(SEARCH("S",C69)))</formula>
    </cfRule>
    <cfRule type="containsText" dxfId="80" priority="14" operator="containsText" text="A">
      <formula>NOT(ISERROR(SEARCH("A",C69)))</formula>
    </cfRule>
  </conditionalFormatting>
  <conditionalFormatting sqref="D56:K56 D58:K59 D60:D65 D66:K67 D76:K76 D145:K145 K146:K151">
    <cfRule type="containsText" dxfId="79" priority="69" operator="containsText" text="악화">
      <formula>NOT(ISERROR(SEARCH("악화",D56)))</formula>
    </cfRule>
  </conditionalFormatting>
  <conditionalFormatting sqref="D56:K56 D58:K59 D66:K67 D76:K76 D145:K145 K146:K151 D60:D65">
    <cfRule type="containsText" dxfId="78" priority="68" operator="containsText" text="개선">
      <formula>NOT(ISERROR(SEARCH("개선",D56)))</formula>
    </cfRule>
  </conditionalFormatting>
  <conditionalFormatting sqref="G4:G5">
    <cfRule type="containsText" dxfId="77" priority="19" operator="containsText" text="S">
      <formula>NOT(ISERROR(SEARCH("S",G4)))</formula>
    </cfRule>
    <cfRule type="containsText" dxfId="76" priority="20" operator="containsText" text="A">
      <formula>NOT(ISERROR(SEARCH("A",G4)))</formula>
    </cfRule>
  </conditionalFormatting>
  <conditionalFormatting sqref="G5">
    <cfRule type="containsText" dxfId="75" priority="15" operator="containsText" text="F">
      <formula>NOT(ISERROR(SEARCH("F",G5)))</formula>
    </cfRule>
    <cfRule type="containsText" dxfId="74" priority="16" operator="containsText" text="D">
      <formula>NOT(ISERROR(SEARCH("D",G5)))</formula>
    </cfRule>
  </conditionalFormatting>
  <conditionalFormatting sqref="J23">
    <cfRule type="containsText" dxfId="73" priority="5" operator="containsText" text="D">
      <formula>NOT(ISERROR(SEARCH("D",J23)))</formula>
    </cfRule>
    <cfRule type="containsText" dxfId="72" priority="6" operator="containsText" text="F">
      <formula>NOT(ISERROR(SEARCH("F",J23)))</formula>
    </cfRule>
    <cfRule type="containsText" dxfId="71" priority="7" operator="containsText" text="S">
      <formula>NOT(ISERROR(SEARCH("S",J23)))</formula>
    </cfRule>
    <cfRule type="containsText" dxfId="70" priority="8" operator="containsText" text="A">
      <formula>NOT(ISERROR(SEARCH("A",J23)))</formula>
    </cfRule>
  </conditionalFormatting>
  <conditionalFormatting sqref="K1:K22">
    <cfRule type="containsText" dxfId="69" priority="1" operator="containsText" text="D">
      <formula>NOT(ISERROR(SEARCH("D",K1)))</formula>
    </cfRule>
    <cfRule type="containsText" dxfId="68" priority="2" operator="containsText" text="F">
      <formula>NOT(ISERROR(SEARCH("F",K1)))</formula>
    </cfRule>
    <cfRule type="containsText" dxfId="67" priority="3" operator="containsText" text="S">
      <formula>NOT(ISERROR(SEARCH("S",K1)))</formula>
    </cfRule>
    <cfRule type="containsText" dxfId="66" priority="4" operator="containsText" text="A">
      <formula>NOT(ISERROR(SEARCH("A",K1)))</formula>
    </cfRule>
  </conditionalFormatting>
  <conditionalFormatting sqref="K25:K29 K31:K68 K70:K1048576">
    <cfRule type="containsText" dxfId="65" priority="21" operator="containsText" text="D">
      <formula>NOT(ISERROR(SEARCH("D",K25)))</formula>
    </cfRule>
    <cfRule type="containsText" dxfId="64" priority="22" operator="containsText" text="F">
      <formula>NOT(ISERROR(SEARCH("F",K25)))</formula>
    </cfRule>
    <cfRule type="containsText" dxfId="63" priority="23" operator="containsText" text="S">
      <formula>NOT(ISERROR(SEARCH("S",K25)))</formula>
    </cfRule>
    <cfRule type="containsText" dxfId="62" priority="24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2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D146:J151</xm:sqref>
        </x14:conditionalFormatting>
        <x14:conditionalFormatting xmlns:xm="http://schemas.microsoft.com/office/excel/2006/main">
          <x14:cfRule type="iconSet" priority="9" id="{248DAB77-D2E8-46A4-B82C-2CD00B09FC7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154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142</v>
      </c>
      <c r="C4" s="137" t="s">
        <v>1</v>
      </c>
      <c r="D4" s="137" t="s">
        <v>10</v>
      </c>
      <c r="E4" s="138" t="s">
        <v>141</v>
      </c>
      <c r="F4" s="124" t="s">
        <v>45</v>
      </c>
      <c r="G4" s="148" t="s">
        <v>144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2" t="str">
        <f>W5</f>
        <v>삼환운수</v>
      </c>
      <c r="B5" s="142" t="str">
        <f>V5</f>
        <v>510</v>
      </c>
      <c r="C5" s="143" t="str">
        <f>Y5</f>
        <v>71바6213</v>
      </c>
      <c r="D5" s="131" t="str">
        <f>Z5</f>
        <v>중형</v>
      </c>
      <c r="E5" s="127" t="str">
        <f>AZ5</f>
        <v>D</v>
      </c>
      <c r="F5" s="150">
        <f>G5/H5</f>
        <v>0.84812499999999991</v>
      </c>
      <c r="G5" s="151">
        <f>AE5</f>
        <v>2.714</v>
      </c>
      <c r="H5" s="152">
        <f>AF5</f>
        <v>3.2</v>
      </c>
      <c r="I5" s="153">
        <f>AC5</f>
        <v>937.36300000000006</v>
      </c>
      <c r="J5" s="154">
        <f>AI5/AH5</f>
        <v>1.8992545581204771E-2</v>
      </c>
      <c r="K5" s="154">
        <f>AJ5/AH5</f>
        <v>0.38267412127494049</v>
      </c>
      <c r="L5" s="154">
        <f>AK5/AC5</f>
        <v>0.18882759400573737</v>
      </c>
      <c r="M5" s="155">
        <f>AG5</f>
        <v>12.125999999999999</v>
      </c>
      <c r="N5" s="156">
        <f>IF(AW5=0,AT5,"속도계이상")</f>
        <v>0</v>
      </c>
      <c r="O5" s="156">
        <f>IF(AW5=0,AU5,"속도계이상")</f>
        <v>40.113</v>
      </c>
      <c r="P5" s="157">
        <f>AQ5/60</f>
        <v>0</v>
      </c>
      <c r="Q5" s="158">
        <f>AN5</f>
        <v>65</v>
      </c>
      <c r="R5" s="159">
        <f>AC5/(AH5-AI5-AJ5)</f>
        <v>25.443567920762337</v>
      </c>
      <c r="S5" s="144">
        <f>IF(AW5=0,AL5,"속도계이상")</f>
        <v>0</v>
      </c>
      <c r="T5" s="144">
        <f>IF(AW5=0,AM5,"속도계이상")</f>
        <v>376</v>
      </c>
      <c r="U5" t="s">
        <v>117</v>
      </c>
      <c r="V5" s="5" t="s">
        <v>118</v>
      </c>
      <c r="W5" t="s">
        <v>117</v>
      </c>
      <c r="X5" s="5" t="s">
        <v>118</v>
      </c>
      <c r="Y5" t="s">
        <v>173</v>
      </c>
      <c r="Z5" t="s">
        <v>171</v>
      </c>
      <c r="AA5" t="s">
        <v>48</v>
      </c>
      <c r="AB5">
        <v>515</v>
      </c>
      <c r="AC5" s="1">
        <v>937.36300000000006</v>
      </c>
      <c r="AD5" s="1">
        <v>345.404</v>
      </c>
      <c r="AE5" s="28">
        <v>2.714</v>
      </c>
      <c r="AF5">
        <v>3.2</v>
      </c>
      <c r="AG5">
        <v>12.125999999999999</v>
      </c>
      <c r="AH5">
        <v>61.572473000000002</v>
      </c>
      <c r="AI5">
        <v>1.1694180000000001</v>
      </c>
      <c r="AJ5">
        <v>23.562192</v>
      </c>
      <c r="AK5">
        <v>177</v>
      </c>
      <c r="AL5">
        <v>0</v>
      </c>
      <c r="AM5">
        <v>376</v>
      </c>
      <c r="AN5">
        <v>65</v>
      </c>
      <c r="AO5">
        <v>15.223734</v>
      </c>
      <c r="AP5">
        <v>9.6999999999999993</v>
      </c>
      <c r="AQ5">
        <v>0</v>
      </c>
      <c r="AR5">
        <v>14</v>
      </c>
      <c r="AS5">
        <v>1775</v>
      </c>
      <c r="AT5">
        <v>0</v>
      </c>
      <c r="AU5">
        <v>40.113</v>
      </c>
      <c r="AV5">
        <v>5616</v>
      </c>
      <c r="AW5">
        <v>0</v>
      </c>
      <c r="AX5" s="29">
        <v>0.68</v>
      </c>
      <c r="AY5">
        <v>0.84812499999999991</v>
      </c>
      <c r="AZ5" t="s">
        <v>67</v>
      </c>
      <c r="BA5" t="s">
        <v>174</v>
      </c>
      <c r="BB5">
        <v>1</v>
      </c>
      <c r="BC5" t="s">
        <v>290</v>
      </c>
      <c r="BD5">
        <v>3</v>
      </c>
      <c r="BE5">
        <v>5707.2390000000005</v>
      </c>
      <c r="BF5">
        <v>0.16424106297283153</v>
      </c>
      <c r="BG5">
        <v>0.13929695153383273</v>
      </c>
      <c r="BH5">
        <v>120609.81600000002</v>
      </c>
      <c r="BI5">
        <v>7.7718632785245267E-3</v>
      </c>
      <c r="BJ5">
        <v>6.5915115430986134E-3</v>
      </c>
      <c r="BK5">
        <v>1</v>
      </c>
      <c r="BL5" t="s">
        <v>67</v>
      </c>
      <c r="BM5">
        <v>0</v>
      </c>
      <c r="BN5" t="s">
        <v>279</v>
      </c>
    </row>
    <row r="6" spans="1:66">
      <c r="A6" s="139" t="str">
        <f t="shared" ref="A6:A7" si="0">W6</f>
        <v>삼환운수</v>
      </c>
      <c r="B6" s="139" t="str">
        <f t="shared" ref="B6:B7" si="1">V6</f>
        <v>510</v>
      </c>
      <c r="C6" s="140" t="str">
        <f t="shared" ref="C6:C7" si="2">Y6</f>
        <v>71바7107</v>
      </c>
      <c r="D6" s="114" t="str">
        <f t="shared" ref="D6:D7" si="3">Z6</f>
        <v>중형</v>
      </c>
      <c r="E6" s="110" t="str">
        <f>AZ6</f>
        <v>C</v>
      </c>
      <c r="F6" s="160">
        <f>G6/H6</f>
        <v>0.89218749999999991</v>
      </c>
      <c r="G6" s="161">
        <f>AE6</f>
        <v>2.855</v>
      </c>
      <c r="H6" s="162">
        <f>AF6</f>
        <v>3.2</v>
      </c>
      <c r="I6" s="163">
        <f t="shared" ref="I6:I7" si="4">AC6</f>
        <v>3010.42</v>
      </c>
      <c r="J6" s="164">
        <f t="shared" ref="J6:J7" si="5">AI6/AH6</f>
        <v>1.9766411692148766E-2</v>
      </c>
      <c r="K6" s="164">
        <f t="shared" ref="K6:K7" si="6">AJ6/AH6</f>
        <v>0.36657684786027961</v>
      </c>
      <c r="L6" s="164">
        <f t="shared" ref="L6:L7" si="7">AK6/AC6</f>
        <v>0.27105852339540659</v>
      </c>
      <c r="M6" s="165">
        <f t="shared" ref="M6:M7" si="8">AG6</f>
        <v>9.7509999999999994</v>
      </c>
      <c r="N6" s="166">
        <f t="shared" ref="N6:N7" si="9">IF(AW6=0,AT6,"속도계이상")</f>
        <v>0</v>
      </c>
      <c r="O6" s="166">
        <f t="shared" ref="O6:O7" si="10">IF(AW6=0,AU6,"속도계이상")</f>
        <v>11.061999999999999</v>
      </c>
      <c r="P6" s="167">
        <f t="shared" ref="P6:P7" si="11">AQ6/60</f>
        <v>0</v>
      </c>
      <c r="Q6" s="168">
        <f t="shared" ref="Q6:Q7" si="12">AN6</f>
        <v>68</v>
      </c>
      <c r="R6" s="169">
        <f t="shared" ref="R6:R7" si="13">AC6/(AH6-AI6-AJ6)</f>
        <v>24.153658353105012</v>
      </c>
      <c r="S6" s="141">
        <f t="shared" ref="S6:S7" si="14">IF(AW6=0,AL6,"속도계이상")</f>
        <v>0</v>
      </c>
      <c r="T6" s="141">
        <f t="shared" ref="T6:T7" si="15">IF(AW6=0,AM6,"속도계이상")</f>
        <v>333</v>
      </c>
      <c r="U6" t="s">
        <v>117</v>
      </c>
      <c r="V6" s="5" t="s">
        <v>118</v>
      </c>
      <c r="W6" t="s">
        <v>117</v>
      </c>
      <c r="X6" s="5" t="s">
        <v>118</v>
      </c>
      <c r="Y6" t="s">
        <v>175</v>
      </c>
      <c r="Z6" t="s">
        <v>171</v>
      </c>
      <c r="AA6" t="s">
        <v>48</v>
      </c>
      <c r="AB6">
        <v>515</v>
      </c>
      <c r="AC6" s="1">
        <v>3010.42</v>
      </c>
      <c r="AD6" s="1">
        <v>1054.491</v>
      </c>
      <c r="AE6" s="28">
        <v>2.855</v>
      </c>
      <c r="AF6">
        <v>3.2</v>
      </c>
      <c r="AG6">
        <v>9.7509999999999994</v>
      </c>
      <c r="AH6">
        <v>203.10408699999999</v>
      </c>
      <c r="AI6">
        <v>4.0146389999999998</v>
      </c>
      <c r="AJ6">
        <v>74.453255999999996</v>
      </c>
      <c r="AK6">
        <v>816</v>
      </c>
      <c r="AL6">
        <v>0</v>
      </c>
      <c r="AM6">
        <v>333</v>
      </c>
      <c r="AN6">
        <v>68</v>
      </c>
      <c r="AO6">
        <v>14.822055000000001</v>
      </c>
      <c r="AP6">
        <v>0.3</v>
      </c>
      <c r="AQ6">
        <v>0</v>
      </c>
      <c r="AR6">
        <v>44</v>
      </c>
      <c r="AS6">
        <v>7717</v>
      </c>
      <c r="AT6">
        <v>0</v>
      </c>
      <c r="AU6">
        <v>11.061999999999999</v>
      </c>
      <c r="AV6">
        <v>1</v>
      </c>
      <c r="AW6">
        <v>0</v>
      </c>
      <c r="AX6" s="29">
        <v>0.66</v>
      </c>
      <c r="AY6">
        <v>0.89218749999999991</v>
      </c>
      <c r="AZ6" t="s">
        <v>69</v>
      </c>
      <c r="BA6" t="s">
        <v>174</v>
      </c>
      <c r="BB6">
        <v>1</v>
      </c>
      <c r="BC6" t="s">
        <v>302</v>
      </c>
      <c r="BD6">
        <v>7</v>
      </c>
      <c r="BE6">
        <v>5707.2390000000005</v>
      </c>
      <c r="BF6">
        <v>0.52747396771013089</v>
      </c>
      <c r="BG6">
        <v>0.47060568056638236</v>
      </c>
      <c r="BH6">
        <v>120609.81600000002</v>
      </c>
      <c r="BI6">
        <v>2.4959991647777652E-2</v>
      </c>
      <c r="BJ6">
        <v>2.2268992548251623E-2</v>
      </c>
      <c r="BK6">
        <v>1</v>
      </c>
      <c r="BL6" t="s">
        <v>69</v>
      </c>
      <c r="BM6">
        <v>0</v>
      </c>
      <c r="BN6" t="s">
        <v>279</v>
      </c>
    </row>
    <row r="7" spans="1:66">
      <c r="A7" s="142" t="str">
        <f t="shared" si="0"/>
        <v>삼환운수</v>
      </c>
      <c r="B7" s="142" t="str">
        <f t="shared" si="1"/>
        <v>510</v>
      </c>
      <c r="C7" s="143" t="str">
        <f t="shared" si="2"/>
        <v>71바7117</v>
      </c>
      <c r="D7" s="131" t="str">
        <f t="shared" si="3"/>
        <v>중형</v>
      </c>
      <c r="E7" s="127" t="str">
        <f t="shared" ref="E7:E42" si="16">AZ7</f>
        <v>C</v>
      </c>
      <c r="F7" s="150">
        <f t="shared" ref="F7:F42" si="17">G7/H7</f>
        <v>0.85125000000000006</v>
      </c>
      <c r="G7" s="151">
        <f t="shared" ref="G7:G42" si="18">AE7</f>
        <v>2.7240000000000002</v>
      </c>
      <c r="H7" s="152">
        <f t="shared" ref="H7:H42" si="19">AF7</f>
        <v>3.2</v>
      </c>
      <c r="I7" s="153">
        <f t="shared" si="4"/>
        <v>1759.4559999999999</v>
      </c>
      <c r="J7" s="154">
        <f t="shared" si="5"/>
        <v>2.1606936381691744E-2</v>
      </c>
      <c r="K7" s="154">
        <f t="shared" si="6"/>
        <v>0.35239933703322279</v>
      </c>
      <c r="L7" s="154">
        <f t="shared" si="7"/>
        <v>0.21540748958769076</v>
      </c>
      <c r="M7" s="155">
        <f t="shared" si="8"/>
        <v>8.1329999999999991</v>
      </c>
      <c r="N7" s="156">
        <f t="shared" si="9"/>
        <v>0</v>
      </c>
      <c r="O7" s="156">
        <f t="shared" si="10"/>
        <v>8.1839999999999993</v>
      </c>
      <c r="P7" s="157">
        <f t="shared" si="11"/>
        <v>0</v>
      </c>
      <c r="Q7" s="158">
        <f t="shared" si="12"/>
        <v>76</v>
      </c>
      <c r="R7" s="159">
        <f t="shared" si="13"/>
        <v>23.689455954639406</v>
      </c>
      <c r="S7" s="144">
        <f t="shared" si="14"/>
        <v>0</v>
      </c>
      <c r="T7" s="144">
        <f t="shared" si="15"/>
        <v>144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176</v>
      </c>
      <c r="Z7" s="4" t="s">
        <v>171</v>
      </c>
      <c r="AA7" s="4" t="s">
        <v>48</v>
      </c>
      <c r="AB7" s="4">
        <v>515</v>
      </c>
      <c r="AC7" s="4">
        <v>1759.4559999999999</v>
      </c>
      <c r="AD7" s="4">
        <v>645.99099999999999</v>
      </c>
      <c r="AE7" s="4">
        <v>2.7240000000000002</v>
      </c>
      <c r="AF7" s="4">
        <v>3.2</v>
      </c>
      <c r="AG7" s="4">
        <v>8.1329999999999991</v>
      </c>
      <c r="AH7" s="4">
        <v>118.646066</v>
      </c>
      <c r="AI7" s="4">
        <v>2.5635780000000001</v>
      </c>
      <c r="AJ7" s="4">
        <v>41.810794999999999</v>
      </c>
      <c r="AK7" s="4">
        <v>379</v>
      </c>
      <c r="AL7" s="4">
        <v>0</v>
      </c>
      <c r="AM7" s="4">
        <v>144</v>
      </c>
      <c r="AN7" s="4">
        <v>76</v>
      </c>
      <c r="AO7" s="4">
        <v>14.82945</v>
      </c>
      <c r="AP7" s="4">
        <v>476.7</v>
      </c>
      <c r="AQ7" s="4">
        <v>0</v>
      </c>
      <c r="AR7" s="4">
        <v>32</v>
      </c>
      <c r="AS7" s="4">
        <v>4753</v>
      </c>
      <c r="AT7" s="4">
        <v>0</v>
      </c>
      <c r="AU7" s="4">
        <v>8.1839999999999993</v>
      </c>
      <c r="AV7" s="4">
        <v>12431</v>
      </c>
      <c r="AW7" s="4">
        <v>0</v>
      </c>
      <c r="AX7" s="30">
        <v>0.57999999999999996</v>
      </c>
      <c r="AY7">
        <v>0.85125000000000006</v>
      </c>
      <c r="AZ7" t="s">
        <v>69</v>
      </c>
      <c r="BA7" t="s">
        <v>174</v>
      </c>
      <c r="BB7">
        <v>2</v>
      </c>
      <c r="BC7" t="s">
        <v>338</v>
      </c>
      <c r="BD7">
        <v>6</v>
      </c>
      <c r="BE7">
        <v>5707.2390000000005</v>
      </c>
      <c r="BF7">
        <v>0.30828496931703747</v>
      </c>
      <c r="BG7">
        <v>0.26242758013112816</v>
      </c>
      <c r="BH7">
        <v>120609.81600000002</v>
      </c>
      <c r="BI7">
        <v>1.4588000034756703E-2</v>
      </c>
      <c r="BJ7">
        <v>1.2418035029586645E-2</v>
      </c>
      <c r="BK7">
        <v>1</v>
      </c>
      <c r="BL7" t="s">
        <v>67</v>
      </c>
      <c r="BM7">
        <v>1</v>
      </c>
      <c r="BN7" t="s">
        <v>291</v>
      </c>
    </row>
    <row r="8" spans="1:66">
      <c r="A8" s="139" t="str">
        <f t="shared" ref="A8:A42" si="20">W8</f>
        <v>삼환운수</v>
      </c>
      <c r="B8" s="139" t="str">
        <f t="shared" ref="B8:B42" si="21">V8</f>
        <v>532</v>
      </c>
      <c r="C8" s="140" t="str">
        <f t="shared" ref="C8:C42" si="22">Y8</f>
        <v>71바6201</v>
      </c>
      <c r="D8" s="114" t="str">
        <f t="shared" ref="D8:D42" si="23">Z8</f>
        <v>저상</v>
      </c>
      <c r="E8" s="110" t="str">
        <f t="shared" si="16"/>
        <v>F</v>
      </c>
      <c r="F8" s="160">
        <f t="shared" si="17"/>
        <v>0.79852941176470582</v>
      </c>
      <c r="G8" s="161">
        <f t="shared" si="18"/>
        <v>2.7149999999999999</v>
      </c>
      <c r="H8" s="162">
        <f t="shared" si="19"/>
        <v>3.4</v>
      </c>
      <c r="I8" s="163">
        <f t="shared" ref="I8:I42" si="24">AC8</f>
        <v>1371.0239999999999</v>
      </c>
      <c r="J8" s="164">
        <f t="shared" ref="J8:J42" si="25">AI8/AH8</f>
        <v>4.2803257497879527E-2</v>
      </c>
      <c r="K8" s="164">
        <f t="shared" ref="K8:K42" si="26">AJ8/AH8</f>
        <v>0.3551672563692273</v>
      </c>
      <c r="L8" s="164">
        <f t="shared" ref="L8:L42" si="27">AK8/AC8</f>
        <v>0.25747178751064898</v>
      </c>
      <c r="M8" s="165">
        <f t="shared" ref="M8:M42" si="28">AG8</f>
        <v>16.638000000000002</v>
      </c>
      <c r="N8" s="166">
        <f t="shared" ref="N8:N42" si="29">IF(AW8=0,AT8,"속도계이상")</f>
        <v>0</v>
      </c>
      <c r="O8" s="166">
        <f t="shared" ref="O8:O42" si="30">IF(AW8=0,AU8,"속도계이상")</f>
        <v>1.9690000000000001</v>
      </c>
      <c r="P8" s="167">
        <f t="shared" ref="P8:P42" si="31">AQ8/60</f>
        <v>0</v>
      </c>
      <c r="Q8" s="168">
        <f t="shared" ref="Q8:Q42" si="32">AN8</f>
        <v>65</v>
      </c>
      <c r="R8" s="169">
        <f t="shared" ref="R8:R42" si="33">AC8/(AH8-AI8-AJ8)</f>
        <v>20.371567317267562</v>
      </c>
      <c r="S8" s="141">
        <f t="shared" ref="S8:S42" si="34">IF(AW8=0,AL8,"속도계이상")</f>
        <v>0</v>
      </c>
      <c r="T8" s="141">
        <f t="shared" ref="T8:T42" si="35">IF(AW8=0,AM8,"속도계이상")</f>
        <v>27</v>
      </c>
      <c r="U8" t="s">
        <v>117</v>
      </c>
      <c r="V8" s="5" t="s">
        <v>119</v>
      </c>
      <c r="W8" t="s">
        <v>117</v>
      </c>
      <c r="X8" s="5" t="s">
        <v>119</v>
      </c>
      <c r="Y8" t="s">
        <v>177</v>
      </c>
      <c r="Z8" t="s">
        <v>305</v>
      </c>
      <c r="AA8" t="s">
        <v>306</v>
      </c>
      <c r="AB8">
        <v>515</v>
      </c>
      <c r="AC8" s="1">
        <v>1371.0239999999999</v>
      </c>
      <c r="AD8" s="1">
        <v>504.99299999999999</v>
      </c>
      <c r="AE8" s="28">
        <v>2.7149999999999999</v>
      </c>
      <c r="AF8">
        <v>3.4</v>
      </c>
      <c r="AG8">
        <v>16.638000000000002</v>
      </c>
      <c r="AH8">
        <v>111.789973</v>
      </c>
      <c r="AI8">
        <v>4.7849750000000002</v>
      </c>
      <c r="AJ8">
        <v>39.704138</v>
      </c>
      <c r="AK8">
        <v>353</v>
      </c>
      <c r="AL8">
        <v>0</v>
      </c>
      <c r="AM8">
        <v>27</v>
      </c>
      <c r="AN8">
        <v>65</v>
      </c>
      <c r="AO8">
        <v>12.264284</v>
      </c>
      <c r="AP8">
        <v>18.8</v>
      </c>
      <c r="AQ8">
        <v>0</v>
      </c>
      <c r="AR8">
        <v>15</v>
      </c>
      <c r="AS8">
        <v>2032</v>
      </c>
      <c r="AT8">
        <v>0</v>
      </c>
      <c r="AU8">
        <v>1.9690000000000001</v>
      </c>
      <c r="AV8">
        <v>9082</v>
      </c>
      <c r="AW8">
        <v>0</v>
      </c>
      <c r="AX8" s="29">
        <v>1.05</v>
      </c>
      <c r="AY8">
        <v>0.79852941176470582</v>
      </c>
      <c r="AZ8" t="s">
        <v>70</v>
      </c>
      <c r="BA8" t="s">
        <v>178</v>
      </c>
      <c r="BB8">
        <v>1</v>
      </c>
      <c r="BC8" t="s">
        <v>275</v>
      </c>
      <c r="BD8">
        <v>9</v>
      </c>
      <c r="BE8">
        <v>43734.635999999991</v>
      </c>
      <c r="BF8">
        <v>3.1348700375601619E-2</v>
      </c>
      <c r="BG8">
        <v>2.5032859270517172E-2</v>
      </c>
      <c r="BH8">
        <v>120609.81600000002</v>
      </c>
      <c r="BI8">
        <v>1.1367432979086873E-2</v>
      </c>
      <c r="BJ8">
        <v>9.0772295700649579E-3</v>
      </c>
      <c r="BK8">
        <v>1</v>
      </c>
      <c r="BL8" t="s">
        <v>67</v>
      </c>
      <c r="BM8">
        <v>-1</v>
      </c>
      <c r="BN8" t="s">
        <v>317</v>
      </c>
    </row>
    <row r="9" spans="1:66">
      <c r="A9" s="142" t="str">
        <f t="shared" si="20"/>
        <v>삼환운수</v>
      </c>
      <c r="B9" s="142" t="str">
        <f t="shared" si="21"/>
        <v>532</v>
      </c>
      <c r="C9" s="143" t="str">
        <f t="shared" si="22"/>
        <v>71바6202</v>
      </c>
      <c r="D9" s="131" t="str">
        <f t="shared" si="23"/>
        <v>중형</v>
      </c>
      <c r="E9" s="127" t="str">
        <f t="shared" si="16"/>
        <v>A</v>
      </c>
      <c r="F9" s="150">
        <f t="shared" si="17"/>
        <v>0.9714814814814815</v>
      </c>
      <c r="G9" s="151">
        <f t="shared" si="18"/>
        <v>2.6230000000000002</v>
      </c>
      <c r="H9" s="152">
        <f t="shared" si="19"/>
        <v>2.7</v>
      </c>
      <c r="I9" s="153">
        <f t="shared" si="24"/>
        <v>3431.922</v>
      </c>
      <c r="J9" s="154">
        <f t="shared" si="25"/>
        <v>1.7627306637240072E-2</v>
      </c>
      <c r="K9" s="154">
        <f t="shared" si="26"/>
        <v>0.34206775464436051</v>
      </c>
      <c r="L9" s="154">
        <f t="shared" si="27"/>
        <v>0.21125188742634593</v>
      </c>
      <c r="M9" s="155">
        <f t="shared" si="28"/>
        <v>9.0069999999999997</v>
      </c>
      <c r="N9" s="156">
        <f t="shared" si="29"/>
        <v>5.8000000000000003E-2</v>
      </c>
      <c r="O9" s="156">
        <f t="shared" si="30"/>
        <v>2.8559999999999999</v>
      </c>
      <c r="P9" s="157">
        <f t="shared" si="31"/>
        <v>0</v>
      </c>
      <c r="Q9" s="158">
        <f t="shared" si="32"/>
        <v>60</v>
      </c>
      <c r="R9" s="159">
        <f t="shared" si="33"/>
        <v>21.865579632131929</v>
      </c>
      <c r="S9" s="144">
        <f t="shared" si="34"/>
        <v>2</v>
      </c>
      <c r="T9" s="144">
        <f t="shared" si="35"/>
        <v>98</v>
      </c>
      <c r="U9" t="s">
        <v>117</v>
      </c>
      <c r="V9" s="5" t="s">
        <v>119</v>
      </c>
      <c r="W9" t="s">
        <v>117</v>
      </c>
      <c r="X9" s="5" t="s">
        <v>119</v>
      </c>
      <c r="Y9" t="s">
        <v>179</v>
      </c>
      <c r="Z9" t="s">
        <v>171</v>
      </c>
      <c r="AA9" t="s">
        <v>48</v>
      </c>
      <c r="AB9">
        <v>515</v>
      </c>
      <c r="AC9" s="1">
        <v>3431.922</v>
      </c>
      <c r="AD9" s="1">
        <v>1308.4939999999999</v>
      </c>
      <c r="AE9" s="28">
        <v>2.6230000000000002</v>
      </c>
      <c r="AF9">
        <v>2.7</v>
      </c>
      <c r="AG9">
        <v>9.0069999999999997</v>
      </c>
      <c r="AH9">
        <v>245.126104</v>
      </c>
      <c r="AI9">
        <v>4.320913</v>
      </c>
      <c r="AJ9">
        <v>83.849735999999993</v>
      </c>
      <c r="AK9">
        <v>725</v>
      </c>
      <c r="AL9">
        <v>2</v>
      </c>
      <c r="AM9">
        <v>98</v>
      </c>
      <c r="AN9">
        <v>60</v>
      </c>
      <c r="AO9">
        <v>14.000638</v>
      </c>
      <c r="AP9">
        <v>0</v>
      </c>
      <c r="AQ9">
        <v>0</v>
      </c>
      <c r="AR9">
        <v>14</v>
      </c>
      <c r="AS9">
        <v>10217</v>
      </c>
      <c r="AT9">
        <v>5.8000000000000003E-2</v>
      </c>
      <c r="AU9">
        <v>2.8559999999999999</v>
      </c>
      <c r="AV9">
        <v>15417</v>
      </c>
      <c r="AW9">
        <v>0</v>
      </c>
      <c r="AX9" s="29">
        <v>0.64</v>
      </c>
      <c r="AY9">
        <v>0.9714814814814815</v>
      </c>
      <c r="AZ9" t="s">
        <v>66</v>
      </c>
      <c r="BA9" t="s">
        <v>178</v>
      </c>
      <c r="BB9">
        <v>1</v>
      </c>
      <c r="BC9" t="s">
        <v>339</v>
      </c>
      <c r="BD9">
        <v>10</v>
      </c>
      <c r="BE9">
        <v>43734.635999999991</v>
      </c>
      <c r="BF9">
        <v>7.8471488821811639E-2</v>
      </c>
      <c r="BG9">
        <v>7.6233598214671086E-2</v>
      </c>
      <c r="BH9">
        <v>120609.81600000002</v>
      </c>
      <c r="BI9">
        <v>2.8454748658268407E-2</v>
      </c>
      <c r="BJ9">
        <v>2.7643261381717792E-2</v>
      </c>
      <c r="BK9">
        <v>1</v>
      </c>
      <c r="BL9" t="s">
        <v>68</v>
      </c>
      <c r="BM9">
        <v>1</v>
      </c>
      <c r="BN9" t="s">
        <v>291</v>
      </c>
    </row>
    <row r="10" spans="1:66">
      <c r="A10" s="139" t="str">
        <f t="shared" si="20"/>
        <v>삼환운수</v>
      </c>
      <c r="B10" s="139" t="str">
        <f t="shared" si="21"/>
        <v>532</v>
      </c>
      <c r="C10" s="140" t="str">
        <f t="shared" si="22"/>
        <v>71바6203</v>
      </c>
      <c r="D10" s="114" t="str">
        <f t="shared" si="23"/>
        <v>중형</v>
      </c>
      <c r="E10" s="110" t="str">
        <f t="shared" si="16"/>
        <v>C</v>
      </c>
      <c r="F10" s="160">
        <f t="shared" si="17"/>
        <v>0.85259259259259257</v>
      </c>
      <c r="G10" s="161">
        <f t="shared" si="18"/>
        <v>2.302</v>
      </c>
      <c r="H10" s="162">
        <f t="shared" si="19"/>
        <v>2.7</v>
      </c>
      <c r="I10" s="163">
        <f t="shared" si="24"/>
        <v>3899.6869999999999</v>
      </c>
      <c r="J10" s="164">
        <f t="shared" si="25"/>
        <v>1.5886625419927261E-2</v>
      </c>
      <c r="K10" s="164">
        <f t="shared" si="26"/>
        <v>0.36301903339928848</v>
      </c>
      <c r="L10" s="164">
        <f t="shared" si="27"/>
        <v>0.22181267368381105</v>
      </c>
      <c r="M10" s="165">
        <f t="shared" si="28"/>
        <v>10.569000000000001</v>
      </c>
      <c r="N10" s="166">
        <f t="shared" si="29"/>
        <v>5.0999999999999997E-2</v>
      </c>
      <c r="O10" s="166">
        <f t="shared" si="30"/>
        <v>11.231999999999999</v>
      </c>
      <c r="P10" s="167">
        <f t="shared" si="31"/>
        <v>0</v>
      </c>
      <c r="Q10" s="168">
        <f t="shared" si="32"/>
        <v>63</v>
      </c>
      <c r="R10" s="169">
        <f t="shared" si="33"/>
        <v>20.740311884124509</v>
      </c>
      <c r="S10" s="141">
        <f t="shared" si="34"/>
        <v>2</v>
      </c>
      <c r="T10" s="141">
        <f t="shared" si="35"/>
        <v>438</v>
      </c>
      <c r="U10" t="s">
        <v>117</v>
      </c>
      <c r="V10" t="s">
        <v>119</v>
      </c>
      <c r="W10" s="4" t="s">
        <v>117</v>
      </c>
      <c r="X10" s="4" t="s">
        <v>119</v>
      </c>
      <c r="Y10" s="4" t="s">
        <v>180</v>
      </c>
      <c r="Z10" s="4" t="s">
        <v>171</v>
      </c>
      <c r="AA10" s="4" t="s">
        <v>48</v>
      </c>
      <c r="AB10" s="4">
        <v>515</v>
      </c>
      <c r="AC10" s="4">
        <v>3899.6869999999999</v>
      </c>
      <c r="AD10" s="4">
        <v>1693.683</v>
      </c>
      <c r="AE10" s="4">
        <v>2.302</v>
      </c>
      <c r="AF10" s="4">
        <v>2.7</v>
      </c>
      <c r="AG10" s="4">
        <v>10.569000000000001</v>
      </c>
      <c r="AH10" s="4">
        <v>302.73099999999999</v>
      </c>
      <c r="AI10" s="4">
        <v>4.809374</v>
      </c>
      <c r="AJ10" s="4">
        <v>109.897115</v>
      </c>
      <c r="AK10" s="4">
        <v>865</v>
      </c>
      <c r="AL10" s="4">
        <v>2</v>
      </c>
      <c r="AM10" s="4">
        <v>438</v>
      </c>
      <c r="AN10" s="4">
        <v>63</v>
      </c>
      <c r="AO10" s="4">
        <v>12.881690000000001</v>
      </c>
      <c r="AP10" s="4">
        <v>11.9</v>
      </c>
      <c r="AQ10" s="4">
        <v>0</v>
      </c>
      <c r="AR10" s="4">
        <v>18</v>
      </c>
      <c r="AS10" s="4">
        <v>5708</v>
      </c>
      <c r="AT10" s="4">
        <v>5.0999999999999997E-2</v>
      </c>
      <c r="AU10" s="4">
        <v>11.231999999999999</v>
      </c>
      <c r="AV10" s="4">
        <v>25588</v>
      </c>
      <c r="AW10" s="4">
        <v>0</v>
      </c>
      <c r="AX10" s="30">
        <v>0.65</v>
      </c>
      <c r="AY10">
        <v>0.85259259259259257</v>
      </c>
      <c r="AZ10" t="s">
        <v>69</v>
      </c>
      <c r="BA10" t="s">
        <v>178</v>
      </c>
      <c r="BB10">
        <v>6</v>
      </c>
      <c r="BC10" t="s">
        <v>307</v>
      </c>
      <c r="BD10">
        <v>8</v>
      </c>
      <c r="BE10">
        <v>43734.635999999991</v>
      </c>
      <c r="BF10">
        <v>8.9167016275155483E-2</v>
      </c>
      <c r="BG10">
        <v>7.6023137579780714E-2</v>
      </c>
      <c r="BH10">
        <v>120609.81600000002</v>
      </c>
      <c r="BI10">
        <v>3.2333081413539334E-2</v>
      </c>
      <c r="BJ10">
        <v>2.7566945708876869E-2</v>
      </c>
      <c r="BK10">
        <v>1</v>
      </c>
      <c r="BL10" t="s">
        <v>69</v>
      </c>
      <c r="BM10">
        <v>0</v>
      </c>
      <c r="BN10" t="s">
        <v>279</v>
      </c>
    </row>
    <row r="11" spans="1:66">
      <c r="A11" s="142" t="str">
        <f t="shared" si="20"/>
        <v>삼환운수</v>
      </c>
      <c r="B11" s="142" t="str">
        <f t="shared" si="21"/>
        <v>532</v>
      </c>
      <c r="C11" s="143" t="str">
        <f t="shared" si="22"/>
        <v>71바6204</v>
      </c>
      <c r="D11" s="131" t="str">
        <f t="shared" si="23"/>
        <v>중형</v>
      </c>
      <c r="E11" s="127" t="str">
        <f t="shared" si="16"/>
        <v>C</v>
      </c>
      <c r="F11" s="150">
        <f t="shared" si="17"/>
        <v>0.85962962962962963</v>
      </c>
      <c r="G11" s="151">
        <f t="shared" si="18"/>
        <v>2.3210000000000002</v>
      </c>
      <c r="H11" s="152">
        <f t="shared" si="19"/>
        <v>2.7</v>
      </c>
      <c r="I11" s="153">
        <f t="shared" si="24"/>
        <v>3862.4189999999999</v>
      </c>
      <c r="J11" s="154">
        <f t="shared" si="25"/>
        <v>1.797786709969313E-2</v>
      </c>
      <c r="K11" s="154">
        <f t="shared" si="26"/>
        <v>0.32016242434847358</v>
      </c>
      <c r="L11" s="154">
        <f t="shared" si="27"/>
        <v>0.11650729762876581</v>
      </c>
      <c r="M11" s="155">
        <f t="shared" si="28"/>
        <v>8.3879999999999999</v>
      </c>
      <c r="N11" s="156">
        <f t="shared" si="29"/>
        <v>0</v>
      </c>
      <c r="O11" s="156">
        <f t="shared" si="30"/>
        <v>3.34</v>
      </c>
      <c r="P11" s="157">
        <f t="shared" si="31"/>
        <v>0</v>
      </c>
      <c r="Q11" s="158">
        <f t="shared" si="32"/>
        <v>69</v>
      </c>
      <c r="R11" s="159">
        <f t="shared" si="33"/>
        <v>19.204462437998494</v>
      </c>
      <c r="S11" s="144">
        <f t="shared" si="34"/>
        <v>0</v>
      </c>
      <c r="T11" s="144">
        <f t="shared" si="35"/>
        <v>129</v>
      </c>
      <c r="U11" t="s">
        <v>117</v>
      </c>
      <c r="V11" s="5" t="s">
        <v>119</v>
      </c>
      <c r="W11" t="s">
        <v>117</v>
      </c>
      <c r="X11" s="5" t="s">
        <v>119</v>
      </c>
      <c r="Y11" t="s">
        <v>181</v>
      </c>
      <c r="Z11" t="s">
        <v>171</v>
      </c>
      <c r="AA11" t="s">
        <v>48</v>
      </c>
      <c r="AB11">
        <v>515</v>
      </c>
      <c r="AC11" s="1">
        <v>3862.4189999999999</v>
      </c>
      <c r="AD11" s="1">
        <v>1663.9359999999999</v>
      </c>
      <c r="AE11" s="28">
        <v>2.3210000000000002</v>
      </c>
      <c r="AF11">
        <v>2.7</v>
      </c>
      <c r="AG11">
        <v>8.3879999999999999</v>
      </c>
      <c r="AH11">
        <v>303.87242099999997</v>
      </c>
      <c r="AI11">
        <v>5.4629779999999997</v>
      </c>
      <c r="AJ11">
        <v>97.288531000000006</v>
      </c>
      <c r="AK11">
        <v>450</v>
      </c>
      <c r="AL11">
        <v>0</v>
      </c>
      <c r="AM11">
        <v>129</v>
      </c>
      <c r="AN11">
        <v>69</v>
      </c>
      <c r="AO11">
        <v>12.710659</v>
      </c>
      <c r="AP11">
        <v>51.9</v>
      </c>
      <c r="AQ11">
        <v>0</v>
      </c>
      <c r="AR11">
        <v>30</v>
      </c>
      <c r="AS11">
        <v>8660</v>
      </c>
      <c r="AT11">
        <v>0</v>
      </c>
      <c r="AU11">
        <v>3.34</v>
      </c>
      <c r="AV11">
        <v>28708</v>
      </c>
      <c r="AW11">
        <v>0</v>
      </c>
      <c r="AX11" s="29">
        <v>0.62</v>
      </c>
      <c r="AY11">
        <v>0.85962962962962963</v>
      </c>
      <c r="AZ11" t="s">
        <v>69</v>
      </c>
      <c r="BA11" t="s">
        <v>178</v>
      </c>
      <c r="BB11">
        <v>4</v>
      </c>
      <c r="BC11" t="s">
        <v>304</v>
      </c>
      <c r="BD11">
        <v>7</v>
      </c>
      <c r="BE11">
        <v>43734.635999999991</v>
      </c>
      <c r="BF11">
        <v>8.8314877023327701E-2</v>
      </c>
      <c r="BG11">
        <v>7.5918085026349474E-2</v>
      </c>
      <c r="BH11">
        <v>120609.81600000002</v>
      </c>
      <c r="BI11">
        <v>3.2024085004822483E-2</v>
      </c>
      <c r="BJ11">
        <v>2.7528852331923329E-2</v>
      </c>
      <c r="BK11">
        <v>1</v>
      </c>
      <c r="BL11" t="s">
        <v>67</v>
      </c>
      <c r="BM11">
        <v>1</v>
      </c>
      <c r="BN11" t="s">
        <v>291</v>
      </c>
    </row>
    <row r="12" spans="1:66" s="2" customFormat="1">
      <c r="A12" s="139" t="str">
        <f t="shared" si="20"/>
        <v>삼환운수</v>
      </c>
      <c r="B12" s="139" t="str">
        <f t="shared" si="21"/>
        <v>532</v>
      </c>
      <c r="C12" s="140" t="str">
        <f t="shared" si="22"/>
        <v>71바6207</v>
      </c>
      <c r="D12" s="114" t="str">
        <f t="shared" si="23"/>
        <v>중형</v>
      </c>
      <c r="E12" s="110" t="str">
        <f t="shared" si="16"/>
        <v>B</v>
      </c>
      <c r="F12" s="160">
        <f t="shared" si="17"/>
        <v>0.91740740740740734</v>
      </c>
      <c r="G12" s="161">
        <f t="shared" si="18"/>
        <v>2.4769999999999999</v>
      </c>
      <c r="H12" s="162">
        <f t="shared" si="19"/>
        <v>2.7</v>
      </c>
      <c r="I12" s="163">
        <f t="shared" si="24"/>
        <v>4505.7439999999997</v>
      </c>
      <c r="J12" s="164">
        <f t="shared" si="25"/>
        <v>1.6166152459153392E-2</v>
      </c>
      <c r="K12" s="164">
        <f t="shared" si="26"/>
        <v>0.34391227579752548</v>
      </c>
      <c r="L12" s="164">
        <f t="shared" si="27"/>
        <v>0.2436889446004922</v>
      </c>
      <c r="M12" s="165">
        <f t="shared" si="28"/>
        <v>8.5760000000000005</v>
      </c>
      <c r="N12" s="166">
        <f t="shared" si="29"/>
        <v>2.1999999999999999E-2</v>
      </c>
      <c r="O12" s="166">
        <f t="shared" si="30"/>
        <v>3.7949999999999999</v>
      </c>
      <c r="P12" s="167">
        <f t="shared" si="31"/>
        <v>0</v>
      </c>
      <c r="Q12" s="168">
        <f t="shared" si="32"/>
        <v>68</v>
      </c>
      <c r="R12" s="169">
        <f t="shared" si="33"/>
        <v>19.781042587430811</v>
      </c>
      <c r="S12" s="141">
        <f t="shared" si="34"/>
        <v>1</v>
      </c>
      <c r="T12" s="141">
        <f t="shared" si="35"/>
        <v>171</v>
      </c>
      <c r="U12" t="s">
        <v>117</v>
      </c>
      <c r="V12" s="5" t="s">
        <v>119</v>
      </c>
      <c r="W12" t="s">
        <v>117</v>
      </c>
      <c r="X12" s="5" t="s">
        <v>119</v>
      </c>
      <c r="Y12" t="s">
        <v>182</v>
      </c>
      <c r="Z12" t="s">
        <v>171</v>
      </c>
      <c r="AA12" t="s">
        <v>48</v>
      </c>
      <c r="AB12">
        <v>515</v>
      </c>
      <c r="AC12" s="1">
        <v>4505.7439999999997</v>
      </c>
      <c r="AD12" s="1">
        <v>1819.231</v>
      </c>
      <c r="AE12" s="28">
        <v>2.4769999999999999</v>
      </c>
      <c r="AF12">
        <v>2.7</v>
      </c>
      <c r="AG12">
        <v>8.5760000000000005</v>
      </c>
      <c r="AH12">
        <v>355.951301</v>
      </c>
      <c r="AI12">
        <v>5.7543629999999997</v>
      </c>
      <c r="AJ12">
        <v>122.416022</v>
      </c>
      <c r="AK12">
        <v>1098</v>
      </c>
      <c r="AL12">
        <v>1</v>
      </c>
      <c r="AM12">
        <v>171</v>
      </c>
      <c r="AN12">
        <v>68</v>
      </c>
      <c r="AO12">
        <v>12.658315</v>
      </c>
      <c r="AP12">
        <v>56.7</v>
      </c>
      <c r="AQ12">
        <v>0</v>
      </c>
      <c r="AR12">
        <v>38</v>
      </c>
      <c r="AS12">
        <v>11001</v>
      </c>
      <c r="AT12">
        <v>2.1999999999999999E-2</v>
      </c>
      <c r="AU12">
        <v>3.7949999999999999</v>
      </c>
      <c r="AV12">
        <v>33743</v>
      </c>
      <c r="AW12">
        <v>0</v>
      </c>
      <c r="AX12" s="29">
        <v>0.65</v>
      </c>
      <c r="AY12" s="2">
        <v>0.91740740740740734</v>
      </c>
      <c r="AZ12" s="2" t="s">
        <v>68</v>
      </c>
      <c r="BA12" s="2" t="s">
        <v>178</v>
      </c>
      <c r="BB12" s="2">
        <v>2</v>
      </c>
      <c r="BC12" s="2" t="s">
        <v>312</v>
      </c>
      <c r="BD12" s="2">
        <v>10</v>
      </c>
      <c r="BE12" s="2">
        <v>43734.635999999991</v>
      </c>
      <c r="BF12" s="2">
        <v>0.10302461417536436</v>
      </c>
      <c r="BG12" s="2">
        <v>9.4515544189769443E-2</v>
      </c>
      <c r="BH12" s="2">
        <v>120609.81600000002</v>
      </c>
      <c r="BI12" s="2">
        <v>3.7358020677189317E-2</v>
      </c>
      <c r="BJ12" s="2">
        <v>3.4272524895332571E-2</v>
      </c>
      <c r="BK12" s="2">
        <v>1</v>
      </c>
      <c r="BL12" s="2" t="s">
        <v>69</v>
      </c>
      <c r="BM12" s="2">
        <v>1</v>
      </c>
      <c r="BN12" s="2" t="s">
        <v>291</v>
      </c>
    </row>
    <row r="13" spans="1:66">
      <c r="A13" s="142" t="str">
        <f t="shared" si="20"/>
        <v>삼환운수</v>
      </c>
      <c r="B13" s="142" t="str">
        <f t="shared" si="21"/>
        <v>532</v>
      </c>
      <c r="C13" s="143" t="str">
        <f t="shared" si="22"/>
        <v>71바6208</v>
      </c>
      <c r="D13" s="131" t="str">
        <f t="shared" si="23"/>
        <v>중형</v>
      </c>
      <c r="E13" s="127" t="str">
        <f t="shared" si="16"/>
        <v>F</v>
      </c>
      <c r="F13" s="150">
        <f t="shared" si="17"/>
        <v>0.7678571428571429</v>
      </c>
      <c r="G13" s="151">
        <f t="shared" si="18"/>
        <v>2.15</v>
      </c>
      <c r="H13" s="152">
        <f t="shared" si="19"/>
        <v>2.8</v>
      </c>
      <c r="I13" s="153">
        <f t="shared" si="24"/>
        <v>3500.7579999999998</v>
      </c>
      <c r="J13" s="154">
        <f t="shared" si="25"/>
        <v>1.6968358046062282E-2</v>
      </c>
      <c r="K13" s="154">
        <f t="shared" si="26"/>
        <v>0.36746417159905709</v>
      </c>
      <c r="L13" s="154">
        <f t="shared" si="27"/>
        <v>0.16025100849587434</v>
      </c>
      <c r="M13" s="155">
        <f t="shared" si="28"/>
        <v>10.733000000000001</v>
      </c>
      <c r="N13" s="156">
        <f t="shared" si="29"/>
        <v>8.5999999999999993E-2</v>
      </c>
      <c r="O13" s="156">
        <f t="shared" si="30"/>
        <v>4.57</v>
      </c>
      <c r="P13" s="157">
        <f t="shared" si="31"/>
        <v>0</v>
      </c>
      <c r="Q13" s="158">
        <f t="shared" si="32"/>
        <v>62</v>
      </c>
      <c r="R13" s="159">
        <f t="shared" si="33"/>
        <v>20.494568774592615</v>
      </c>
      <c r="S13" s="144">
        <f t="shared" si="34"/>
        <v>3</v>
      </c>
      <c r="T13" s="144">
        <f t="shared" si="35"/>
        <v>160</v>
      </c>
      <c r="U13" t="s">
        <v>117</v>
      </c>
      <c r="V13" t="s">
        <v>119</v>
      </c>
      <c r="W13" s="4" t="s">
        <v>117</v>
      </c>
      <c r="X13" s="4" t="s">
        <v>119</v>
      </c>
      <c r="Y13" s="4" t="s">
        <v>183</v>
      </c>
      <c r="Z13" s="4" t="s">
        <v>171</v>
      </c>
      <c r="AA13" s="4" t="s">
        <v>48</v>
      </c>
      <c r="AB13" s="4">
        <v>515</v>
      </c>
      <c r="AC13" s="4">
        <v>3500.7579999999998</v>
      </c>
      <c r="AD13" s="4">
        <v>1628.347</v>
      </c>
      <c r="AE13" s="4">
        <v>2.15</v>
      </c>
      <c r="AF13" s="4">
        <v>2.8</v>
      </c>
      <c r="AG13" s="4">
        <v>10.733000000000001</v>
      </c>
      <c r="AH13" s="4">
        <v>277.49019600000003</v>
      </c>
      <c r="AI13" s="4">
        <v>4.7085530000000002</v>
      </c>
      <c r="AJ13" s="4">
        <v>101.967705</v>
      </c>
      <c r="AK13" s="4">
        <v>561</v>
      </c>
      <c r="AL13" s="4">
        <v>3</v>
      </c>
      <c r="AM13" s="4">
        <v>160</v>
      </c>
      <c r="AN13" s="4">
        <v>62</v>
      </c>
      <c r="AO13" s="4">
        <v>12.615788999999999</v>
      </c>
      <c r="AP13" s="4">
        <v>0</v>
      </c>
      <c r="AQ13" s="4">
        <v>0</v>
      </c>
      <c r="AR13" s="4">
        <v>57</v>
      </c>
      <c r="AS13" s="4">
        <v>10660</v>
      </c>
      <c r="AT13" s="4">
        <v>8.5999999999999993E-2</v>
      </c>
      <c r="AU13" s="4">
        <v>4.57</v>
      </c>
      <c r="AV13" s="4">
        <v>27875</v>
      </c>
      <c r="AW13" s="4">
        <v>0</v>
      </c>
      <c r="AX13" s="30">
        <v>0.62</v>
      </c>
      <c r="AY13">
        <v>0.7678571428571429</v>
      </c>
      <c r="AZ13" t="s">
        <v>70</v>
      </c>
      <c r="BA13" t="s">
        <v>178</v>
      </c>
      <c r="BB13">
        <v>2</v>
      </c>
      <c r="BC13" t="s">
        <v>340</v>
      </c>
      <c r="BD13">
        <v>9</v>
      </c>
      <c r="BE13">
        <v>43734.635999999991</v>
      </c>
      <c r="BF13">
        <v>8.0045435841743381E-2</v>
      </c>
      <c r="BG13">
        <v>6.1463459664195814E-2</v>
      </c>
      <c r="BH13">
        <v>120609.81600000002</v>
      </c>
      <c r="BI13">
        <v>2.9025481640731456E-2</v>
      </c>
      <c r="BJ13">
        <v>2.2287423402704513E-2</v>
      </c>
      <c r="BK13">
        <v>1</v>
      </c>
      <c r="BL13" t="s">
        <v>70</v>
      </c>
      <c r="BM13">
        <v>0</v>
      </c>
      <c r="BN13" t="s">
        <v>279</v>
      </c>
    </row>
    <row r="14" spans="1:66">
      <c r="A14" s="139" t="str">
        <f t="shared" si="20"/>
        <v>삼환운수</v>
      </c>
      <c r="B14" s="139" t="str">
        <f t="shared" si="21"/>
        <v>532</v>
      </c>
      <c r="C14" s="140" t="str">
        <f t="shared" si="22"/>
        <v>71바6214</v>
      </c>
      <c r="D14" s="114" t="str">
        <f t="shared" si="23"/>
        <v>중형</v>
      </c>
      <c r="E14" s="110" t="str">
        <f t="shared" si="16"/>
        <v>C</v>
      </c>
      <c r="F14" s="160">
        <f t="shared" si="17"/>
        <v>0.87629629629629624</v>
      </c>
      <c r="G14" s="161">
        <f t="shared" si="18"/>
        <v>2.3660000000000001</v>
      </c>
      <c r="H14" s="162">
        <f t="shared" si="19"/>
        <v>2.7</v>
      </c>
      <c r="I14" s="163">
        <f t="shared" si="24"/>
        <v>4096.1440000000002</v>
      </c>
      <c r="J14" s="164">
        <f t="shared" si="25"/>
        <v>1.5562481501989099E-2</v>
      </c>
      <c r="K14" s="164">
        <f t="shared" si="26"/>
        <v>0.34869248038637857</v>
      </c>
      <c r="L14" s="164">
        <f t="shared" si="27"/>
        <v>0.11742751231402021</v>
      </c>
      <c r="M14" s="165">
        <f t="shared" si="28"/>
        <v>8.06</v>
      </c>
      <c r="N14" s="166">
        <f t="shared" si="29"/>
        <v>0</v>
      </c>
      <c r="O14" s="166">
        <f t="shared" si="30"/>
        <v>4.468</v>
      </c>
      <c r="P14" s="167">
        <f t="shared" si="31"/>
        <v>0</v>
      </c>
      <c r="Q14" s="168">
        <f t="shared" si="32"/>
        <v>62</v>
      </c>
      <c r="R14" s="169">
        <f t="shared" si="33"/>
        <v>20.132613027918179</v>
      </c>
      <c r="S14" s="141">
        <f t="shared" si="34"/>
        <v>0</v>
      </c>
      <c r="T14" s="141">
        <f t="shared" si="35"/>
        <v>183</v>
      </c>
      <c r="U14" t="s">
        <v>117</v>
      </c>
      <c r="V14" s="5" t="s">
        <v>119</v>
      </c>
      <c r="W14" t="s">
        <v>117</v>
      </c>
      <c r="X14" s="5" t="s">
        <v>119</v>
      </c>
      <c r="Y14" t="s">
        <v>185</v>
      </c>
      <c r="Z14" t="s">
        <v>171</v>
      </c>
      <c r="AA14" t="s">
        <v>48</v>
      </c>
      <c r="AB14">
        <v>515</v>
      </c>
      <c r="AC14" s="1">
        <v>4096.1440000000002</v>
      </c>
      <c r="AD14" s="1">
        <v>1731.222</v>
      </c>
      <c r="AE14" s="28">
        <v>2.3660000000000001</v>
      </c>
      <c r="AF14">
        <v>2.7</v>
      </c>
      <c r="AG14">
        <v>8.06</v>
      </c>
      <c r="AH14">
        <v>320.03103099999998</v>
      </c>
      <c r="AI14">
        <v>4.9804769999999996</v>
      </c>
      <c r="AJ14">
        <v>111.59241400000001</v>
      </c>
      <c r="AK14">
        <v>481</v>
      </c>
      <c r="AL14">
        <v>0</v>
      </c>
      <c r="AM14">
        <v>183</v>
      </c>
      <c r="AN14">
        <v>62</v>
      </c>
      <c r="AO14">
        <v>12.799208</v>
      </c>
      <c r="AP14">
        <v>0</v>
      </c>
      <c r="AQ14">
        <v>0</v>
      </c>
      <c r="AR14">
        <v>32</v>
      </c>
      <c r="AS14">
        <v>3675</v>
      </c>
      <c r="AT14">
        <v>0</v>
      </c>
      <c r="AU14">
        <v>4.468</v>
      </c>
      <c r="AV14">
        <v>32301</v>
      </c>
      <c r="AW14">
        <v>0</v>
      </c>
      <c r="AX14" s="29">
        <v>0.59</v>
      </c>
      <c r="AY14">
        <v>0.87629629629629624</v>
      </c>
      <c r="AZ14" t="s">
        <v>69</v>
      </c>
      <c r="BA14" t="s">
        <v>178</v>
      </c>
      <c r="BB14">
        <v>3</v>
      </c>
      <c r="BC14" t="s">
        <v>311</v>
      </c>
      <c r="BD14">
        <v>7</v>
      </c>
      <c r="BE14">
        <v>43734.635999999991</v>
      </c>
      <c r="BF14">
        <v>9.3659039485317799E-2</v>
      </c>
      <c r="BG14">
        <v>8.2073069415652553E-2</v>
      </c>
      <c r="BH14">
        <v>120609.81600000002</v>
      </c>
      <c r="BI14">
        <v>3.3961945518596923E-2</v>
      </c>
      <c r="BJ14">
        <v>2.9760727072963081E-2</v>
      </c>
      <c r="BK14">
        <v>1</v>
      </c>
      <c r="BL14" t="s">
        <v>67</v>
      </c>
      <c r="BM14">
        <v>1</v>
      </c>
      <c r="BN14" t="s">
        <v>291</v>
      </c>
    </row>
    <row r="15" spans="1:66">
      <c r="A15" s="142" t="str">
        <f t="shared" si="20"/>
        <v>삼환운수</v>
      </c>
      <c r="B15" s="142" t="str">
        <f t="shared" si="21"/>
        <v>532</v>
      </c>
      <c r="C15" s="143" t="str">
        <f t="shared" si="22"/>
        <v>71바6216</v>
      </c>
      <c r="D15" s="131" t="str">
        <f t="shared" si="23"/>
        <v>중형</v>
      </c>
      <c r="E15" s="127" t="str">
        <f t="shared" si="16"/>
        <v>B</v>
      </c>
      <c r="F15" s="150">
        <f t="shared" si="17"/>
        <v>0.93206896551724139</v>
      </c>
      <c r="G15" s="151">
        <f t="shared" si="18"/>
        <v>2.7029999999999998</v>
      </c>
      <c r="H15" s="152">
        <f t="shared" si="19"/>
        <v>2.9</v>
      </c>
      <c r="I15" s="153">
        <f t="shared" si="24"/>
        <v>3938.924</v>
      </c>
      <c r="J15" s="154">
        <f t="shared" si="25"/>
        <v>1.3480257729257872E-2</v>
      </c>
      <c r="K15" s="154">
        <f t="shared" si="26"/>
        <v>0.33827513509749896</v>
      </c>
      <c r="L15" s="154">
        <f t="shared" si="27"/>
        <v>0.17365148451709148</v>
      </c>
      <c r="M15" s="155">
        <f t="shared" si="28"/>
        <v>7.718</v>
      </c>
      <c r="N15" s="156">
        <f t="shared" si="29"/>
        <v>5.0999999999999997E-2</v>
      </c>
      <c r="O15" s="156">
        <f t="shared" si="30"/>
        <v>5.306</v>
      </c>
      <c r="P15" s="157">
        <f t="shared" si="31"/>
        <v>0</v>
      </c>
      <c r="Q15" s="158">
        <f t="shared" si="32"/>
        <v>63</v>
      </c>
      <c r="R15" s="159">
        <f t="shared" si="33"/>
        <v>20.399912076184428</v>
      </c>
      <c r="S15" s="144">
        <f t="shared" si="34"/>
        <v>2</v>
      </c>
      <c r="T15" s="144">
        <f t="shared" si="35"/>
        <v>209</v>
      </c>
      <c r="U15" t="s">
        <v>117</v>
      </c>
      <c r="V15" s="5" t="s">
        <v>119</v>
      </c>
      <c r="W15" t="s">
        <v>117</v>
      </c>
      <c r="X15" s="5" t="s">
        <v>119</v>
      </c>
      <c r="Y15" t="s">
        <v>186</v>
      </c>
      <c r="Z15" t="s">
        <v>171</v>
      </c>
      <c r="AA15" t="s">
        <v>48</v>
      </c>
      <c r="AB15">
        <v>515</v>
      </c>
      <c r="AC15" s="1">
        <v>3938.924</v>
      </c>
      <c r="AD15" s="1">
        <v>1457.125</v>
      </c>
      <c r="AE15" s="28">
        <v>2.7029999999999998</v>
      </c>
      <c r="AF15">
        <v>2.9</v>
      </c>
      <c r="AG15">
        <v>7.718</v>
      </c>
      <c r="AH15">
        <v>297.85877099999999</v>
      </c>
      <c r="AI15">
        <v>4.0152130000000001</v>
      </c>
      <c r="AJ15">
        <v>100.758216</v>
      </c>
      <c r="AK15">
        <v>684</v>
      </c>
      <c r="AL15">
        <v>2</v>
      </c>
      <c r="AM15">
        <v>209</v>
      </c>
      <c r="AN15">
        <v>63</v>
      </c>
      <c r="AO15">
        <v>13.224132000000001</v>
      </c>
      <c r="AP15">
        <v>19.5</v>
      </c>
      <c r="AQ15">
        <v>0</v>
      </c>
      <c r="AR15">
        <v>32</v>
      </c>
      <c r="AS15">
        <v>4425</v>
      </c>
      <c r="AT15">
        <v>5.0999999999999997E-2</v>
      </c>
      <c r="AU15">
        <v>5.306</v>
      </c>
      <c r="AV15">
        <v>2937</v>
      </c>
      <c r="AW15">
        <v>0</v>
      </c>
      <c r="AX15" s="29">
        <v>0.65</v>
      </c>
      <c r="AY15">
        <v>0.93206896551724139</v>
      </c>
      <c r="AZ15" t="s">
        <v>68</v>
      </c>
      <c r="BA15" t="s">
        <v>178</v>
      </c>
      <c r="BB15">
        <v>1</v>
      </c>
      <c r="BC15" t="s">
        <v>303</v>
      </c>
      <c r="BD15">
        <v>4</v>
      </c>
      <c r="BE15">
        <v>43734.635999999991</v>
      </c>
      <c r="BF15">
        <v>9.0064177051799421E-2</v>
      </c>
      <c r="BG15">
        <v>8.3946024334832364E-2</v>
      </c>
      <c r="BH15">
        <v>120609.81600000002</v>
      </c>
      <c r="BI15">
        <v>3.2658403193318856E-2</v>
      </c>
      <c r="BJ15">
        <v>3.0439884079841679E-2</v>
      </c>
      <c r="BK15">
        <v>1</v>
      </c>
      <c r="BL15" t="s">
        <v>69</v>
      </c>
      <c r="BM15">
        <v>1</v>
      </c>
      <c r="BN15" t="s">
        <v>291</v>
      </c>
    </row>
    <row r="16" spans="1:66">
      <c r="A16" s="139" t="str">
        <f t="shared" si="20"/>
        <v>삼환운수</v>
      </c>
      <c r="B16" s="139" t="str">
        <f t="shared" si="21"/>
        <v>532</v>
      </c>
      <c r="C16" s="140" t="str">
        <f t="shared" si="22"/>
        <v>71바6217</v>
      </c>
      <c r="D16" s="114" t="str">
        <f t="shared" si="23"/>
        <v>중형</v>
      </c>
      <c r="E16" s="110" t="str">
        <f t="shared" si="16"/>
        <v>C</v>
      </c>
      <c r="F16" s="160">
        <f t="shared" si="17"/>
        <v>0.85740740740740728</v>
      </c>
      <c r="G16" s="161">
        <f t="shared" si="18"/>
        <v>2.3149999999999999</v>
      </c>
      <c r="H16" s="162">
        <f t="shared" si="19"/>
        <v>2.7</v>
      </c>
      <c r="I16" s="163">
        <f t="shared" si="24"/>
        <v>3735.7669999999998</v>
      </c>
      <c r="J16" s="164">
        <f t="shared" si="25"/>
        <v>1.0888306043294082E-2</v>
      </c>
      <c r="K16" s="164">
        <f t="shared" si="26"/>
        <v>0.37016728169684321</v>
      </c>
      <c r="L16" s="164">
        <f t="shared" si="27"/>
        <v>0.26661191664255296</v>
      </c>
      <c r="M16" s="165">
        <f t="shared" si="28"/>
        <v>8.875</v>
      </c>
      <c r="N16" s="166">
        <f t="shared" si="29"/>
        <v>0.26800000000000002</v>
      </c>
      <c r="O16" s="166">
        <f t="shared" si="30"/>
        <v>7.2270000000000003</v>
      </c>
      <c r="P16" s="167">
        <f t="shared" si="31"/>
        <v>0</v>
      </c>
      <c r="Q16" s="168">
        <f t="shared" si="32"/>
        <v>63</v>
      </c>
      <c r="R16" s="169">
        <f t="shared" si="33"/>
        <v>20.411785929845575</v>
      </c>
      <c r="S16" s="141">
        <f t="shared" si="34"/>
        <v>10</v>
      </c>
      <c r="T16" s="141">
        <f t="shared" si="35"/>
        <v>270</v>
      </c>
      <c r="U16" t="s">
        <v>117</v>
      </c>
      <c r="V16" t="s">
        <v>119</v>
      </c>
      <c r="W16" s="4" t="s">
        <v>117</v>
      </c>
      <c r="X16" s="4" t="s">
        <v>119</v>
      </c>
      <c r="Y16" s="4" t="s">
        <v>187</v>
      </c>
      <c r="Z16" s="4" t="s">
        <v>171</v>
      </c>
      <c r="AA16" s="4" t="s">
        <v>48</v>
      </c>
      <c r="AB16" s="4">
        <v>515</v>
      </c>
      <c r="AC16" s="4">
        <v>3735.7669999999998</v>
      </c>
      <c r="AD16" s="4">
        <v>1614.07</v>
      </c>
      <c r="AE16" s="4">
        <v>2.3149999999999999</v>
      </c>
      <c r="AF16" s="4">
        <v>2.7</v>
      </c>
      <c r="AG16" s="4">
        <v>8.875</v>
      </c>
      <c r="AH16" s="4">
        <v>295.69714399999998</v>
      </c>
      <c r="AI16" s="4">
        <v>3.2196410000000002</v>
      </c>
      <c r="AJ16" s="4">
        <v>109.457408</v>
      </c>
      <c r="AK16" s="4">
        <v>996</v>
      </c>
      <c r="AL16" s="4">
        <v>10</v>
      </c>
      <c r="AM16" s="4">
        <v>270</v>
      </c>
      <c r="AN16" s="4">
        <v>63</v>
      </c>
      <c r="AO16" s="4">
        <v>12.633760000000001</v>
      </c>
      <c r="AP16" s="4">
        <v>0</v>
      </c>
      <c r="AQ16" s="4">
        <v>0</v>
      </c>
      <c r="AR16" s="4">
        <v>74</v>
      </c>
      <c r="AS16" s="4">
        <v>16918</v>
      </c>
      <c r="AT16" s="4">
        <v>0.26800000000000002</v>
      </c>
      <c r="AU16" s="4">
        <v>7.2270000000000003</v>
      </c>
      <c r="AV16" s="4">
        <v>6500</v>
      </c>
      <c r="AW16" s="4">
        <v>0</v>
      </c>
      <c r="AX16" s="30">
        <v>0.6</v>
      </c>
      <c r="AY16">
        <v>0.85740740740740728</v>
      </c>
      <c r="AZ16" t="s">
        <v>69</v>
      </c>
      <c r="BA16" t="s">
        <v>178</v>
      </c>
      <c r="BB16">
        <v>5</v>
      </c>
      <c r="BC16" t="s">
        <v>309</v>
      </c>
      <c r="BD16">
        <v>6</v>
      </c>
      <c r="BE16">
        <v>43734.635999999991</v>
      </c>
      <c r="BF16">
        <v>8.5418957185330199E-2</v>
      </c>
      <c r="BG16">
        <v>7.3238846623718296E-2</v>
      </c>
      <c r="BH16">
        <v>120609.81600000002</v>
      </c>
      <c r="BI16">
        <v>3.0973988054172962E-2</v>
      </c>
      <c r="BJ16">
        <v>2.6557326794596443E-2</v>
      </c>
      <c r="BK16">
        <v>1</v>
      </c>
      <c r="BL16" t="s">
        <v>68</v>
      </c>
      <c r="BM16">
        <v>-1</v>
      </c>
      <c r="BN16" t="s">
        <v>317</v>
      </c>
    </row>
    <row r="17" spans="1:66">
      <c r="A17" s="142" t="str">
        <f t="shared" si="20"/>
        <v>삼환운수</v>
      </c>
      <c r="B17" s="142" t="str">
        <f t="shared" si="21"/>
        <v>532</v>
      </c>
      <c r="C17" s="143" t="str">
        <f t="shared" si="22"/>
        <v>71바6218</v>
      </c>
      <c r="D17" s="131" t="str">
        <f t="shared" si="23"/>
        <v>중형</v>
      </c>
      <c r="E17" s="127" t="str">
        <f t="shared" si="16"/>
        <v>A</v>
      </c>
      <c r="F17" s="150">
        <f t="shared" si="17"/>
        <v>0.95814814814814819</v>
      </c>
      <c r="G17" s="151">
        <f t="shared" si="18"/>
        <v>2.5870000000000002</v>
      </c>
      <c r="H17" s="152">
        <f t="shared" si="19"/>
        <v>2.7</v>
      </c>
      <c r="I17" s="153">
        <f t="shared" si="24"/>
        <v>3657.0970000000002</v>
      </c>
      <c r="J17" s="154">
        <f t="shared" si="25"/>
        <v>1.7262029052725475E-2</v>
      </c>
      <c r="K17" s="154">
        <f t="shared" si="26"/>
        <v>0.35912117082047373</v>
      </c>
      <c r="L17" s="154">
        <f t="shared" si="27"/>
        <v>0.23215134846026778</v>
      </c>
      <c r="M17" s="155">
        <f t="shared" si="28"/>
        <v>9.048</v>
      </c>
      <c r="N17" s="156">
        <f t="shared" si="29"/>
        <v>2.7E-2</v>
      </c>
      <c r="O17" s="156">
        <f t="shared" si="30"/>
        <v>4.32</v>
      </c>
      <c r="P17" s="157">
        <f t="shared" si="31"/>
        <v>0</v>
      </c>
      <c r="Q17" s="158">
        <f t="shared" si="32"/>
        <v>61</v>
      </c>
      <c r="R17" s="159">
        <f t="shared" si="33"/>
        <v>23.451559510748936</v>
      </c>
      <c r="S17" s="144">
        <f t="shared" si="34"/>
        <v>1</v>
      </c>
      <c r="T17" s="144">
        <f t="shared" si="35"/>
        <v>158</v>
      </c>
      <c r="U17" t="s">
        <v>117</v>
      </c>
      <c r="V17" s="5" t="s">
        <v>119</v>
      </c>
      <c r="W17" t="s">
        <v>117</v>
      </c>
      <c r="X17" s="5" t="s">
        <v>119</v>
      </c>
      <c r="Y17" t="s">
        <v>188</v>
      </c>
      <c r="Z17" t="s">
        <v>171</v>
      </c>
      <c r="AA17" t="s">
        <v>48</v>
      </c>
      <c r="AB17">
        <v>515</v>
      </c>
      <c r="AC17" s="1">
        <v>3657.0970000000002</v>
      </c>
      <c r="AD17" s="1">
        <v>1413.895</v>
      </c>
      <c r="AE17" s="28">
        <v>2.5870000000000002</v>
      </c>
      <c r="AF17">
        <v>2.7</v>
      </c>
      <c r="AG17">
        <v>9.048</v>
      </c>
      <c r="AH17">
        <v>250.061565</v>
      </c>
      <c r="AI17">
        <v>4.3165699999999996</v>
      </c>
      <c r="AJ17">
        <v>89.802402000000001</v>
      </c>
      <c r="AK17">
        <v>849</v>
      </c>
      <c r="AL17">
        <v>1</v>
      </c>
      <c r="AM17">
        <v>158</v>
      </c>
      <c r="AN17">
        <v>61</v>
      </c>
      <c r="AO17">
        <v>14.624786</v>
      </c>
      <c r="AP17">
        <v>0</v>
      </c>
      <c r="AQ17">
        <v>0</v>
      </c>
      <c r="AR17">
        <v>17</v>
      </c>
      <c r="AS17">
        <v>2162</v>
      </c>
      <c r="AT17">
        <v>2.7E-2</v>
      </c>
      <c r="AU17">
        <v>4.32</v>
      </c>
      <c r="AV17">
        <v>1173</v>
      </c>
      <c r="AW17">
        <v>0</v>
      </c>
      <c r="AX17" s="29">
        <v>0.59</v>
      </c>
      <c r="AY17">
        <v>0.95814814814814819</v>
      </c>
      <c r="AZ17" t="s">
        <v>66</v>
      </c>
      <c r="BA17" t="s">
        <v>178</v>
      </c>
      <c r="BB17">
        <v>2</v>
      </c>
      <c r="BC17" t="s">
        <v>341</v>
      </c>
      <c r="BD17">
        <v>2</v>
      </c>
      <c r="BE17">
        <v>43734.635999999991</v>
      </c>
      <c r="BF17">
        <v>8.3620154058216031E-2</v>
      </c>
      <c r="BG17">
        <v>8.0120495758742555E-2</v>
      </c>
      <c r="BH17">
        <v>120609.81600000002</v>
      </c>
      <c r="BI17">
        <v>3.0321719419586873E-2</v>
      </c>
      <c r="BJ17">
        <v>2.9052699310544904E-2</v>
      </c>
      <c r="BK17">
        <v>1</v>
      </c>
      <c r="BL17" t="s">
        <v>67</v>
      </c>
      <c r="BM17">
        <v>3</v>
      </c>
      <c r="BN17" t="s">
        <v>291</v>
      </c>
    </row>
    <row r="18" spans="1:66">
      <c r="A18" s="139" t="str">
        <f t="shared" si="20"/>
        <v>삼환운수</v>
      </c>
      <c r="B18" s="139" t="str">
        <f t="shared" si="21"/>
        <v>532</v>
      </c>
      <c r="C18" s="140" t="str">
        <f t="shared" si="22"/>
        <v>71바6221</v>
      </c>
      <c r="D18" s="114" t="str">
        <f t="shared" si="23"/>
        <v>중형</v>
      </c>
      <c r="E18" s="110" t="str">
        <f t="shared" si="16"/>
        <v>C</v>
      </c>
      <c r="F18" s="160">
        <f t="shared" si="17"/>
        <v>0.87666666666666659</v>
      </c>
      <c r="G18" s="161">
        <f t="shared" si="18"/>
        <v>2.367</v>
      </c>
      <c r="H18" s="162">
        <f t="shared" si="19"/>
        <v>2.7</v>
      </c>
      <c r="I18" s="163">
        <f t="shared" si="24"/>
        <v>3819.0940000000001</v>
      </c>
      <c r="J18" s="164">
        <f t="shared" si="25"/>
        <v>1.7314503753453839E-2</v>
      </c>
      <c r="K18" s="164">
        <f t="shared" si="26"/>
        <v>0.3492449730485957</v>
      </c>
      <c r="L18" s="164">
        <f t="shared" si="27"/>
        <v>0.20188034125371096</v>
      </c>
      <c r="M18" s="165">
        <f t="shared" si="28"/>
        <v>8.5399999999999991</v>
      </c>
      <c r="N18" s="166">
        <f t="shared" si="29"/>
        <v>0.157</v>
      </c>
      <c r="O18" s="166">
        <f t="shared" si="30"/>
        <v>5.8129999999999997</v>
      </c>
      <c r="P18" s="167">
        <f t="shared" si="31"/>
        <v>0</v>
      </c>
      <c r="Q18" s="168">
        <f t="shared" si="32"/>
        <v>61</v>
      </c>
      <c r="R18" s="169">
        <f t="shared" si="33"/>
        <v>20.432516133947445</v>
      </c>
      <c r="S18" s="141">
        <f t="shared" si="34"/>
        <v>6</v>
      </c>
      <c r="T18" s="141">
        <f t="shared" si="35"/>
        <v>222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190</v>
      </c>
      <c r="Z18" t="s">
        <v>171</v>
      </c>
      <c r="AA18" t="s">
        <v>48</v>
      </c>
      <c r="AB18">
        <v>515</v>
      </c>
      <c r="AC18" s="1">
        <v>3819.0940000000001</v>
      </c>
      <c r="AD18" s="1">
        <v>1613.768</v>
      </c>
      <c r="AE18" s="28">
        <v>2.367</v>
      </c>
      <c r="AF18">
        <v>2.7</v>
      </c>
      <c r="AG18">
        <v>8.5399999999999991</v>
      </c>
      <c r="AH18">
        <v>295.07516199999998</v>
      </c>
      <c r="AI18">
        <v>5.1090799999999996</v>
      </c>
      <c r="AJ18">
        <v>103.053517</v>
      </c>
      <c r="AK18">
        <v>771</v>
      </c>
      <c r="AL18">
        <v>6</v>
      </c>
      <c r="AM18">
        <v>222</v>
      </c>
      <c r="AN18">
        <v>61</v>
      </c>
      <c r="AO18">
        <v>12.942783</v>
      </c>
      <c r="AP18">
        <v>0</v>
      </c>
      <c r="AQ18">
        <v>0</v>
      </c>
      <c r="AR18">
        <v>26</v>
      </c>
      <c r="AS18">
        <v>2613</v>
      </c>
      <c r="AT18">
        <v>0.157</v>
      </c>
      <c r="AU18">
        <v>5.8129999999999997</v>
      </c>
      <c r="AV18">
        <v>18638</v>
      </c>
      <c r="AW18">
        <v>0</v>
      </c>
      <c r="AX18" s="29">
        <v>0.6</v>
      </c>
      <c r="AY18">
        <v>0.87666666666666659</v>
      </c>
      <c r="AZ18" t="s">
        <v>69</v>
      </c>
      <c r="BA18" t="s">
        <v>178</v>
      </c>
      <c r="BB18">
        <v>2</v>
      </c>
      <c r="BC18" t="s">
        <v>308</v>
      </c>
      <c r="BD18">
        <v>8</v>
      </c>
      <c r="BE18">
        <v>43734.635999999991</v>
      </c>
      <c r="BF18">
        <v>8.7324243421163961E-2</v>
      </c>
      <c r="BG18">
        <v>7.6554253399220396E-2</v>
      </c>
      <c r="BH18">
        <v>120609.81600000002</v>
      </c>
      <c r="BI18">
        <v>3.1664868803049986E-2</v>
      </c>
      <c r="BJ18">
        <v>2.7759534984007152E-2</v>
      </c>
      <c r="BK18">
        <v>1</v>
      </c>
      <c r="BL18" t="s">
        <v>69</v>
      </c>
      <c r="BM18">
        <v>0</v>
      </c>
      <c r="BN18" t="s">
        <v>279</v>
      </c>
    </row>
    <row r="19" spans="1:66">
      <c r="A19" s="142" t="str">
        <f t="shared" si="20"/>
        <v>삼환운수</v>
      </c>
      <c r="B19" s="142" t="str">
        <f t="shared" si="21"/>
        <v>532</v>
      </c>
      <c r="C19" s="143" t="str">
        <f t="shared" si="22"/>
        <v>71바6222</v>
      </c>
      <c r="D19" s="131" t="str">
        <f t="shared" si="23"/>
        <v>중형</v>
      </c>
      <c r="E19" s="127" t="str">
        <f t="shared" si="16"/>
        <v>C</v>
      </c>
      <c r="F19" s="150">
        <f t="shared" si="17"/>
        <v>0.89074074074074061</v>
      </c>
      <c r="G19" s="151">
        <f t="shared" si="18"/>
        <v>2.4049999999999998</v>
      </c>
      <c r="H19" s="152">
        <f t="shared" si="19"/>
        <v>2.7</v>
      </c>
      <c r="I19" s="153">
        <f t="shared" si="24"/>
        <v>3916.056</v>
      </c>
      <c r="J19" s="154">
        <f t="shared" si="25"/>
        <v>1.6888238505208743E-2</v>
      </c>
      <c r="K19" s="154">
        <f t="shared" si="26"/>
        <v>0.36264359746292529</v>
      </c>
      <c r="L19" s="154">
        <f t="shared" si="27"/>
        <v>0.22241765694872595</v>
      </c>
      <c r="M19" s="155">
        <f t="shared" si="28"/>
        <v>9.5410000000000004</v>
      </c>
      <c r="N19" s="156">
        <f t="shared" si="29"/>
        <v>0</v>
      </c>
      <c r="O19" s="156">
        <f t="shared" si="30"/>
        <v>2.911</v>
      </c>
      <c r="P19" s="157">
        <f t="shared" si="31"/>
        <v>0</v>
      </c>
      <c r="Q19" s="158">
        <f t="shared" si="32"/>
        <v>68</v>
      </c>
      <c r="R19" s="159">
        <f t="shared" si="33"/>
        <v>20.399126646489666</v>
      </c>
      <c r="S19" s="144">
        <f t="shared" si="34"/>
        <v>0</v>
      </c>
      <c r="T19" s="144">
        <f t="shared" si="35"/>
        <v>114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191</v>
      </c>
      <c r="Z19" s="4" t="s">
        <v>171</v>
      </c>
      <c r="AA19" s="4" t="s">
        <v>48</v>
      </c>
      <c r="AB19" s="4">
        <v>515</v>
      </c>
      <c r="AC19" s="4">
        <v>3916.056</v>
      </c>
      <c r="AD19" s="4">
        <v>1628.213</v>
      </c>
      <c r="AE19" s="4">
        <v>2.4049999999999998</v>
      </c>
      <c r="AF19" s="4">
        <v>2.7</v>
      </c>
      <c r="AG19" s="4">
        <v>9.5410000000000004</v>
      </c>
      <c r="AH19" s="4">
        <v>309.39822400000003</v>
      </c>
      <c r="AI19" s="4">
        <v>5.2251909999999997</v>
      </c>
      <c r="AJ19" s="4">
        <v>112.201285</v>
      </c>
      <c r="AK19" s="4">
        <v>871</v>
      </c>
      <c r="AL19" s="4">
        <v>0</v>
      </c>
      <c r="AM19" s="4">
        <v>114</v>
      </c>
      <c r="AN19" s="4">
        <v>68</v>
      </c>
      <c r="AO19" s="4">
        <v>12.657007999999999</v>
      </c>
      <c r="AP19" s="4">
        <v>15.6</v>
      </c>
      <c r="AQ19" s="4">
        <v>0</v>
      </c>
      <c r="AR19" s="4">
        <v>32</v>
      </c>
      <c r="AS19" s="4">
        <v>8435</v>
      </c>
      <c r="AT19" s="4">
        <v>0</v>
      </c>
      <c r="AU19" s="4">
        <v>2.911</v>
      </c>
      <c r="AV19" s="4">
        <v>27310</v>
      </c>
      <c r="AW19" s="4">
        <v>0</v>
      </c>
      <c r="AX19" s="30">
        <v>0.65</v>
      </c>
      <c r="AY19">
        <v>0.89074074074074061</v>
      </c>
      <c r="AZ19" t="s">
        <v>69</v>
      </c>
      <c r="BA19" t="s">
        <v>178</v>
      </c>
      <c r="BB19">
        <v>1</v>
      </c>
      <c r="BC19" t="s">
        <v>310</v>
      </c>
      <c r="BD19">
        <v>7</v>
      </c>
      <c r="BE19">
        <v>43734.635999999991</v>
      </c>
      <c r="BF19">
        <v>8.9541296285168603E-2</v>
      </c>
      <c r="BG19">
        <v>7.9758080579937204E-2</v>
      </c>
      <c r="BH19">
        <v>120609.81600000002</v>
      </c>
      <c r="BI19">
        <v>3.2468800051896271E-2</v>
      </c>
      <c r="BJ19">
        <v>2.8921283009189083E-2</v>
      </c>
      <c r="BK19">
        <v>1</v>
      </c>
      <c r="BL19" t="s">
        <v>68</v>
      </c>
      <c r="BM19">
        <v>-1</v>
      </c>
      <c r="BN19" t="s">
        <v>317</v>
      </c>
    </row>
    <row r="20" spans="1:66">
      <c r="A20" s="139" t="str">
        <f t="shared" si="20"/>
        <v>삼환운수</v>
      </c>
      <c r="B20" s="139" t="str">
        <f t="shared" si="21"/>
        <v>540</v>
      </c>
      <c r="C20" s="140" t="str">
        <f t="shared" si="22"/>
        <v>71바6452</v>
      </c>
      <c r="D20" s="114" t="str">
        <f t="shared" si="23"/>
        <v>중형</v>
      </c>
      <c r="E20" s="110" t="str">
        <f t="shared" si="16"/>
        <v>C</v>
      </c>
      <c r="F20" s="160">
        <f t="shared" si="17"/>
        <v>0.87</v>
      </c>
      <c r="G20" s="161">
        <f t="shared" si="18"/>
        <v>1.74</v>
      </c>
      <c r="H20" s="162">
        <f t="shared" si="19"/>
        <v>2</v>
      </c>
      <c r="I20" s="163">
        <f t="shared" si="24"/>
        <v>2458.3420000000001</v>
      </c>
      <c r="J20" s="164">
        <f t="shared" si="25"/>
        <v>1.7377713147233242E-2</v>
      </c>
      <c r="K20" s="164">
        <f t="shared" si="26"/>
        <v>0.36963911634839591</v>
      </c>
      <c r="L20" s="164">
        <f t="shared" si="27"/>
        <v>0.15010116574504279</v>
      </c>
      <c r="M20" s="165">
        <f t="shared" si="28"/>
        <v>6.33</v>
      </c>
      <c r="N20" s="166">
        <f t="shared" si="29"/>
        <v>0</v>
      </c>
      <c r="O20" s="166">
        <f t="shared" si="30"/>
        <v>2.1150000000000002</v>
      </c>
      <c r="P20" s="167">
        <f t="shared" si="31"/>
        <v>0</v>
      </c>
      <c r="Q20" s="168">
        <f t="shared" si="32"/>
        <v>73</v>
      </c>
      <c r="R20" s="169">
        <f t="shared" si="33"/>
        <v>17.976388570941523</v>
      </c>
      <c r="S20" s="141">
        <f t="shared" si="34"/>
        <v>0</v>
      </c>
      <c r="T20" s="141">
        <f t="shared" si="35"/>
        <v>52</v>
      </c>
      <c r="U20" t="s">
        <v>117</v>
      </c>
      <c r="V20" s="5" t="s">
        <v>120</v>
      </c>
      <c r="W20" t="s">
        <v>117</v>
      </c>
      <c r="X20" s="5" t="s">
        <v>120</v>
      </c>
      <c r="Y20" t="s">
        <v>192</v>
      </c>
      <c r="Z20" t="s">
        <v>171</v>
      </c>
      <c r="AA20" t="s">
        <v>48</v>
      </c>
      <c r="AB20">
        <v>515</v>
      </c>
      <c r="AC20" s="1">
        <v>2458.3420000000001</v>
      </c>
      <c r="AD20" s="1">
        <v>1413.1120000000001</v>
      </c>
      <c r="AE20" s="28">
        <v>1.74</v>
      </c>
      <c r="AF20">
        <v>2</v>
      </c>
      <c r="AG20">
        <v>6.33</v>
      </c>
      <c r="AH20">
        <v>223.095753</v>
      </c>
      <c r="AI20">
        <v>3.8768940000000001</v>
      </c>
      <c r="AJ20">
        <v>82.464917</v>
      </c>
      <c r="AK20">
        <v>369</v>
      </c>
      <c r="AL20">
        <v>0</v>
      </c>
      <c r="AM20">
        <v>52</v>
      </c>
      <c r="AN20">
        <v>73</v>
      </c>
      <c r="AO20">
        <v>11.019223</v>
      </c>
      <c r="AP20">
        <v>26.8</v>
      </c>
      <c r="AQ20">
        <v>0</v>
      </c>
      <c r="AR20">
        <v>52</v>
      </c>
      <c r="AS20">
        <v>12804</v>
      </c>
      <c r="AT20">
        <v>0</v>
      </c>
      <c r="AU20">
        <v>2.1150000000000002</v>
      </c>
      <c r="AV20">
        <v>17356</v>
      </c>
      <c r="AW20">
        <v>0</v>
      </c>
      <c r="AX20" s="29">
        <v>0.43</v>
      </c>
      <c r="AY20">
        <v>0.87</v>
      </c>
      <c r="AZ20" t="s">
        <v>69</v>
      </c>
      <c r="BA20" t="s">
        <v>193</v>
      </c>
      <c r="BB20">
        <v>3</v>
      </c>
      <c r="BC20" t="s">
        <v>316</v>
      </c>
      <c r="BD20">
        <v>6</v>
      </c>
      <c r="BE20">
        <v>14979.158000000001</v>
      </c>
      <c r="BF20">
        <v>0.16411750246575943</v>
      </c>
      <c r="BG20">
        <v>0.14278222714521072</v>
      </c>
      <c r="BH20">
        <v>120609.81600000002</v>
      </c>
      <c r="BI20">
        <v>2.038260302129969E-2</v>
      </c>
      <c r="BJ20">
        <v>1.7732864628530732E-2</v>
      </c>
      <c r="BK20">
        <v>1</v>
      </c>
      <c r="BL20" t="s">
        <v>69</v>
      </c>
      <c r="BM20">
        <v>0</v>
      </c>
      <c r="BN20" t="s">
        <v>279</v>
      </c>
    </row>
    <row r="21" spans="1:66">
      <c r="A21" s="142" t="str">
        <f t="shared" si="20"/>
        <v>삼환운수</v>
      </c>
      <c r="B21" s="142" t="str">
        <f t="shared" si="21"/>
        <v>540</v>
      </c>
      <c r="C21" s="143" t="str">
        <f t="shared" si="22"/>
        <v>71바6453</v>
      </c>
      <c r="D21" s="131" t="str">
        <f t="shared" si="23"/>
        <v>중형</v>
      </c>
      <c r="E21" s="127" t="str">
        <f t="shared" si="16"/>
        <v>B</v>
      </c>
      <c r="F21" s="150">
        <f t="shared" si="17"/>
        <v>0.90700000000000003</v>
      </c>
      <c r="G21" s="151">
        <f t="shared" si="18"/>
        <v>1.8140000000000001</v>
      </c>
      <c r="H21" s="152">
        <f t="shared" si="19"/>
        <v>2</v>
      </c>
      <c r="I21" s="153">
        <f t="shared" si="24"/>
        <v>2269.9960000000001</v>
      </c>
      <c r="J21" s="154">
        <f t="shared" si="25"/>
        <v>2.6735825107095947E-3</v>
      </c>
      <c r="K21" s="154">
        <f t="shared" si="26"/>
        <v>0.36991633429756443</v>
      </c>
      <c r="L21" s="154">
        <f t="shared" si="27"/>
        <v>0.31718117564964871</v>
      </c>
      <c r="M21" s="155">
        <f t="shared" si="28"/>
        <v>4.4859999999999998</v>
      </c>
      <c r="N21" s="156">
        <f t="shared" si="29"/>
        <v>0</v>
      </c>
      <c r="O21" s="156">
        <f t="shared" si="30"/>
        <v>0.70499999999999996</v>
      </c>
      <c r="P21" s="157">
        <f t="shared" si="31"/>
        <v>0</v>
      </c>
      <c r="Q21" s="158">
        <f t="shared" si="32"/>
        <v>67</v>
      </c>
      <c r="R21" s="159">
        <f t="shared" si="33"/>
        <v>17.803848723583759</v>
      </c>
      <c r="S21" s="144">
        <f t="shared" si="34"/>
        <v>0</v>
      </c>
      <c r="T21" s="144">
        <f t="shared" si="35"/>
        <v>16</v>
      </c>
      <c r="U21" t="s">
        <v>117</v>
      </c>
      <c r="V21" s="5" t="s">
        <v>120</v>
      </c>
      <c r="W21" t="s">
        <v>117</v>
      </c>
      <c r="X21" s="5" t="s">
        <v>120</v>
      </c>
      <c r="Y21" t="s">
        <v>194</v>
      </c>
      <c r="Z21" t="s">
        <v>171</v>
      </c>
      <c r="AA21" t="s">
        <v>48</v>
      </c>
      <c r="AB21">
        <v>515</v>
      </c>
      <c r="AC21" s="1">
        <v>2269.9960000000001</v>
      </c>
      <c r="AD21" s="1">
        <v>1251.575</v>
      </c>
      <c r="AE21" s="28">
        <v>1.8140000000000001</v>
      </c>
      <c r="AF21">
        <v>2</v>
      </c>
      <c r="AG21">
        <v>4.4859999999999998</v>
      </c>
      <c r="AH21">
        <v>203.21684400000001</v>
      </c>
      <c r="AI21">
        <v>0.54331700000000005</v>
      </c>
      <c r="AJ21">
        <v>75.173230000000004</v>
      </c>
      <c r="AK21">
        <v>720</v>
      </c>
      <c r="AL21">
        <v>0</v>
      </c>
      <c r="AM21">
        <v>16</v>
      </c>
      <c r="AN21">
        <v>67</v>
      </c>
      <c r="AO21">
        <v>11.170313999999999</v>
      </c>
      <c r="AP21">
        <v>3.6</v>
      </c>
      <c r="AQ21">
        <v>0</v>
      </c>
      <c r="AR21">
        <v>30</v>
      </c>
      <c r="AS21">
        <v>4724</v>
      </c>
      <c r="AT21">
        <v>0</v>
      </c>
      <c r="AU21">
        <v>0.70499999999999996</v>
      </c>
      <c r="AV21">
        <v>11902</v>
      </c>
      <c r="AW21">
        <v>0</v>
      </c>
      <c r="AX21" s="29">
        <v>0.39</v>
      </c>
      <c r="AY21">
        <v>0.90700000000000003</v>
      </c>
      <c r="AZ21" t="s">
        <v>68</v>
      </c>
      <c r="BA21" t="s">
        <v>193</v>
      </c>
      <c r="BB21">
        <v>2</v>
      </c>
      <c r="BC21" t="s">
        <v>342</v>
      </c>
      <c r="BD21">
        <v>4</v>
      </c>
      <c r="BE21">
        <v>14979.158000000001</v>
      </c>
      <c r="BF21">
        <v>0.15154363149116926</v>
      </c>
      <c r="BG21">
        <v>0.13745007376249052</v>
      </c>
      <c r="BH21">
        <v>120609.81600000002</v>
      </c>
      <c r="BI21">
        <v>1.8820988832285421E-2</v>
      </c>
      <c r="BJ21">
        <v>1.7070636870882876E-2</v>
      </c>
      <c r="BK21">
        <v>1</v>
      </c>
      <c r="BL21" t="s">
        <v>69</v>
      </c>
      <c r="BM21">
        <v>1</v>
      </c>
      <c r="BN21" t="s">
        <v>291</v>
      </c>
    </row>
    <row r="22" spans="1:66">
      <c r="A22" s="139" t="str">
        <f t="shared" si="20"/>
        <v>삼환운수</v>
      </c>
      <c r="B22" s="139" t="str">
        <f t="shared" si="21"/>
        <v>540</v>
      </c>
      <c r="C22" s="140" t="str">
        <f t="shared" si="22"/>
        <v>71바6454</v>
      </c>
      <c r="D22" s="114" t="str">
        <f t="shared" si="23"/>
        <v>중형</v>
      </c>
      <c r="E22" s="110" t="str">
        <f t="shared" si="16"/>
        <v>B</v>
      </c>
      <c r="F22" s="160">
        <f t="shared" si="17"/>
        <v>0.94599999999999995</v>
      </c>
      <c r="G22" s="161">
        <f t="shared" si="18"/>
        <v>1.8919999999999999</v>
      </c>
      <c r="H22" s="162">
        <f t="shared" si="19"/>
        <v>2</v>
      </c>
      <c r="I22" s="163">
        <f t="shared" si="24"/>
        <v>2891.2280000000001</v>
      </c>
      <c r="J22" s="164">
        <f t="shared" si="25"/>
        <v>1.9132084041096811E-2</v>
      </c>
      <c r="K22" s="164">
        <f t="shared" si="26"/>
        <v>0.38624328540055503</v>
      </c>
      <c r="L22" s="164">
        <f t="shared" si="27"/>
        <v>0.2614805888708881</v>
      </c>
      <c r="M22" s="165">
        <f t="shared" si="28"/>
        <v>7.1950000000000003</v>
      </c>
      <c r="N22" s="166">
        <f t="shared" si="29"/>
        <v>0.104</v>
      </c>
      <c r="O22" s="166">
        <f t="shared" si="30"/>
        <v>2.456</v>
      </c>
      <c r="P22" s="167">
        <f t="shared" si="31"/>
        <v>0</v>
      </c>
      <c r="Q22" s="168">
        <f t="shared" si="32"/>
        <v>68</v>
      </c>
      <c r="R22" s="169">
        <f t="shared" si="33"/>
        <v>18.649933355774273</v>
      </c>
      <c r="S22" s="141">
        <f t="shared" si="34"/>
        <v>3</v>
      </c>
      <c r="T22" s="141">
        <f t="shared" si="35"/>
        <v>71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315</v>
      </c>
      <c r="Z22" s="4" t="s">
        <v>171</v>
      </c>
      <c r="AA22" s="4" t="s">
        <v>48</v>
      </c>
      <c r="AB22" s="4">
        <v>515</v>
      </c>
      <c r="AC22" s="4">
        <v>2891.2280000000001</v>
      </c>
      <c r="AD22" s="4">
        <v>1528.1130000000001</v>
      </c>
      <c r="AE22" s="4">
        <v>1.8919999999999999</v>
      </c>
      <c r="AF22" s="4">
        <v>2</v>
      </c>
      <c r="AG22" s="4">
        <v>7.1950000000000003</v>
      </c>
      <c r="AH22" s="4">
        <v>260.71268500000002</v>
      </c>
      <c r="AI22" s="4">
        <v>4.9879769999999999</v>
      </c>
      <c r="AJ22" s="4">
        <v>100.69852400000001</v>
      </c>
      <c r="AK22" s="4">
        <v>756</v>
      </c>
      <c r="AL22" s="4">
        <v>3</v>
      </c>
      <c r="AM22" s="4">
        <v>71</v>
      </c>
      <c r="AN22" s="4">
        <v>68</v>
      </c>
      <c r="AO22" s="4">
        <v>11.089708999999999</v>
      </c>
      <c r="AP22" s="4">
        <v>3.2</v>
      </c>
      <c r="AQ22" s="4">
        <v>0</v>
      </c>
      <c r="AR22" s="4">
        <v>59</v>
      </c>
      <c r="AS22" s="4">
        <v>18837</v>
      </c>
      <c r="AT22" s="4">
        <v>0.104</v>
      </c>
      <c r="AU22" s="4">
        <v>2.456</v>
      </c>
      <c r="AV22" s="4">
        <v>1856</v>
      </c>
      <c r="AW22" s="4">
        <v>0</v>
      </c>
      <c r="AX22" s="30">
        <v>0.48</v>
      </c>
      <c r="AY22">
        <v>0.94599999999999995</v>
      </c>
      <c r="AZ22" t="s">
        <v>68</v>
      </c>
      <c r="BA22" t="s">
        <v>193</v>
      </c>
      <c r="BB22">
        <v>1</v>
      </c>
      <c r="BC22" t="s">
        <v>281</v>
      </c>
      <c r="BD22">
        <v>6</v>
      </c>
      <c r="BE22">
        <v>14979.158000000001</v>
      </c>
      <c r="BF22">
        <v>0.19301672363693606</v>
      </c>
      <c r="BG22">
        <v>0.18259382056054149</v>
      </c>
      <c r="BH22">
        <v>120609.81600000002</v>
      </c>
      <c r="BI22">
        <v>2.3971747042545854E-2</v>
      </c>
      <c r="BJ22">
        <v>2.2677272702248376E-2</v>
      </c>
      <c r="BK22">
        <v>1</v>
      </c>
      <c r="BL22" t="s">
        <v>69</v>
      </c>
      <c r="BM22">
        <v>1</v>
      </c>
      <c r="BN22" t="s">
        <v>291</v>
      </c>
    </row>
    <row r="23" spans="1:66">
      <c r="A23" s="142" t="str">
        <f t="shared" si="20"/>
        <v>삼환운수</v>
      </c>
      <c r="B23" s="142" t="str">
        <f t="shared" si="21"/>
        <v>540</v>
      </c>
      <c r="C23" s="143" t="str">
        <f t="shared" si="22"/>
        <v>71바6456</v>
      </c>
      <c r="D23" s="131" t="str">
        <f t="shared" si="23"/>
        <v>중형</v>
      </c>
      <c r="E23" s="127" t="str">
        <f t="shared" si="16"/>
        <v>C</v>
      </c>
      <c r="F23" s="150">
        <f t="shared" si="17"/>
        <v>0.89210526315789485</v>
      </c>
      <c r="G23" s="151">
        <f t="shared" si="18"/>
        <v>1.6950000000000001</v>
      </c>
      <c r="H23" s="152">
        <f t="shared" si="19"/>
        <v>1.9</v>
      </c>
      <c r="I23" s="153">
        <f t="shared" si="24"/>
        <v>1451.5350000000001</v>
      </c>
      <c r="J23" s="154">
        <f t="shared" si="25"/>
        <v>6.0354473669024826E-3</v>
      </c>
      <c r="K23" s="154">
        <f t="shared" si="26"/>
        <v>0.36353916311167833</v>
      </c>
      <c r="L23" s="154">
        <f t="shared" si="27"/>
        <v>0.24870223590888266</v>
      </c>
      <c r="M23" s="155">
        <f t="shared" si="28"/>
        <v>7.157</v>
      </c>
      <c r="N23" s="156">
        <f t="shared" si="29"/>
        <v>0</v>
      </c>
      <c r="O23" s="156">
        <f t="shared" si="30"/>
        <v>2.411</v>
      </c>
      <c r="P23" s="157">
        <f t="shared" si="31"/>
        <v>0</v>
      </c>
      <c r="Q23" s="158">
        <f t="shared" si="32"/>
        <v>81</v>
      </c>
      <c r="R23" s="159">
        <f t="shared" si="33"/>
        <v>17.772258776605813</v>
      </c>
      <c r="S23" s="144">
        <f t="shared" si="34"/>
        <v>0</v>
      </c>
      <c r="T23" s="144">
        <f t="shared" si="35"/>
        <v>35</v>
      </c>
      <c r="U23" t="s">
        <v>117</v>
      </c>
      <c r="V23" s="5" t="s">
        <v>120</v>
      </c>
      <c r="W23" t="s">
        <v>117</v>
      </c>
      <c r="X23" s="5" t="s">
        <v>120</v>
      </c>
      <c r="Y23" t="s">
        <v>195</v>
      </c>
      <c r="Z23" t="s">
        <v>171</v>
      </c>
      <c r="AA23" t="s">
        <v>48</v>
      </c>
      <c r="AB23">
        <v>515</v>
      </c>
      <c r="AC23" s="1">
        <v>1451.5350000000001</v>
      </c>
      <c r="AD23" s="1">
        <v>856.33900000000006</v>
      </c>
      <c r="AE23" s="28">
        <v>1.6950000000000001</v>
      </c>
      <c r="AF23">
        <v>1.9</v>
      </c>
      <c r="AG23">
        <v>7.157</v>
      </c>
      <c r="AH23">
        <v>129.55410800000001</v>
      </c>
      <c r="AI23">
        <v>0.78191699999999997</v>
      </c>
      <c r="AJ23">
        <v>47.097991999999998</v>
      </c>
      <c r="AK23">
        <v>361</v>
      </c>
      <c r="AL23">
        <v>0</v>
      </c>
      <c r="AM23">
        <v>35</v>
      </c>
      <c r="AN23">
        <v>81</v>
      </c>
      <c r="AO23">
        <v>11.204083000000001</v>
      </c>
      <c r="AP23">
        <v>5</v>
      </c>
      <c r="AQ23">
        <v>0</v>
      </c>
      <c r="AR23">
        <v>28</v>
      </c>
      <c r="AS23">
        <v>5409</v>
      </c>
      <c r="AT23">
        <v>0</v>
      </c>
      <c r="AU23">
        <v>2.411</v>
      </c>
      <c r="AV23">
        <v>9436</v>
      </c>
      <c r="AW23">
        <v>0</v>
      </c>
      <c r="AX23" s="29">
        <v>0.45</v>
      </c>
      <c r="AY23">
        <v>0.89210526315789485</v>
      </c>
      <c r="AZ23" t="s">
        <v>69</v>
      </c>
      <c r="BA23" t="s">
        <v>193</v>
      </c>
      <c r="BB23">
        <v>1</v>
      </c>
      <c r="BC23" t="s">
        <v>314</v>
      </c>
      <c r="BD23">
        <v>7</v>
      </c>
      <c r="BE23">
        <v>14979.158000000001</v>
      </c>
      <c r="BF23">
        <v>9.6903644383749737E-2</v>
      </c>
      <c r="BG23">
        <v>8.6448251173924115E-2</v>
      </c>
      <c r="BH23">
        <v>120609.81600000002</v>
      </c>
      <c r="BI23">
        <v>1.2034965711248576E-2</v>
      </c>
      <c r="BJ23">
        <v>1.0736456252929651E-2</v>
      </c>
      <c r="BK23">
        <v>1</v>
      </c>
      <c r="BL23" t="s">
        <v>68</v>
      </c>
      <c r="BM23">
        <v>-1</v>
      </c>
      <c r="BN23" t="s">
        <v>317</v>
      </c>
    </row>
    <row r="24" spans="1:66">
      <c r="A24" s="139" t="str">
        <f t="shared" si="20"/>
        <v>삼환운수</v>
      </c>
      <c r="B24" s="139" t="str">
        <f t="shared" si="21"/>
        <v>540</v>
      </c>
      <c r="C24" s="140" t="str">
        <f t="shared" si="22"/>
        <v>71바6458</v>
      </c>
      <c r="D24" s="114" t="str">
        <f t="shared" si="23"/>
        <v>중형</v>
      </c>
      <c r="E24" s="110" t="str">
        <f t="shared" si="16"/>
        <v>C</v>
      </c>
      <c r="F24" s="160">
        <f t="shared" si="17"/>
        <v>0.85599999999999998</v>
      </c>
      <c r="G24" s="161">
        <f t="shared" si="18"/>
        <v>1.712</v>
      </c>
      <c r="H24" s="162">
        <f t="shared" si="19"/>
        <v>2</v>
      </c>
      <c r="I24" s="163">
        <f t="shared" si="24"/>
        <v>1697.635</v>
      </c>
      <c r="J24" s="164">
        <f t="shared" si="25"/>
        <v>6.8377083503290935E-3</v>
      </c>
      <c r="K24" s="164">
        <f t="shared" si="26"/>
        <v>0.37569693455258474</v>
      </c>
      <c r="L24" s="164">
        <f t="shared" si="27"/>
        <v>0.1926209108553959</v>
      </c>
      <c r="M24" s="165">
        <f t="shared" si="28"/>
        <v>8.3439999999999994</v>
      </c>
      <c r="N24" s="166">
        <f t="shared" si="29"/>
        <v>0</v>
      </c>
      <c r="O24" s="166">
        <f t="shared" si="30"/>
        <v>1.2370000000000001</v>
      </c>
      <c r="P24" s="167">
        <f t="shared" si="31"/>
        <v>0</v>
      </c>
      <c r="Q24" s="168">
        <f t="shared" si="32"/>
        <v>72</v>
      </c>
      <c r="R24" s="169">
        <f t="shared" si="33"/>
        <v>18.24252831759398</v>
      </c>
      <c r="S24" s="141">
        <f t="shared" si="34"/>
        <v>0</v>
      </c>
      <c r="T24" s="141">
        <f t="shared" si="35"/>
        <v>21</v>
      </c>
      <c r="U24" t="s">
        <v>117</v>
      </c>
      <c r="V24" s="5" t="s">
        <v>120</v>
      </c>
      <c r="W24" t="s">
        <v>117</v>
      </c>
      <c r="X24" s="5" t="s">
        <v>120</v>
      </c>
      <c r="Y24" t="s">
        <v>196</v>
      </c>
      <c r="Z24" t="s">
        <v>171</v>
      </c>
      <c r="AA24" t="s">
        <v>48</v>
      </c>
      <c r="AB24">
        <v>515</v>
      </c>
      <c r="AC24" s="1">
        <v>1697.635</v>
      </c>
      <c r="AD24" s="1">
        <v>991.55600000000004</v>
      </c>
      <c r="AE24" s="28">
        <v>1.712</v>
      </c>
      <c r="AF24">
        <v>2</v>
      </c>
      <c r="AG24">
        <v>8.3439999999999994</v>
      </c>
      <c r="AH24">
        <v>150.71160499999999</v>
      </c>
      <c r="AI24">
        <v>1.0305219999999999</v>
      </c>
      <c r="AJ24">
        <v>56.621887999999998</v>
      </c>
      <c r="AK24">
        <v>327</v>
      </c>
      <c r="AL24">
        <v>0</v>
      </c>
      <c r="AM24">
        <v>21</v>
      </c>
      <c r="AN24">
        <v>72</v>
      </c>
      <c r="AO24">
        <v>11.264129000000001</v>
      </c>
      <c r="AP24">
        <v>10.9</v>
      </c>
      <c r="AQ24">
        <v>0</v>
      </c>
      <c r="AR24">
        <v>27</v>
      </c>
      <c r="AS24">
        <v>5278</v>
      </c>
      <c r="AT24">
        <v>0</v>
      </c>
      <c r="AU24">
        <v>1.2370000000000001</v>
      </c>
      <c r="AV24">
        <v>1110</v>
      </c>
      <c r="AW24">
        <v>0</v>
      </c>
      <c r="AX24" s="29">
        <v>0.48</v>
      </c>
      <c r="AY24">
        <v>0.85599999999999998</v>
      </c>
      <c r="AZ24" t="s">
        <v>69</v>
      </c>
      <c r="BA24" t="s">
        <v>193</v>
      </c>
      <c r="BB24">
        <v>4</v>
      </c>
      <c r="BC24" t="s">
        <v>313</v>
      </c>
      <c r="BD24">
        <v>6</v>
      </c>
      <c r="BE24">
        <v>14979.158000000001</v>
      </c>
      <c r="BF24">
        <v>0.11333313928593315</v>
      </c>
      <c r="BG24">
        <v>9.7013167228758773E-2</v>
      </c>
      <c r="BH24">
        <v>120609.81600000002</v>
      </c>
      <c r="BI24">
        <v>1.4075429814104017E-2</v>
      </c>
      <c r="BJ24">
        <v>1.2048567920873039E-2</v>
      </c>
      <c r="BK24">
        <v>1</v>
      </c>
      <c r="BL24" t="s">
        <v>67</v>
      </c>
      <c r="BM24">
        <v>1</v>
      </c>
      <c r="BN24" t="s">
        <v>291</v>
      </c>
    </row>
    <row r="25" spans="1:66">
      <c r="A25" s="142" t="str">
        <f t="shared" si="20"/>
        <v>삼환운수</v>
      </c>
      <c r="B25" s="142" t="str">
        <f t="shared" si="21"/>
        <v>540</v>
      </c>
      <c r="C25" s="143" t="str">
        <f t="shared" si="22"/>
        <v>71바6461</v>
      </c>
      <c r="D25" s="131" t="str">
        <f t="shared" si="23"/>
        <v>중형</v>
      </c>
      <c r="E25" s="127" t="str">
        <f t="shared" si="16"/>
        <v>C</v>
      </c>
      <c r="F25" s="150">
        <f t="shared" si="17"/>
        <v>0.88600000000000001</v>
      </c>
      <c r="G25" s="151">
        <f t="shared" si="18"/>
        <v>1.772</v>
      </c>
      <c r="H25" s="152">
        <f t="shared" si="19"/>
        <v>2</v>
      </c>
      <c r="I25" s="153">
        <f t="shared" si="24"/>
        <v>2636.259</v>
      </c>
      <c r="J25" s="154">
        <f t="shared" si="25"/>
        <v>6.7440895085357846E-3</v>
      </c>
      <c r="K25" s="154">
        <f t="shared" si="26"/>
        <v>0.40323593450755585</v>
      </c>
      <c r="L25" s="154">
        <f t="shared" si="27"/>
        <v>0.20028381126437123</v>
      </c>
      <c r="M25" s="155">
        <f t="shared" si="28"/>
        <v>8.7829999999999995</v>
      </c>
      <c r="N25" s="156">
        <f t="shared" si="29"/>
        <v>3.7999999999999999E-2</v>
      </c>
      <c r="O25" s="156">
        <f t="shared" si="30"/>
        <v>1.4790000000000001</v>
      </c>
      <c r="P25" s="157">
        <f t="shared" si="31"/>
        <v>0</v>
      </c>
      <c r="Q25" s="158">
        <f t="shared" si="32"/>
        <v>60</v>
      </c>
      <c r="R25" s="159">
        <f t="shared" si="33"/>
        <v>18.649250487324739</v>
      </c>
      <c r="S25" s="144">
        <f t="shared" si="34"/>
        <v>1</v>
      </c>
      <c r="T25" s="144">
        <f t="shared" si="35"/>
        <v>39</v>
      </c>
      <c r="U25" t="s">
        <v>117</v>
      </c>
      <c r="V25" t="s">
        <v>120</v>
      </c>
      <c r="W25" s="4" t="s">
        <v>117</v>
      </c>
      <c r="X25" s="4" t="s">
        <v>120</v>
      </c>
      <c r="Y25" s="4" t="s">
        <v>197</v>
      </c>
      <c r="Z25" s="4" t="s">
        <v>171</v>
      </c>
      <c r="AA25" s="4" t="s">
        <v>48</v>
      </c>
      <c r="AB25" s="4">
        <v>515</v>
      </c>
      <c r="AC25" s="4">
        <v>2636.259</v>
      </c>
      <c r="AD25" s="4">
        <v>1487.6469999999999</v>
      </c>
      <c r="AE25" s="4">
        <v>1.772</v>
      </c>
      <c r="AF25" s="4">
        <v>2</v>
      </c>
      <c r="AG25" s="4">
        <v>8.7829999999999995</v>
      </c>
      <c r="AH25" s="4">
        <v>239.585195</v>
      </c>
      <c r="AI25" s="4">
        <v>1.6157840000000001</v>
      </c>
      <c r="AJ25" s="4">
        <v>96.609359999999995</v>
      </c>
      <c r="AK25" s="4">
        <v>528</v>
      </c>
      <c r="AL25" s="4">
        <v>1</v>
      </c>
      <c r="AM25" s="4">
        <v>39</v>
      </c>
      <c r="AN25" s="4">
        <v>60</v>
      </c>
      <c r="AO25" s="4">
        <v>11.00343</v>
      </c>
      <c r="AP25" s="4">
        <v>0</v>
      </c>
      <c r="AQ25" s="4">
        <v>0</v>
      </c>
      <c r="AR25" s="4">
        <v>41</v>
      </c>
      <c r="AS25" s="4">
        <v>6905</v>
      </c>
      <c r="AT25" s="4">
        <v>3.7999999999999999E-2</v>
      </c>
      <c r="AU25" s="4">
        <v>1.4790000000000001</v>
      </c>
      <c r="AV25" s="4">
        <v>15461</v>
      </c>
      <c r="AW25" s="4">
        <v>0</v>
      </c>
      <c r="AX25" s="30">
        <v>0.5</v>
      </c>
      <c r="AY25">
        <v>0.88600000000000001</v>
      </c>
      <c r="AZ25" t="s">
        <v>69</v>
      </c>
      <c r="BA25" t="s">
        <v>193</v>
      </c>
      <c r="BB25">
        <v>2</v>
      </c>
      <c r="BC25" t="s">
        <v>318</v>
      </c>
      <c r="BD25">
        <v>6</v>
      </c>
      <c r="BE25">
        <v>14979.158000000001</v>
      </c>
      <c r="BF25">
        <v>0.17599513937966338</v>
      </c>
      <c r="BG25">
        <v>0.15593169349038175</v>
      </c>
      <c r="BH25">
        <v>120609.81600000002</v>
      </c>
      <c r="BI25">
        <v>2.1857748294715908E-2</v>
      </c>
      <c r="BJ25">
        <v>1.9365964989118294E-2</v>
      </c>
      <c r="BK25">
        <v>1</v>
      </c>
      <c r="BL25" t="s">
        <v>69</v>
      </c>
      <c r="BM25">
        <v>0</v>
      </c>
      <c r="BN25" t="s">
        <v>279</v>
      </c>
    </row>
    <row r="26" spans="1:66">
      <c r="A26" s="139" t="str">
        <f t="shared" si="20"/>
        <v>삼환운수</v>
      </c>
      <c r="B26" s="139" t="str">
        <f t="shared" si="21"/>
        <v>540</v>
      </c>
      <c r="C26" s="140" t="str">
        <f t="shared" si="22"/>
        <v>71바6462</v>
      </c>
      <c r="D26" s="114" t="str">
        <f t="shared" si="23"/>
        <v>중형</v>
      </c>
      <c r="E26" s="110" t="str">
        <f t="shared" si="16"/>
        <v>A</v>
      </c>
      <c r="F26" s="160">
        <f t="shared" si="17"/>
        <v>0.96052631578947367</v>
      </c>
      <c r="G26" s="161">
        <f t="shared" si="18"/>
        <v>1.825</v>
      </c>
      <c r="H26" s="162">
        <f t="shared" si="19"/>
        <v>1.9</v>
      </c>
      <c r="I26" s="163">
        <f t="shared" si="24"/>
        <v>1574.163</v>
      </c>
      <c r="J26" s="164">
        <f t="shared" si="25"/>
        <v>1.6317123370833009E-2</v>
      </c>
      <c r="K26" s="164">
        <f t="shared" si="26"/>
        <v>0.32743513293067772</v>
      </c>
      <c r="L26" s="164">
        <f t="shared" si="27"/>
        <v>0.2413981271316884</v>
      </c>
      <c r="M26" s="165">
        <f t="shared" si="28"/>
        <v>6.5970000000000004</v>
      </c>
      <c r="N26" s="166">
        <f t="shared" si="29"/>
        <v>0</v>
      </c>
      <c r="O26" s="166">
        <f t="shared" si="30"/>
        <v>4.0659999999999998</v>
      </c>
      <c r="P26" s="167">
        <f t="shared" si="31"/>
        <v>0</v>
      </c>
      <c r="Q26" s="168">
        <f t="shared" si="32"/>
        <v>81</v>
      </c>
      <c r="R26" s="169">
        <f t="shared" si="33"/>
        <v>19.23933164251704</v>
      </c>
      <c r="S26" s="141">
        <f t="shared" si="34"/>
        <v>0</v>
      </c>
      <c r="T26" s="141">
        <f t="shared" si="35"/>
        <v>64</v>
      </c>
      <c r="U26" t="s">
        <v>117</v>
      </c>
      <c r="V26" s="5" t="s">
        <v>120</v>
      </c>
      <c r="W26" t="s">
        <v>117</v>
      </c>
      <c r="X26" s="5" t="s">
        <v>120</v>
      </c>
      <c r="Y26" t="s">
        <v>198</v>
      </c>
      <c r="Z26" t="s">
        <v>171</v>
      </c>
      <c r="AA26" t="s">
        <v>48</v>
      </c>
      <c r="AB26">
        <v>515</v>
      </c>
      <c r="AC26" s="1">
        <v>1574.163</v>
      </c>
      <c r="AD26" s="1">
        <v>862.33100000000002</v>
      </c>
      <c r="AE26" s="28">
        <v>1.825</v>
      </c>
      <c r="AF26">
        <v>1.9</v>
      </c>
      <c r="AG26">
        <v>6.5970000000000004</v>
      </c>
      <c r="AH26">
        <v>124.678594</v>
      </c>
      <c r="AI26">
        <v>2.0343960000000001</v>
      </c>
      <c r="AJ26">
        <v>40.824151999999998</v>
      </c>
      <c r="AK26">
        <v>380</v>
      </c>
      <c r="AL26">
        <v>0</v>
      </c>
      <c r="AM26">
        <v>64</v>
      </c>
      <c r="AN26">
        <v>81</v>
      </c>
      <c r="AO26">
        <v>12.625767</v>
      </c>
      <c r="AP26">
        <v>14.8</v>
      </c>
      <c r="AQ26">
        <v>0</v>
      </c>
      <c r="AR26">
        <v>11</v>
      </c>
      <c r="AS26">
        <v>1642</v>
      </c>
      <c r="AT26">
        <v>0</v>
      </c>
      <c r="AU26">
        <v>4.0659999999999998</v>
      </c>
      <c r="AV26">
        <v>10518</v>
      </c>
      <c r="AW26">
        <v>0</v>
      </c>
      <c r="AX26" s="29">
        <v>0.43</v>
      </c>
      <c r="AY26">
        <v>0.96052631578947367</v>
      </c>
      <c r="AZ26" t="s">
        <v>66</v>
      </c>
      <c r="BA26" t="s">
        <v>193</v>
      </c>
      <c r="BB26">
        <v>1</v>
      </c>
      <c r="BC26" t="s">
        <v>280</v>
      </c>
      <c r="BD26">
        <v>4</v>
      </c>
      <c r="BE26">
        <v>14979.158000000001</v>
      </c>
      <c r="BF26">
        <v>0.10509021935678894</v>
      </c>
      <c r="BG26">
        <v>0.10094192122428412</v>
      </c>
      <c r="BH26">
        <v>120609.81600000002</v>
      </c>
      <c r="BI26">
        <v>1.3051698876648645E-2</v>
      </c>
      <c r="BJ26">
        <v>1.2536500236780934E-2</v>
      </c>
      <c r="BK26">
        <v>1</v>
      </c>
      <c r="BL26" t="s">
        <v>66</v>
      </c>
      <c r="BM26">
        <v>0</v>
      </c>
      <c r="BN26" t="s">
        <v>279</v>
      </c>
    </row>
    <row r="27" spans="1:66">
      <c r="A27" s="142" t="str">
        <f t="shared" si="20"/>
        <v>삼환운수</v>
      </c>
      <c r="B27" s="142" t="str">
        <f t="shared" si="21"/>
        <v>566</v>
      </c>
      <c r="C27" s="143" t="str">
        <f t="shared" si="22"/>
        <v>72바1511</v>
      </c>
      <c r="D27" s="131" t="str">
        <f t="shared" si="23"/>
        <v>중형</v>
      </c>
      <c r="E27" s="127" t="str">
        <f t="shared" si="16"/>
        <v>A</v>
      </c>
      <c r="F27" s="150">
        <f t="shared" si="17"/>
        <v>0.99730769230769223</v>
      </c>
      <c r="G27" s="151">
        <f t="shared" si="18"/>
        <v>2.593</v>
      </c>
      <c r="H27" s="152">
        <f t="shared" si="19"/>
        <v>2.6</v>
      </c>
      <c r="I27" s="153">
        <f t="shared" si="24"/>
        <v>3960.1790000000001</v>
      </c>
      <c r="J27" s="154">
        <f t="shared" si="25"/>
        <v>1.0187343666629529E-2</v>
      </c>
      <c r="K27" s="154">
        <f t="shared" si="26"/>
        <v>0.3864842111116597</v>
      </c>
      <c r="L27" s="154">
        <f t="shared" si="27"/>
        <v>0.18989040646900052</v>
      </c>
      <c r="M27" s="155">
        <f t="shared" si="28"/>
        <v>8.5879999999999992</v>
      </c>
      <c r="N27" s="156">
        <f t="shared" si="29"/>
        <v>0</v>
      </c>
      <c r="O27" s="156">
        <f t="shared" si="30"/>
        <v>1.8939999999999999</v>
      </c>
      <c r="P27" s="157">
        <f t="shared" si="31"/>
        <v>0</v>
      </c>
      <c r="Q27" s="158">
        <f t="shared" si="32"/>
        <v>80</v>
      </c>
      <c r="R27" s="159">
        <f t="shared" si="33"/>
        <v>19.815548796490493</v>
      </c>
      <c r="S27" s="144">
        <f t="shared" si="34"/>
        <v>0</v>
      </c>
      <c r="T27" s="144">
        <f t="shared" si="35"/>
        <v>75</v>
      </c>
      <c r="U27" t="s">
        <v>117</v>
      </c>
      <c r="V27" t="s">
        <v>121</v>
      </c>
      <c r="W27" t="s">
        <v>117</v>
      </c>
      <c r="X27" s="4" t="s">
        <v>121</v>
      </c>
      <c r="Y27" s="4" t="s">
        <v>199</v>
      </c>
      <c r="Z27" s="4" t="s">
        <v>171</v>
      </c>
      <c r="AA27" s="4" t="s">
        <v>48</v>
      </c>
      <c r="AB27" s="4">
        <v>515</v>
      </c>
      <c r="AC27" s="4">
        <v>3960.1790000000001</v>
      </c>
      <c r="AD27" s="4">
        <v>1527.296</v>
      </c>
      <c r="AE27" s="4">
        <v>2.593</v>
      </c>
      <c r="AF27" s="4">
        <v>2.6</v>
      </c>
      <c r="AG27" s="4">
        <v>8.5879999999999992</v>
      </c>
      <c r="AH27" s="4">
        <v>331.24925500000001</v>
      </c>
      <c r="AI27" s="4">
        <v>3.3745500000000002</v>
      </c>
      <c r="AJ27" s="4">
        <v>128.02260699999999</v>
      </c>
      <c r="AK27" s="4">
        <v>752</v>
      </c>
      <c r="AL27" s="4">
        <v>0</v>
      </c>
      <c r="AM27" s="4">
        <v>75</v>
      </c>
      <c r="AN27" s="4">
        <v>80</v>
      </c>
      <c r="AO27" s="4">
        <v>11.955284000000001</v>
      </c>
      <c r="AP27" s="4">
        <v>12</v>
      </c>
      <c r="AQ27" s="4">
        <v>0</v>
      </c>
      <c r="AR27" s="4">
        <v>27</v>
      </c>
      <c r="AS27" s="4">
        <v>10481</v>
      </c>
      <c r="AT27" s="4">
        <v>0</v>
      </c>
      <c r="AU27" s="4">
        <v>1.8939999999999999</v>
      </c>
      <c r="AV27" s="4">
        <v>33926</v>
      </c>
      <c r="AW27" s="4">
        <v>0</v>
      </c>
      <c r="AX27" s="30">
        <v>0.68</v>
      </c>
      <c r="AY27">
        <v>0.99730769230769223</v>
      </c>
      <c r="AZ27" t="s">
        <v>66</v>
      </c>
      <c r="BA27" t="s">
        <v>200</v>
      </c>
      <c r="BB27">
        <v>2</v>
      </c>
      <c r="BC27" t="s">
        <v>319</v>
      </c>
      <c r="BD27">
        <v>9</v>
      </c>
      <c r="BE27">
        <v>16673.673999999999</v>
      </c>
      <c r="BF27">
        <v>0.23751088092522382</v>
      </c>
      <c r="BG27">
        <v>0.23687142855350204</v>
      </c>
      <c r="BH27">
        <v>120609.81600000002</v>
      </c>
      <c r="BI27">
        <v>3.2834632630564659E-2</v>
      </c>
      <c r="BJ27">
        <v>3.274623169655929E-2</v>
      </c>
      <c r="BK27">
        <v>1</v>
      </c>
      <c r="BL27" t="s">
        <v>66</v>
      </c>
      <c r="BM27">
        <v>0</v>
      </c>
      <c r="BN27" t="s">
        <v>279</v>
      </c>
    </row>
    <row r="28" spans="1:66">
      <c r="A28" s="139" t="str">
        <f t="shared" si="20"/>
        <v>삼환운수</v>
      </c>
      <c r="B28" s="139" t="str">
        <f t="shared" si="21"/>
        <v>566</v>
      </c>
      <c r="C28" s="140" t="str">
        <f t="shared" si="22"/>
        <v>72바1512</v>
      </c>
      <c r="D28" s="114" t="str">
        <f t="shared" si="23"/>
        <v>중형</v>
      </c>
      <c r="E28" s="110" t="str">
        <f t="shared" si="16"/>
        <v>A</v>
      </c>
      <c r="F28" s="160">
        <f t="shared" si="17"/>
        <v>0.99884615384615383</v>
      </c>
      <c r="G28" s="161">
        <f t="shared" si="18"/>
        <v>2.597</v>
      </c>
      <c r="H28" s="162">
        <f t="shared" si="19"/>
        <v>2.6</v>
      </c>
      <c r="I28" s="163">
        <f t="shared" si="24"/>
        <v>4250.1379999999999</v>
      </c>
      <c r="J28" s="164">
        <f t="shared" si="25"/>
        <v>1.1055014903177748E-2</v>
      </c>
      <c r="K28" s="164">
        <f t="shared" si="26"/>
        <v>0.37524905183964552</v>
      </c>
      <c r="L28" s="164">
        <f t="shared" si="27"/>
        <v>0.16681811272951608</v>
      </c>
      <c r="M28" s="165">
        <f t="shared" si="28"/>
        <v>8.5429999999999993</v>
      </c>
      <c r="N28" s="166">
        <f t="shared" si="29"/>
        <v>4.7E-2</v>
      </c>
      <c r="O28" s="166">
        <f t="shared" si="30"/>
        <v>2.423</v>
      </c>
      <c r="P28" s="167">
        <f t="shared" si="31"/>
        <v>0</v>
      </c>
      <c r="Q28" s="168">
        <f t="shared" si="32"/>
        <v>69</v>
      </c>
      <c r="R28" s="169">
        <f t="shared" si="33"/>
        <v>19.78555362857762</v>
      </c>
      <c r="S28" s="141">
        <f t="shared" si="34"/>
        <v>2</v>
      </c>
      <c r="T28" s="141">
        <f t="shared" si="35"/>
        <v>103</v>
      </c>
      <c r="U28" t="s">
        <v>117</v>
      </c>
      <c r="V28" t="s">
        <v>121</v>
      </c>
      <c r="W28" s="4" t="s">
        <v>117</v>
      </c>
      <c r="X28" s="4" t="s">
        <v>121</v>
      </c>
      <c r="Y28" s="4" t="s">
        <v>201</v>
      </c>
      <c r="Z28" s="4" t="s">
        <v>171</v>
      </c>
      <c r="AA28" s="4" t="s">
        <v>48</v>
      </c>
      <c r="AB28" s="4">
        <v>515</v>
      </c>
      <c r="AC28" s="4">
        <v>4250.1379999999999</v>
      </c>
      <c r="AD28" s="4">
        <v>1636.5920000000001</v>
      </c>
      <c r="AE28" s="4">
        <v>2.597</v>
      </c>
      <c r="AF28" s="4">
        <v>2.6</v>
      </c>
      <c r="AG28" s="4">
        <v>8.5429999999999993</v>
      </c>
      <c r="AH28" s="4">
        <v>350.02702699999998</v>
      </c>
      <c r="AI28" s="4">
        <v>3.8695539999999999</v>
      </c>
      <c r="AJ28" s="4">
        <v>131.34730999999999</v>
      </c>
      <c r="AK28" s="4">
        <v>709</v>
      </c>
      <c r="AL28" s="4">
        <v>2</v>
      </c>
      <c r="AM28" s="4">
        <v>103</v>
      </c>
      <c r="AN28" s="4">
        <v>69</v>
      </c>
      <c r="AO28" s="4">
        <v>12.142313</v>
      </c>
      <c r="AP28" s="4">
        <v>17.399999999999999</v>
      </c>
      <c r="AQ28" s="4">
        <v>0</v>
      </c>
      <c r="AR28" s="4">
        <v>23</v>
      </c>
      <c r="AS28" s="4">
        <v>7329</v>
      </c>
      <c r="AT28" s="4">
        <v>4.7E-2</v>
      </c>
      <c r="AU28" s="4">
        <v>2.423</v>
      </c>
      <c r="AV28" s="4">
        <v>33147</v>
      </c>
      <c r="AW28" s="4">
        <v>0</v>
      </c>
      <c r="AX28" s="30">
        <v>0.68</v>
      </c>
      <c r="AY28">
        <v>0.99884615384615383</v>
      </c>
      <c r="AZ28" t="s">
        <v>66</v>
      </c>
      <c r="BA28" t="s">
        <v>200</v>
      </c>
      <c r="BB28">
        <v>1</v>
      </c>
      <c r="BC28" t="s">
        <v>292</v>
      </c>
      <c r="BD28">
        <v>9</v>
      </c>
      <c r="BE28">
        <v>16673.673999999999</v>
      </c>
      <c r="BF28">
        <v>0.25490110937757332</v>
      </c>
      <c r="BG28">
        <v>0.25460699271290688</v>
      </c>
      <c r="BH28">
        <v>120609.81600000002</v>
      </c>
      <c r="BI28">
        <v>3.5238740435521429E-2</v>
      </c>
      <c r="BJ28">
        <v>3.5198080350403518E-2</v>
      </c>
      <c r="BK28">
        <v>1</v>
      </c>
      <c r="BL28" t="s">
        <v>66</v>
      </c>
      <c r="BM28">
        <v>0</v>
      </c>
      <c r="BN28" t="s">
        <v>279</v>
      </c>
    </row>
    <row r="29" spans="1:66">
      <c r="A29" s="142" t="str">
        <f t="shared" si="20"/>
        <v>삼환운수</v>
      </c>
      <c r="B29" s="142" t="str">
        <f t="shared" si="21"/>
        <v>566</v>
      </c>
      <c r="C29" s="143" t="str">
        <f t="shared" si="22"/>
        <v>72바1517</v>
      </c>
      <c r="D29" s="131" t="str">
        <f t="shared" si="23"/>
        <v>중형</v>
      </c>
      <c r="E29" s="127" t="str">
        <f t="shared" si="16"/>
        <v>A</v>
      </c>
      <c r="F29" s="150">
        <f t="shared" si="17"/>
        <v>0.99192307692307691</v>
      </c>
      <c r="G29" s="151">
        <f t="shared" si="18"/>
        <v>2.5790000000000002</v>
      </c>
      <c r="H29" s="152">
        <f t="shared" si="19"/>
        <v>2.6</v>
      </c>
      <c r="I29" s="153">
        <f t="shared" si="24"/>
        <v>4413.25</v>
      </c>
      <c r="J29" s="154">
        <f t="shared" si="25"/>
        <v>1.3304899324523558E-2</v>
      </c>
      <c r="K29" s="154">
        <f t="shared" si="26"/>
        <v>0.36465215824556174</v>
      </c>
      <c r="L29" s="154">
        <f t="shared" si="27"/>
        <v>0.24449102135614342</v>
      </c>
      <c r="M29" s="155">
        <f t="shared" si="28"/>
        <v>9.0139999999999993</v>
      </c>
      <c r="N29" s="156">
        <f t="shared" si="29"/>
        <v>6.8000000000000005E-2</v>
      </c>
      <c r="O29" s="156">
        <f t="shared" si="30"/>
        <v>2.6960000000000002</v>
      </c>
      <c r="P29" s="157">
        <f t="shared" si="31"/>
        <v>0</v>
      </c>
      <c r="Q29" s="158">
        <f t="shared" si="32"/>
        <v>77</v>
      </c>
      <c r="R29" s="159">
        <f t="shared" si="33"/>
        <v>19.951881843230996</v>
      </c>
      <c r="S29" s="144">
        <f t="shared" si="34"/>
        <v>3</v>
      </c>
      <c r="T29" s="144">
        <f t="shared" si="35"/>
        <v>119</v>
      </c>
      <c r="U29" t="s">
        <v>117</v>
      </c>
      <c r="V29" s="5" t="s">
        <v>121</v>
      </c>
      <c r="W29" t="s">
        <v>117</v>
      </c>
      <c r="X29" s="5" t="s">
        <v>121</v>
      </c>
      <c r="Y29" t="s">
        <v>202</v>
      </c>
      <c r="Z29" t="s">
        <v>171</v>
      </c>
      <c r="AA29" t="s">
        <v>48</v>
      </c>
      <c r="AB29">
        <v>515</v>
      </c>
      <c r="AC29" s="1">
        <v>4413.25</v>
      </c>
      <c r="AD29" s="1">
        <v>1711.1289999999999</v>
      </c>
      <c r="AE29" s="28">
        <v>2.5790000000000002</v>
      </c>
      <c r="AF29">
        <v>2.6</v>
      </c>
      <c r="AG29">
        <v>9.0139999999999993</v>
      </c>
      <c r="AH29">
        <v>355.59389700000003</v>
      </c>
      <c r="AI29">
        <v>4.731141</v>
      </c>
      <c r="AJ29">
        <v>129.668082</v>
      </c>
      <c r="AK29">
        <v>1079</v>
      </c>
      <c r="AL29">
        <v>3</v>
      </c>
      <c r="AM29">
        <v>119</v>
      </c>
      <c r="AN29">
        <v>77</v>
      </c>
      <c r="AO29">
        <v>12.410926999999999</v>
      </c>
      <c r="AP29">
        <v>17</v>
      </c>
      <c r="AQ29">
        <v>0</v>
      </c>
      <c r="AR29">
        <v>14</v>
      </c>
      <c r="AS29">
        <v>7627</v>
      </c>
      <c r="AT29">
        <v>6.8000000000000005E-2</v>
      </c>
      <c r="AU29">
        <v>2.6960000000000002</v>
      </c>
      <c r="AV29">
        <v>30589</v>
      </c>
      <c r="AW29">
        <v>0</v>
      </c>
      <c r="AX29" s="29">
        <v>0.69</v>
      </c>
      <c r="AY29">
        <v>0.99192307692307691</v>
      </c>
      <c r="AZ29" t="s">
        <v>66</v>
      </c>
      <c r="BA29" t="s">
        <v>200</v>
      </c>
      <c r="BB29">
        <v>3</v>
      </c>
      <c r="BC29" t="s">
        <v>320</v>
      </c>
      <c r="BD29">
        <v>12</v>
      </c>
      <c r="BE29">
        <v>16673.673999999999</v>
      </c>
      <c r="BF29">
        <v>0.26468371637828592</v>
      </c>
      <c r="BG29">
        <v>0.26254588636138437</v>
      </c>
      <c r="BH29">
        <v>120609.81600000002</v>
      </c>
      <c r="BI29">
        <v>3.6591134506000732E-2</v>
      </c>
      <c r="BJ29">
        <v>3.6295590727298419E-2</v>
      </c>
      <c r="BK29">
        <v>1</v>
      </c>
      <c r="BL29" t="s">
        <v>71</v>
      </c>
      <c r="BM29">
        <v>-1</v>
      </c>
      <c r="BN29" t="s">
        <v>317</v>
      </c>
    </row>
    <row r="30" spans="1:66">
      <c r="A30" s="139" t="str">
        <f t="shared" si="20"/>
        <v>삼환운수</v>
      </c>
      <c r="B30" s="139" t="str">
        <f t="shared" si="21"/>
        <v>566</v>
      </c>
      <c r="C30" s="140" t="str">
        <f t="shared" si="22"/>
        <v>72바1520</v>
      </c>
      <c r="D30" s="114" t="str">
        <f t="shared" si="23"/>
        <v>중형</v>
      </c>
      <c r="E30" s="110" t="str">
        <f t="shared" si="16"/>
        <v>A</v>
      </c>
      <c r="F30" s="160">
        <f t="shared" si="17"/>
        <v>0.96192307692307688</v>
      </c>
      <c r="G30" s="161">
        <f t="shared" si="18"/>
        <v>2.5009999999999999</v>
      </c>
      <c r="H30" s="162">
        <f t="shared" si="19"/>
        <v>2.6</v>
      </c>
      <c r="I30" s="163">
        <f t="shared" si="24"/>
        <v>4050.107</v>
      </c>
      <c r="J30" s="164">
        <f t="shared" si="25"/>
        <v>1.3783540899081634E-2</v>
      </c>
      <c r="K30" s="164">
        <f t="shared" si="26"/>
        <v>0.38381724859888844</v>
      </c>
      <c r="L30" s="164">
        <f t="shared" si="27"/>
        <v>0.2419689158829631</v>
      </c>
      <c r="M30" s="165">
        <f t="shared" si="28"/>
        <v>8.3109999999999999</v>
      </c>
      <c r="N30" s="166">
        <f t="shared" si="29"/>
        <v>2.5000000000000001E-2</v>
      </c>
      <c r="O30" s="166">
        <f t="shared" si="30"/>
        <v>3.5310000000000001</v>
      </c>
      <c r="P30" s="167">
        <f t="shared" si="31"/>
        <v>7.4999999999999997E-2</v>
      </c>
      <c r="Q30" s="168">
        <f t="shared" si="32"/>
        <v>86</v>
      </c>
      <c r="R30" s="169">
        <f t="shared" si="33"/>
        <v>20.584151712595055</v>
      </c>
      <c r="S30" s="141">
        <f t="shared" si="34"/>
        <v>1</v>
      </c>
      <c r="T30" s="141">
        <f t="shared" si="35"/>
        <v>143</v>
      </c>
      <c r="U30" t="s">
        <v>117</v>
      </c>
      <c r="V30" t="s">
        <v>121</v>
      </c>
      <c r="W30" t="s">
        <v>117</v>
      </c>
      <c r="X30" s="4" t="s">
        <v>121</v>
      </c>
      <c r="Y30" s="4" t="s">
        <v>203</v>
      </c>
      <c r="Z30" s="4" t="s">
        <v>171</v>
      </c>
      <c r="AA30" s="4" t="s">
        <v>48</v>
      </c>
      <c r="AB30" s="4">
        <v>515</v>
      </c>
      <c r="AC30" s="4">
        <v>4050.107</v>
      </c>
      <c r="AD30" s="4">
        <v>1619.5889999999999</v>
      </c>
      <c r="AE30" s="4">
        <v>2.5009999999999999</v>
      </c>
      <c r="AF30" s="4">
        <v>2.6</v>
      </c>
      <c r="AG30" s="4">
        <v>8.3109999999999999</v>
      </c>
      <c r="AH30" s="4">
        <v>326.62477899999999</v>
      </c>
      <c r="AI30" s="4">
        <v>4.502046</v>
      </c>
      <c r="AJ30" s="4">
        <v>125.36422399999999</v>
      </c>
      <c r="AK30" s="4">
        <v>980</v>
      </c>
      <c r="AL30" s="4">
        <v>1</v>
      </c>
      <c r="AM30" s="4">
        <v>143</v>
      </c>
      <c r="AN30" s="4">
        <v>86</v>
      </c>
      <c r="AO30" s="4">
        <v>12.399876000000001</v>
      </c>
      <c r="AP30" s="4">
        <v>40.6</v>
      </c>
      <c r="AQ30" s="4">
        <v>4.5</v>
      </c>
      <c r="AR30" s="4">
        <v>26</v>
      </c>
      <c r="AS30" s="4">
        <v>11574</v>
      </c>
      <c r="AT30" s="4">
        <v>2.5000000000000001E-2</v>
      </c>
      <c r="AU30" s="4">
        <v>3.5310000000000001</v>
      </c>
      <c r="AV30" s="4">
        <v>31483</v>
      </c>
      <c r="AW30" s="4">
        <v>0</v>
      </c>
      <c r="AX30" s="30">
        <v>0.62</v>
      </c>
      <c r="AY30">
        <v>0.96192307692307688</v>
      </c>
      <c r="AZ30" t="s">
        <v>66</v>
      </c>
      <c r="BA30" t="s">
        <v>200</v>
      </c>
      <c r="BB30">
        <v>4</v>
      </c>
      <c r="BC30" t="s">
        <v>343</v>
      </c>
      <c r="BD30">
        <v>10</v>
      </c>
      <c r="BE30">
        <v>16673.673999999999</v>
      </c>
      <c r="BF30">
        <v>0.242904293318917</v>
      </c>
      <c r="BG30">
        <v>0.23365524522715822</v>
      </c>
      <c r="BH30">
        <v>120609.81600000002</v>
      </c>
      <c r="BI30">
        <v>3.3580243584817336E-2</v>
      </c>
      <c r="BJ30">
        <v>3.2301611232933902E-2</v>
      </c>
      <c r="BK30">
        <v>1</v>
      </c>
      <c r="BL30" t="s">
        <v>66</v>
      </c>
      <c r="BM30">
        <v>0</v>
      </c>
      <c r="BN30" t="s">
        <v>279</v>
      </c>
    </row>
    <row r="31" spans="1:66">
      <c r="A31" s="142" t="str">
        <f t="shared" si="20"/>
        <v>삼환운수</v>
      </c>
      <c r="B31" s="142" t="str">
        <f t="shared" si="21"/>
        <v>567</v>
      </c>
      <c r="C31" s="143" t="str">
        <f t="shared" si="22"/>
        <v>71바6459</v>
      </c>
      <c r="D31" s="131" t="str">
        <f t="shared" si="23"/>
        <v>중형</v>
      </c>
      <c r="E31" s="127" t="str">
        <f t="shared" si="16"/>
        <v>S</v>
      </c>
      <c r="F31" s="150">
        <f t="shared" si="17"/>
        <v>1.0219230769230769</v>
      </c>
      <c r="G31" s="151">
        <f t="shared" si="18"/>
        <v>2.657</v>
      </c>
      <c r="H31" s="152">
        <f t="shared" si="19"/>
        <v>2.6</v>
      </c>
      <c r="I31" s="153">
        <f t="shared" si="24"/>
        <v>3151.7249999999999</v>
      </c>
      <c r="J31" s="154">
        <f t="shared" si="25"/>
        <v>2.0210565938427086E-2</v>
      </c>
      <c r="K31" s="154">
        <f t="shared" si="26"/>
        <v>0.34712961304993811</v>
      </c>
      <c r="L31" s="154">
        <f t="shared" si="27"/>
        <v>0.10502185311218461</v>
      </c>
      <c r="M31" s="155">
        <f t="shared" si="28"/>
        <v>3.5339999999999998</v>
      </c>
      <c r="N31" s="156">
        <f t="shared" si="29"/>
        <v>0.66600000000000004</v>
      </c>
      <c r="O31" s="156">
        <f t="shared" si="30"/>
        <v>2.1259999999999999</v>
      </c>
      <c r="P31" s="157">
        <f t="shared" si="31"/>
        <v>0</v>
      </c>
      <c r="Q31" s="158">
        <f t="shared" si="32"/>
        <v>105</v>
      </c>
      <c r="R31" s="159">
        <f t="shared" si="33"/>
        <v>21.698553747821421</v>
      </c>
      <c r="S31" s="144">
        <f t="shared" si="34"/>
        <v>21</v>
      </c>
      <c r="T31" s="144">
        <f t="shared" si="35"/>
        <v>67</v>
      </c>
      <c r="U31" t="s">
        <v>117</v>
      </c>
      <c r="V31" t="s">
        <v>122</v>
      </c>
      <c r="W31" s="4" t="s">
        <v>117</v>
      </c>
      <c r="X31" s="4" t="s">
        <v>122</v>
      </c>
      <c r="Y31" s="4" t="s">
        <v>204</v>
      </c>
      <c r="Z31" s="4" t="s">
        <v>171</v>
      </c>
      <c r="AA31" s="4" t="s">
        <v>205</v>
      </c>
      <c r="AB31" s="4">
        <v>515</v>
      </c>
      <c r="AC31" s="4">
        <v>3151.7249999999999</v>
      </c>
      <c r="AD31" s="4">
        <v>1186.0260000000001</v>
      </c>
      <c r="AE31" s="4">
        <v>2.657</v>
      </c>
      <c r="AF31" s="4">
        <v>2.6</v>
      </c>
      <c r="AG31" s="4">
        <v>3.5339999999999998</v>
      </c>
      <c r="AH31" s="4">
        <v>229.58698999999999</v>
      </c>
      <c r="AI31" s="4">
        <v>4.6400829999999997</v>
      </c>
      <c r="AJ31" s="4">
        <v>79.696443000000002</v>
      </c>
      <c r="AK31" s="4">
        <v>331</v>
      </c>
      <c r="AL31" s="4">
        <v>21</v>
      </c>
      <c r="AM31" s="4">
        <v>67</v>
      </c>
      <c r="AN31" s="4">
        <v>105</v>
      </c>
      <c r="AO31" s="4">
        <v>13.727803</v>
      </c>
      <c r="AP31" s="4">
        <v>40.5</v>
      </c>
      <c r="AQ31" s="4">
        <v>0</v>
      </c>
      <c r="AR31" s="4">
        <v>15</v>
      </c>
      <c r="AS31" s="4">
        <v>8306</v>
      </c>
      <c r="AT31" s="4">
        <v>0.66600000000000004</v>
      </c>
      <c r="AU31" s="4">
        <v>2.1259999999999999</v>
      </c>
      <c r="AV31" s="4">
        <v>19525</v>
      </c>
      <c r="AW31" s="4">
        <v>0</v>
      </c>
      <c r="AX31" s="4">
        <v>0.43</v>
      </c>
      <c r="AY31">
        <v>1.0219230769230769</v>
      </c>
      <c r="AZ31" t="s">
        <v>71</v>
      </c>
      <c r="BA31" t="s">
        <v>285</v>
      </c>
      <c r="BB31">
        <v>2</v>
      </c>
      <c r="BC31" t="s">
        <v>344</v>
      </c>
      <c r="BD31">
        <v>8</v>
      </c>
      <c r="BE31">
        <v>24539.584999999999</v>
      </c>
      <c r="BF31">
        <v>0.12843432356333653</v>
      </c>
      <c r="BG31">
        <v>0.13124999911837892</v>
      </c>
      <c r="BH31">
        <v>120609.81600000002</v>
      </c>
      <c r="BI31">
        <v>2.6131579539098206E-2</v>
      </c>
      <c r="BJ31">
        <v>2.6704464167455359E-2</v>
      </c>
      <c r="BK31">
        <v>1</v>
      </c>
      <c r="BL31" t="s">
        <v>66</v>
      </c>
      <c r="BM31">
        <v>1</v>
      </c>
      <c r="BN31" t="s">
        <v>291</v>
      </c>
    </row>
    <row r="32" spans="1:66">
      <c r="A32" s="139" t="str">
        <f t="shared" si="20"/>
        <v>삼환운수</v>
      </c>
      <c r="B32" s="139" t="str">
        <f t="shared" si="21"/>
        <v>567</v>
      </c>
      <c r="C32" s="140" t="str">
        <f t="shared" si="22"/>
        <v>72바1513</v>
      </c>
      <c r="D32" s="114" t="str">
        <f t="shared" si="23"/>
        <v>중형</v>
      </c>
      <c r="E32" s="110" t="str">
        <f t="shared" si="16"/>
        <v>A</v>
      </c>
      <c r="F32" s="160">
        <f t="shared" si="17"/>
        <v>0.95807692307692305</v>
      </c>
      <c r="G32" s="161">
        <f t="shared" si="18"/>
        <v>2.4910000000000001</v>
      </c>
      <c r="H32" s="162">
        <f t="shared" si="19"/>
        <v>2.6</v>
      </c>
      <c r="I32" s="163">
        <f t="shared" si="24"/>
        <v>4345.5910000000003</v>
      </c>
      <c r="J32" s="164">
        <f t="shared" si="25"/>
        <v>2.040553211319323E-2</v>
      </c>
      <c r="K32" s="164">
        <f t="shared" si="26"/>
        <v>0.35101020365261976</v>
      </c>
      <c r="L32" s="164">
        <f t="shared" si="27"/>
        <v>0.19882220853274041</v>
      </c>
      <c r="M32" s="165">
        <f t="shared" si="28"/>
        <v>8.7919999999999998</v>
      </c>
      <c r="N32" s="166">
        <f t="shared" si="29"/>
        <v>4.5999999999999999E-2</v>
      </c>
      <c r="O32" s="166">
        <f t="shared" si="30"/>
        <v>3.13</v>
      </c>
      <c r="P32" s="167">
        <f t="shared" si="31"/>
        <v>0</v>
      </c>
      <c r="Q32" s="168">
        <f t="shared" si="32"/>
        <v>80</v>
      </c>
      <c r="R32" s="169">
        <f t="shared" si="33"/>
        <v>20.811803987725384</v>
      </c>
      <c r="S32" s="141">
        <f t="shared" si="34"/>
        <v>2</v>
      </c>
      <c r="T32" s="141">
        <f t="shared" si="35"/>
        <v>136</v>
      </c>
      <c r="U32" t="s">
        <v>117</v>
      </c>
      <c r="V32" s="5" t="s">
        <v>122</v>
      </c>
      <c r="W32" t="s">
        <v>117</v>
      </c>
      <c r="X32" s="5" t="s">
        <v>122</v>
      </c>
      <c r="Y32" t="s">
        <v>206</v>
      </c>
      <c r="Z32" t="s">
        <v>171</v>
      </c>
      <c r="AA32" t="s">
        <v>48</v>
      </c>
      <c r="AB32">
        <v>515</v>
      </c>
      <c r="AC32" s="1">
        <v>4345.5910000000003</v>
      </c>
      <c r="AD32" s="1">
        <v>1744.595</v>
      </c>
      <c r="AE32" s="28">
        <v>2.4910000000000001</v>
      </c>
      <c r="AF32">
        <v>2.6</v>
      </c>
      <c r="AG32">
        <v>8.7919999999999998</v>
      </c>
      <c r="AH32">
        <v>332.18163399999997</v>
      </c>
      <c r="AI32">
        <v>6.7783429999999996</v>
      </c>
      <c r="AJ32">
        <v>116.599143</v>
      </c>
      <c r="AK32">
        <v>864</v>
      </c>
      <c r="AL32">
        <v>2</v>
      </c>
      <c r="AM32">
        <v>136</v>
      </c>
      <c r="AN32">
        <v>80</v>
      </c>
      <c r="AO32">
        <v>13.081972</v>
      </c>
      <c r="AP32">
        <v>14.2</v>
      </c>
      <c r="AQ32">
        <v>0</v>
      </c>
      <c r="AR32">
        <v>5</v>
      </c>
      <c r="AS32">
        <v>718</v>
      </c>
      <c r="AT32">
        <v>4.5999999999999999E-2</v>
      </c>
      <c r="AU32">
        <v>3.13</v>
      </c>
      <c r="AV32">
        <v>26567</v>
      </c>
      <c r="AW32">
        <v>0</v>
      </c>
      <c r="AX32">
        <v>0.63</v>
      </c>
      <c r="AY32">
        <v>0.95807692307692305</v>
      </c>
      <c r="AZ32" t="s">
        <v>66</v>
      </c>
      <c r="BA32" t="s">
        <v>285</v>
      </c>
      <c r="BB32">
        <v>2</v>
      </c>
      <c r="BC32" t="s">
        <v>321</v>
      </c>
      <c r="BD32">
        <v>9</v>
      </c>
      <c r="BE32">
        <v>24539.584999999999</v>
      </c>
      <c r="BF32">
        <v>0.17708494255302201</v>
      </c>
      <c r="BG32">
        <v>0.16966099688445302</v>
      </c>
      <c r="BH32">
        <v>120609.81600000002</v>
      </c>
      <c r="BI32">
        <v>3.6030160264899164E-2</v>
      </c>
      <c r="BJ32">
        <v>3.4519665084563007E-2</v>
      </c>
      <c r="BK32">
        <v>1</v>
      </c>
      <c r="BL32" t="s">
        <v>66</v>
      </c>
      <c r="BM32">
        <v>0</v>
      </c>
      <c r="BN32" t="s">
        <v>279</v>
      </c>
    </row>
    <row r="33" spans="1:66">
      <c r="A33" s="142" t="str">
        <f t="shared" si="20"/>
        <v>삼환운수</v>
      </c>
      <c r="B33" s="142" t="str">
        <f t="shared" si="21"/>
        <v>567</v>
      </c>
      <c r="C33" s="143" t="str">
        <f t="shared" si="22"/>
        <v>72바1514</v>
      </c>
      <c r="D33" s="131" t="str">
        <f t="shared" si="23"/>
        <v>중형</v>
      </c>
      <c r="E33" s="127" t="str">
        <f t="shared" si="16"/>
        <v>S</v>
      </c>
      <c r="F33" s="150">
        <f t="shared" si="17"/>
        <v>1.0012000000000001</v>
      </c>
      <c r="G33" s="151">
        <f t="shared" si="18"/>
        <v>2.5030000000000001</v>
      </c>
      <c r="H33" s="152">
        <f t="shared" si="19"/>
        <v>2.5</v>
      </c>
      <c r="I33" s="153">
        <f t="shared" si="24"/>
        <v>1941.4829999999999</v>
      </c>
      <c r="J33" s="154">
        <f t="shared" si="25"/>
        <v>2.7497941212420725E-2</v>
      </c>
      <c r="K33" s="154">
        <f t="shared" si="26"/>
        <v>0.35383225097738741</v>
      </c>
      <c r="L33" s="154">
        <f t="shared" si="27"/>
        <v>0.14937035245737409</v>
      </c>
      <c r="M33" s="155">
        <f t="shared" si="28"/>
        <v>4.1449999999999996</v>
      </c>
      <c r="N33" s="156">
        <f t="shared" si="29"/>
        <v>5.1999999999999998E-2</v>
      </c>
      <c r="O33" s="156">
        <f t="shared" si="30"/>
        <v>2.7810000000000001</v>
      </c>
      <c r="P33" s="157">
        <f t="shared" si="31"/>
        <v>1.8333333333333333E-2</v>
      </c>
      <c r="Q33" s="158">
        <f t="shared" si="32"/>
        <v>86</v>
      </c>
      <c r="R33" s="159">
        <f t="shared" si="33"/>
        <v>21.134959781882259</v>
      </c>
      <c r="S33" s="144">
        <f t="shared" si="34"/>
        <v>1</v>
      </c>
      <c r="T33" s="144">
        <f t="shared" si="35"/>
        <v>54</v>
      </c>
      <c r="U33" t="s">
        <v>117</v>
      </c>
      <c r="V33" t="s">
        <v>122</v>
      </c>
      <c r="W33" t="s">
        <v>117</v>
      </c>
      <c r="X33" s="4" t="s">
        <v>122</v>
      </c>
      <c r="Y33" s="4" t="s">
        <v>207</v>
      </c>
      <c r="Z33" s="4" t="s">
        <v>171</v>
      </c>
      <c r="AA33" s="4" t="s">
        <v>205</v>
      </c>
      <c r="AB33" s="4">
        <v>515</v>
      </c>
      <c r="AC33" s="4">
        <v>1941.4829999999999</v>
      </c>
      <c r="AD33" s="4">
        <v>775.62199999999996</v>
      </c>
      <c r="AE33" s="4">
        <v>2.5030000000000001</v>
      </c>
      <c r="AF33" s="4">
        <v>2.5</v>
      </c>
      <c r="AG33" s="4">
        <v>4.1449999999999996</v>
      </c>
      <c r="AH33" s="4">
        <v>148.481807</v>
      </c>
      <c r="AI33" s="4">
        <v>4.0829440000000004</v>
      </c>
      <c r="AJ33" s="4">
        <v>52.537652000000001</v>
      </c>
      <c r="AK33" s="4">
        <v>290</v>
      </c>
      <c r="AL33" s="4">
        <v>1</v>
      </c>
      <c r="AM33" s="4">
        <v>54</v>
      </c>
      <c r="AN33" s="4">
        <v>86</v>
      </c>
      <c r="AO33" s="4">
        <v>13.075561</v>
      </c>
      <c r="AP33" s="4">
        <v>52.1</v>
      </c>
      <c r="AQ33" s="4">
        <v>1.1000000000000001</v>
      </c>
      <c r="AR33" s="4">
        <v>12</v>
      </c>
      <c r="AS33" s="4">
        <v>4871</v>
      </c>
      <c r="AT33" s="4">
        <v>5.1999999999999998E-2</v>
      </c>
      <c r="AU33" s="4">
        <v>2.7810000000000001</v>
      </c>
      <c r="AV33" s="4">
        <v>12372</v>
      </c>
      <c r="AW33" s="4">
        <v>0</v>
      </c>
      <c r="AX33" s="4">
        <v>0.44</v>
      </c>
      <c r="AY33">
        <v>1.0012000000000001</v>
      </c>
      <c r="AZ33" t="s">
        <v>71</v>
      </c>
      <c r="BA33" t="s">
        <v>285</v>
      </c>
      <c r="BB33">
        <v>3</v>
      </c>
      <c r="BC33" t="s">
        <v>345</v>
      </c>
      <c r="BD33">
        <v>14</v>
      </c>
      <c r="BE33">
        <v>24539.584999999999</v>
      </c>
      <c r="BF33">
        <v>7.9116374624917246E-2</v>
      </c>
      <c r="BG33">
        <v>7.9211314274467148E-2</v>
      </c>
      <c r="BH33">
        <v>120609.81600000002</v>
      </c>
      <c r="BI33">
        <v>1.6097222136546494E-2</v>
      </c>
      <c r="BJ33">
        <v>1.6116538803110352E-2</v>
      </c>
      <c r="BK33">
        <v>1</v>
      </c>
      <c r="BL33" t="s">
        <v>68</v>
      </c>
      <c r="BM33">
        <v>2</v>
      </c>
      <c r="BN33" t="s">
        <v>291</v>
      </c>
    </row>
    <row r="34" spans="1:66">
      <c r="A34" s="139" t="str">
        <f t="shared" si="20"/>
        <v>삼환운수</v>
      </c>
      <c r="B34" s="139" t="str">
        <f t="shared" si="21"/>
        <v>567</v>
      </c>
      <c r="C34" s="140" t="str">
        <f t="shared" si="22"/>
        <v>72바1515</v>
      </c>
      <c r="D34" s="114" t="str">
        <f t="shared" si="23"/>
        <v>중형</v>
      </c>
      <c r="E34" s="110" t="str">
        <f t="shared" si="16"/>
        <v>S</v>
      </c>
      <c r="F34" s="160">
        <f t="shared" si="17"/>
        <v>1.0669230769230769</v>
      </c>
      <c r="G34" s="161">
        <f t="shared" si="18"/>
        <v>2.774</v>
      </c>
      <c r="H34" s="162">
        <f t="shared" si="19"/>
        <v>2.6</v>
      </c>
      <c r="I34" s="163">
        <f t="shared" si="24"/>
        <v>2281.9369999999999</v>
      </c>
      <c r="J34" s="164">
        <f t="shared" si="25"/>
        <v>1.9463998394751231E-2</v>
      </c>
      <c r="K34" s="164">
        <f t="shared" si="26"/>
        <v>0.34333172252274791</v>
      </c>
      <c r="L34" s="164">
        <f t="shared" si="27"/>
        <v>0.19983023194768304</v>
      </c>
      <c r="M34" s="165">
        <f t="shared" si="28"/>
        <v>7.4889999999999999</v>
      </c>
      <c r="N34" s="166">
        <f t="shared" si="29"/>
        <v>4.3999999999999997E-2</v>
      </c>
      <c r="O34" s="166">
        <f t="shared" si="30"/>
        <v>0.56999999999999995</v>
      </c>
      <c r="P34" s="167">
        <f t="shared" si="31"/>
        <v>0</v>
      </c>
      <c r="Q34" s="168">
        <f t="shared" si="32"/>
        <v>70</v>
      </c>
      <c r="R34" s="169">
        <f t="shared" si="33"/>
        <v>20.296679471183072</v>
      </c>
      <c r="S34" s="141">
        <f t="shared" si="34"/>
        <v>1</v>
      </c>
      <c r="T34" s="141">
        <f t="shared" si="35"/>
        <v>13</v>
      </c>
      <c r="U34" t="s">
        <v>117</v>
      </c>
      <c r="V34" t="s">
        <v>122</v>
      </c>
      <c r="W34" s="4" t="s">
        <v>117</v>
      </c>
      <c r="X34" s="4" t="s">
        <v>122</v>
      </c>
      <c r="Y34" s="4" t="s">
        <v>208</v>
      </c>
      <c r="Z34" s="4" t="s">
        <v>171</v>
      </c>
      <c r="AA34" s="4" t="s">
        <v>48</v>
      </c>
      <c r="AB34" s="4">
        <v>515</v>
      </c>
      <c r="AC34" s="4">
        <v>2281.9369999999999</v>
      </c>
      <c r="AD34" s="4">
        <v>822.70600000000002</v>
      </c>
      <c r="AE34" s="4">
        <v>2.774</v>
      </c>
      <c r="AF34" s="4">
        <v>2.6</v>
      </c>
      <c r="AG34" s="4">
        <v>7.4889999999999999</v>
      </c>
      <c r="AH34" s="4">
        <v>176.44118800000001</v>
      </c>
      <c r="AI34" s="4">
        <v>3.4342510000000002</v>
      </c>
      <c r="AJ34" s="4">
        <v>60.577857000000002</v>
      </c>
      <c r="AK34" s="4">
        <v>456</v>
      </c>
      <c r="AL34" s="4">
        <v>1</v>
      </c>
      <c r="AM34" s="4">
        <v>13</v>
      </c>
      <c r="AN34" s="4">
        <v>70</v>
      </c>
      <c r="AO34" s="4">
        <v>12.933130999999999</v>
      </c>
      <c r="AP34" s="4">
        <v>56.6</v>
      </c>
      <c r="AQ34" s="4">
        <v>0</v>
      </c>
      <c r="AR34" s="4">
        <v>4</v>
      </c>
      <c r="AS34" s="4">
        <v>2044</v>
      </c>
      <c r="AT34" s="4">
        <v>4.3999999999999997E-2</v>
      </c>
      <c r="AU34" s="4">
        <v>0.56999999999999995</v>
      </c>
      <c r="AV34" s="4">
        <v>16659</v>
      </c>
      <c r="AW34" s="4">
        <v>0</v>
      </c>
      <c r="AX34" s="4">
        <v>0.66</v>
      </c>
      <c r="AY34">
        <v>1.0669230769230769</v>
      </c>
      <c r="AZ34" t="s">
        <v>71</v>
      </c>
      <c r="BA34" t="s">
        <v>285</v>
      </c>
      <c r="BB34">
        <v>1</v>
      </c>
      <c r="BC34" t="s">
        <v>322</v>
      </c>
      <c r="BD34">
        <v>8</v>
      </c>
      <c r="BE34">
        <v>24539.584999999999</v>
      </c>
      <c r="BF34">
        <v>9.2990040377618446E-2</v>
      </c>
      <c r="BG34">
        <v>9.9213220002889832E-2</v>
      </c>
      <c r="BH34">
        <v>120609.81600000002</v>
      </c>
      <c r="BI34">
        <v>1.8919994040949364E-2</v>
      </c>
      <c r="BJ34">
        <v>2.0186178257535974E-2</v>
      </c>
      <c r="BK34">
        <v>1</v>
      </c>
      <c r="BL34" t="s">
        <v>71</v>
      </c>
      <c r="BM34">
        <v>0</v>
      </c>
      <c r="BN34" t="s">
        <v>279</v>
      </c>
    </row>
    <row r="35" spans="1:66">
      <c r="A35" s="142" t="str">
        <f t="shared" si="20"/>
        <v>삼환운수</v>
      </c>
      <c r="B35" s="142" t="str">
        <f t="shared" si="21"/>
        <v>567</v>
      </c>
      <c r="C35" s="143" t="str">
        <f t="shared" si="22"/>
        <v>72바1516</v>
      </c>
      <c r="D35" s="131" t="str">
        <f t="shared" si="23"/>
        <v>중형</v>
      </c>
      <c r="E35" s="127" t="str">
        <f t="shared" si="16"/>
        <v>C</v>
      </c>
      <c r="F35" s="150">
        <f t="shared" si="17"/>
        <v>0.87884615384615383</v>
      </c>
      <c r="G35" s="151">
        <f t="shared" si="18"/>
        <v>2.2850000000000001</v>
      </c>
      <c r="H35" s="152">
        <f t="shared" si="19"/>
        <v>2.6</v>
      </c>
      <c r="I35" s="153">
        <f t="shared" si="24"/>
        <v>4888.1130000000003</v>
      </c>
      <c r="J35" s="154">
        <f t="shared" si="25"/>
        <v>2.6940738293600257E-2</v>
      </c>
      <c r="K35" s="154">
        <f t="shared" si="26"/>
        <v>0.35925450911534268</v>
      </c>
      <c r="L35" s="154">
        <f t="shared" si="27"/>
        <v>0.16100282460736892</v>
      </c>
      <c r="M35" s="155">
        <f t="shared" si="28"/>
        <v>5.7779999999999996</v>
      </c>
      <c r="N35" s="156">
        <f t="shared" si="29"/>
        <v>0.20499999999999999</v>
      </c>
      <c r="O35" s="156">
        <f t="shared" si="30"/>
        <v>3.3140000000000001</v>
      </c>
      <c r="P35" s="157">
        <f t="shared" si="31"/>
        <v>0</v>
      </c>
      <c r="Q35" s="158">
        <f t="shared" si="32"/>
        <v>78</v>
      </c>
      <c r="R35" s="159">
        <f t="shared" si="33"/>
        <v>22.121381286129644</v>
      </c>
      <c r="S35" s="144">
        <f t="shared" si="34"/>
        <v>10</v>
      </c>
      <c r="T35" s="144">
        <f t="shared" si="35"/>
        <v>162</v>
      </c>
      <c r="U35" t="s">
        <v>117</v>
      </c>
      <c r="V35" t="s">
        <v>122</v>
      </c>
      <c r="W35" t="s">
        <v>117</v>
      </c>
      <c r="X35" s="4" t="s">
        <v>122</v>
      </c>
      <c r="Y35" s="4" t="s">
        <v>209</v>
      </c>
      <c r="Z35" s="4" t="s">
        <v>171</v>
      </c>
      <c r="AA35" s="4" t="s">
        <v>205</v>
      </c>
      <c r="AB35" s="4">
        <v>515</v>
      </c>
      <c r="AC35" s="4">
        <v>4888.1130000000003</v>
      </c>
      <c r="AD35" s="4">
        <v>2139.0149999999999</v>
      </c>
      <c r="AE35" s="4">
        <v>2.2850000000000001</v>
      </c>
      <c r="AF35" s="4">
        <v>2.6</v>
      </c>
      <c r="AG35" s="4">
        <v>5.7779999999999996</v>
      </c>
      <c r="AH35" s="4">
        <v>359.99689000000001</v>
      </c>
      <c r="AI35" s="4">
        <v>9.698582</v>
      </c>
      <c r="AJ35" s="4">
        <v>129.33050600000001</v>
      </c>
      <c r="AK35" s="4">
        <v>787</v>
      </c>
      <c r="AL35" s="4">
        <v>10</v>
      </c>
      <c r="AM35" s="4">
        <v>162</v>
      </c>
      <c r="AN35" s="4">
        <v>78</v>
      </c>
      <c r="AO35" s="4">
        <v>13.578208</v>
      </c>
      <c r="AP35" s="4">
        <v>34.799999999999997</v>
      </c>
      <c r="AQ35" s="4">
        <v>0</v>
      </c>
      <c r="AR35" s="4">
        <v>9</v>
      </c>
      <c r="AS35" s="4">
        <v>3144</v>
      </c>
      <c r="AT35" s="4">
        <v>0.20499999999999999</v>
      </c>
      <c r="AU35" s="4">
        <v>3.3140000000000001</v>
      </c>
      <c r="AV35" s="4">
        <v>34609</v>
      </c>
      <c r="AW35" s="4">
        <v>0</v>
      </c>
      <c r="AX35" s="4">
        <v>0.44</v>
      </c>
      <c r="AY35">
        <v>0.87884615384615383</v>
      </c>
      <c r="AZ35" t="s">
        <v>69</v>
      </c>
      <c r="BA35" t="s">
        <v>285</v>
      </c>
      <c r="BB35">
        <v>1</v>
      </c>
      <c r="BC35" t="s">
        <v>286</v>
      </c>
      <c r="BD35">
        <v>10</v>
      </c>
      <c r="BE35">
        <v>24539.584999999999</v>
      </c>
      <c r="BF35">
        <v>0.19919297738735192</v>
      </c>
      <c r="BG35">
        <v>0.17505998205003812</v>
      </c>
      <c r="BH35">
        <v>120609.81600000002</v>
      </c>
      <c r="BI35">
        <v>4.0528318192608798E-2</v>
      </c>
      <c r="BJ35">
        <v>3.5618156565427349E-2</v>
      </c>
      <c r="BK35">
        <v>1</v>
      </c>
      <c r="BL35" t="s">
        <v>69</v>
      </c>
      <c r="BM35">
        <v>0</v>
      </c>
      <c r="BN35" t="s">
        <v>279</v>
      </c>
    </row>
    <row r="36" spans="1:66">
      <c r="A36" s="139" t="str">
        <f t="shared" si="20"/>
        <v>삼환운수</v>
      </c>
      <c r="B36" s="139" t="str">
        <f t="shared" si="21"/>
        <v>567</v>
      </c>
      <c r="C36" s="140" t="str">
        <f t="shared" si="22"/>
        <v>72바1518</v>
      </c>
      <c r="D36" s="114" t="str">
        <f t="shared" si="23"/>
        <v>중형</v>
      </c>
      <c r="E36" s="110" t="str">
        <f t="shared" si="16"/>
        <v>A</v>
      </c>
      <c r="F36" s="160">
        <f t="shared" si="17"/>
        <v>0.95307692307692315</v>
      </c>
      <c r="G36" s="161">
        <f t="shared" si="18"/>
        <v>2.4780000000000002</v>
      </c>
      <c r="H36" s="162">
        <f t="shared" si="19"/>
        <v>2.6</v>
      </c>
      <c r="I36" s="163">
        <f t="shared" si="24"/>
        <v>3681.5650000000001</v>
      </c>
      <c r="J36" s="164">
        <f t="shared" si="25"/>
        <v>3.7174501172140335E-2</v>
      </c>
      <c r="K36" s="164">
        <f t="shared" si="26"/>
        <v>0.3545012961477832</v>
      </c>
      <c r="L36" s="164">
        <f t="shared" si="27"/>
        <v>0.15618357953750647</v>
      </c>
      <c r="M36" s="165">
        <f t="shared" si="28"/>
        <v>4.734</v>
      </c>
      <c r="N36" s="166">
        <f t="shared" si="29"/>
        <v>2.7E-2</v>
      </c>
      <c r="O36" s="166">
        <f t="shared" si="30"/>
        <v>5.0519999999999996</v>
      </c>
      <c r="P36" s="167">
        <f t="shared" si="31"/>
        <v>0.11833333333333333</v>
      </c>
      <c r="Q36" s="168">
        <f t="shared" si="32"/>
        <v>94</v>
      </c>
      <c r="R36" s="169">
        <f t="shared" si="33"/>
        <v>22.53724894902917</v>
      </c>
      <c r="S36" s="141">
        <f t="shared" si="34"/>
        <v>1</v>
      </c>
      <c r="T36" s="141">
        <f t="shared" si="35"/>
        <v>186</v>
      </c>
      <c r="U36" t="s">
        <v>117</v>
      </c>
      <c r="V36" s="5" t="s">
        <v>122</v>
      </c>
      <c r="W36" t="s">
        <v>117</v>
      </c>
      <c r="X36" s="5" t="s">
        <v>122</v>
      </c>
      <c r="Y36" t="s">
        <v>294</v>
      </c>
      <c r="Z36" t="s">
        <v>171</v>
      </c>
      <c r="AA36" t="s">
        <v>205</v>
      </c>
      <c r="AB36">
        <v>515</v>
      </c>
      <c r="AC36" s="1">
        <v>3681.5650000000001</v>
      </c>
      <c r="AD36" s="1">
        <v>1485.825</v>
      </c>
      <c r="AE36" s="28">
        <v>2.4780000000000002</v>
      </c>
      <c r="AF36">
        <v>2.6</v>
      </c>
      <c r="AG36">
        <v>4.734</v>
      </c>
      <c r="AH36">
        <v>268.532265</v>
      </c>
      <c r="AI36">
        <v>9.9825529999999993</v>
      </c>
      <c r="AJ36">
        <v>95.195036000000002</v>
      </c>
      <c r="AK36">
        <v>575</v>
      </c>
      <c r="AL36">
        <v>1</v>
      </c>
      <c r="AM36">
        <v>186</v>
      </c>
      <c r="AN36">
        <v>94</v>
      </c>
      <c r="AO36">
        <v>13.709953000000001</v>
      </c>
      <c r="AP36">
        <v>62.2</v>
      </c>
      <c r="AQ36">
        <v>7.1</v>
      </c>
      <c r="AR36">
        <v>16</v>
      </c>
      <c r="AS36">
        <v>14278</v>
      </c>
      <c r="AT36">
        <v>2.7E-2</v>
      </c>
      <c r="AU36">
        <v>5.0519999999999996</v>
      </c>
      <c r="AV36">
        <v>7630</v>
      </c>
      <c r="AW36">
        <v>0</v>
      </c>
      <c r="AX36">
        <v>0.43</v>
      </c>
      <c r="AY36">
        <v>0.95307692307692315</v>
      </c>
      <c r="AZ36" t="s">
        <v>66</v>
      </c>
      <c r="BA36" t="s">
        <v>285</v>
      </c>
      <c r="BB36">
        <v>3</v>
      </c>
      <c r="BC36" t="s">
        <v>323</v>
      </c>
      <c r="BD36">
        <v>13</v>
      </c>
      <c r="BE36">
        <v>24539.584999999999</v>
      </c>
      <c r="BF36">
        <v>0.15002556074196038</v>
      </c>
      <c r="BG36">
        <v>0.14298589981483764</v>
      </c>
      <c r="BH36">
        <v>120609.81600000002</v>
      </c>
      <c r="BI36">
        <v>3.0524588479597711E-2</v>
      </c>
      <c r="BJ36">
        <v>2.9092280866324281E-2</v>
      </c>
      <c r="BK36">
        <v>1</v>
      </c>
      <c r="BL36" t="s">
        <v>66</v>
      </c>
      <c r="BM36">
        <v>0</v>
      </c>
      <c r="BN36" t="s">
        <v>279</v>
      </c>
    </row>
    <row r="37" spans="1:66">
      <c r="A37" s="142" t="str">
        <f t="shared" si="20"/>
        <v>삼환운수</v>
      </c>
      <c r="B37" s="142" t="str">
        <f t="shared" si="21"/>
        <v>567</v>
      </c>
      <c r="C37" s="143" t="str">
        <f t="shared" si="22"/>
        <v>72바1519</v>
      </c>
      <c r="D37" s="131" t="str">
        <f t="shared" si="23"/>
        <v>중형</v>
      </c>
      <c r="E37" s="127" t="str">
        <f t="shared" si="16"/>
        <v>A</v>
      </c>
      <c r="F37" s="150">
        <f t="shared" si="17"/>
        <v>0.9803846153846153</v>
      </c>
      <c r="G37" s="151">
        <f t="shared" si="18"/>
        <v>2.5489999999999999</v>
      </c>
      <c r="H37" s="152">
        <f t="shared" si="19"/>
        <v>2.6</v>
      </c>
      <c r="I37" s="153">
        <f t="shared" si="24"/>
        <v>4249.1710000000003</v>
      </c>
      <c r="J37" s="154">
        <f t="shared" si="25"/>
        <v>2.8880027724418715E-2</v>
      </c>
      <c r="K37" s="154">
        <f t="shared" si="26"/>
        <v>0.33482996511390767</v>
      </c>
      <c r="L37" s="154">
        <f t="shared" si="27"/>
        <v>0.10213756989304501</v>
      </c>
      <c r="M37" s="155">
        <f t="shared" si="28"/>
        <v>4.1900000000000004</v>
      </c>
      <c r="N37" s="156">
        <f t="shared" si="29"/>
        <v>0</v>
      </c>
      <c r="O37" s="156">
        <f t="shared" si="30"/>
        <v>2.2829999999999999</v>
      </c>
      <c r="P37" s="157">
        <f t="shared" si="31"/>
        <v>3.0000000000000002E-2</v>
      </c>
      <c r="Q37" s="158">
        <f t="shared" si="32"/>
        <v>93</v>
      </c>
      <c r="R37" s="159">
        <f t="shared" si="33"/>
        <v>22.110117263148634</v>
      </c>
      <c r="S37" s="144">
        <f t="shared" si="34"/>
        <v>0</v>
      </c>
      <c r="T37" s="144">
        <f t="shared" si="35"/>
        <v>97</v>
      </c>
      <c r="U37" t="s">
        <v>117</v>
      </c>
      <c r="V37" t="s">
        <v>122</v>
      </c>
      <c r="W37" s="4" t="s">
        <v>117</v>
      </c>
      <c r="X37" s="4" t="s">
        <v>122</v>
      </c>
      <c r="Y37" s="4" t="s">
        <v>210</v>
      </c>
      <c r="Z37" s="4" t="s">
        <v>171</v>
      </c>
      <c r="AA37" s="4" t="s">
        <v>205</v>
      </c>
      <c r="AB37" s="4">
        <v>515</v>
      </c>
      <c r="AC37" s="4">
        <v>4249.1710000000003</v>
      </c>
      <c r="AD37" s="4">
        <v>1666.9590000000001</v>
      </c>
      <c r="AE37" s="4">
        <v>2.5489999999999999</v>
      </c>
      <c r="AF37" s="4">
        <v>2.6</v>
      </c>
      <c r="AG37" s="4">
        <v>4.1900000000000004</v>
      </c>
      <c r="AH37" s="4">
        <v>302.03554800000001</v>
      </c>
      <c r="AI37" s="4">
        <v>8.7227949999999996</v>
      </c>
      <c r="AJ37" s="4">
        <v>101.13055199999999</v>
      </c>
      <c r="AK37" s="4">
        <v>434</v>
      </c>
      <c r="AL37" s="4">
        <v>0</v>
      </c>
      <c r="AM37" s="4">
        <v>97</v>
      </c>
      <c r="AN37" s="4">
        <v>93</v>
      </c>
      <c r="AO37" s="4">
        <v>14.068446</v>
      </c>
      <c r="AP37" s="4">
        <v>39.5</v>
      </c>
      <c r="AQ37" s="4">
        <v>1.8</v>
      </c>
      <c r="AR37" s="4">
        <v>5</v>
      </c>
      <c r="AS37" s="4">
        <v>952</v>
      </c>
      <c r="AT37" s="4">
        <v>0</v>
      </c>
      <c r="AU37" s="4">
        <v>2.2829999999999999</v>
      </c>
      <c r="AV37" s="4">
        <v>30059</v>
      </c>
      <c r="AW37" s="4">
        <v>0</v>
      </c>
      <c r="AX37" s="4">
        <v>0.43</v>
      </c>
      <c r="AY37">
        <v>0.9803846153846153</v>
      </c>
      <c r="AZ37" t="s">
        <v>66</v>
      </c>
      <c r="BA37" t="s">
        <v>285</v>
      </c>
      <c r="BB37">
        <v>1</v>
      </c>
      <c r="BC37" t="s">
        <v>293</v>
      </c>
      <c r="BD37">
        <v>11</v>
      </c>
      <c r="BE37">
        <v>24539.584999999999</v>
      </c>
      <c r="BF37">
        <v>0.1731557807517935</v>
      </c>
      <c r="BG37">
        <v>0.16975926351396983</v>
      </c>
      <c r="BH37">
        <v>120609.81600000002</v>
      </c>
      <c r="BI37">
        <v>3.5230722845974657E-2</v>
      </c>
      <c r="BJ37">
        <v>3.4539658667072842E-2</v>
      </c>
      <c r="BK37">
        <v>1</v>
      </c>
      <c r="BL37" t="s">
        <v>66</v>
      </c>
      <c r="BM37">
        <v>0</v>
      </c>
      <c r="BN37" t="s">
        <v>279</v>
      </c>
    </row>
    <row r="38" spans="1:66">
      <c r="A38" s="139" t="str">
        <f t="shared" si="20"/>
        <v>삼환운수</v>
      </c>
      <c r="B38" s="139" t="str">
        <f t="shared" si="21"/>
        <v>순환56</v>
      </c>
      <c r="C38" s="140" t="str">
        <f t="shared" si="22"/>
        <v>71바6209</v>
      </c>
      <c r="D38" s="114" t="str">
        <f t="shared" si="23"/>
        <v>저상</v>
      </c>
      <c r="E38" s="110" t="str">
        <f t="shared" si="16"/>
        <v>C</v>
      </c>
      <c r="F38" s="160">
        <f t="shared" si="17"/>
        <v>0.85205128205128211</v>
      </c>
      <c r="G38" s="161">
        <f t="shared" si="18"/>
        <v>3.323</v>
      </c>
      <c r="H38" s="162">
        <f t="shared" si="19"/>
        <v>3.9</v>
      </c>
      <c r="I38" s="163">
        <f t="shared" si="24"/>
        <v>476.65699999999998</v>
      </c>
      <c r="J38" s="164">
        <f t="shared" si="25"/>
        <v>2.0459457772474626E-2</v>
      </c>
      <c r="K38" s="164">
        <f t="shared" si="26"/>
        <v>0.36872198058598382</v>
      </c>
      <c r="L38" s="164">
        <f t="shared" si="27"/>
        <v>0.31049580725762971</v>
      </c>
      <c r="M38" s="165">
        <f t="shared" si="28"/>
        <v>14.584</v>
      </c>
      <c r="N38" s="166">
        <f t="shared" si="29"/>
        <v>0</v>
      </c>
      <c r="O38" s="166">
        <f t="shared" si="30"/>
        <v>2.7269999999999999</v>
      </c>
      <c r="P38" s="167">
        <f t="shared" si="31"/>
        <v>0</v>
      </c>
      <c r="Q38" s="168">
        <f t="shared" si="32"/>
        <v>62</v>
      </c>
      <c r="R38" s="169">
        <f t="shared" si="33"/>
        <v>20.977051051490868</v>
      </c>
      <c r="S38" s="141">
        <f t="shared" si="34"/>
        <v>0</v>
      </c>
      <c r="T38" s="141">
        <f t="shared" si="35"/>
        <v>13</v>
      </c>
      <c r="U38" t="s">
        <v>117</v>
      </c>
      <c r="V38" t="s">
        <v>123</v>
      </c>
      <c r="W38" t="s">
        <v>117</v>
      </c>
      <c r="X38" s="4" t="s">
        <v>123</v>
      </c>
      <c r="Y38" s="4" t="s">
        <v>184</v>
      </c>
      <c r="Z38" s="4" t="s">
        <v>305</v>
      </c>
      <c r="AA38" s="4" t="s">
        <v>306</v>
      </c>
      <c r="AB38" s="4">
        <v>515</v>
      </c>
      <c r="AC38" s="4">
        <v>476.65699999999998</v>
      </c>
      <c r="AD38" s="4">
        <v>143.446</v>
      </c>
      <c r="AE38" s="4">
        <v>3.323</v>
      </c>
      <c r="AF38" s="4">
        <v>3.9</v>
      </c>
      <c r="AG38" s="4">
        <v>14.584</v>
      </c>
      <c r="AH38" s="4">
        <v>37.200546000000003</v>
      </c>
      <c r="AI38" s="4">
        <v>0.76110299999999997</v>
      </c>
      <c r="AJ38" s="4">
        <v>13.716659</v>
      </c>
      <c r="AK38" s="4">
        <v>148</v>
      </c>
      <c r="AL38" s="4">
        <v>0</v>
      </c>
      <c r="AM38" s="4">
        <v>13</v>
      </c>
      <c r="AN38" s="4">
        <v>62</v>
      </c>
      <c r="AO38" s="4">
        <v>12.813172</v>
      </c>
      <c r="AP38" s="4">
        <v>0</v>
      </c>
      <c r="AQ38" s="4">
        <v>0</v>
      </c>
      <c r="AR38" s="4">
        <v>1</v>
      </c>
      <c r="AS38" s="4">
        <v>62</v>
      </c>
      <c r="AT38" s="4">
        <v>0</v>
      </c>
      <c r="AU38" s="4">
        <v>2.7269999999999999</v>
      </c>
      <c r="AV38" s="4">
        <v>3652</v>
      </c>
      <c r="AW38" s="4">
        <v>0</v>
      </c>
      <c r="AX38" s="4">
        <v>1.1399999999999999</v>
      </c>
      <c r="AY38">
        <v>0.85205128205128211</v>
      </c>
      <c r="AZ38" t="s">
        <v>69</v>
      </c>
      <c r="BA38" t="s">
        <v>287</v>
      </c>
      <c r="BB38">
        <v>4</v>
      </c>
      <c r="BC38" t="s">
        <v>325</v>
      </c>
      <c r="BD38">
        <v>4</v>
      </c>
      <c r="BE38">
        <v>14975.524000000001</v>
      </c>
      <c r="BF38">
        <v>3.1829069887637985E-2</v>
      </c>
      <c r="BG38">
        <v>2.7119999804261802E-2</v>
      </c>
      <c r="BH38">
        <v>120609.81600000002</v>
      </c>
      <c r="BI38">
        <v>3.9520580978251382E-3</v>
      </c>
      <c r="BJ38">
        <v>3.3673561689930602E-3</v>
      </c>
      <c r="BK38">
        <v>1</v>
      </c>
      <c r="BL38" t="s">
        <v>69</v>
      </c>
      <c r="BM38">
        <v>0</v>
      </c>
      <c r="BN38" t="s">
        <v>279</v>
      </c>
    </row>
    <row r="39" spans="1:66">
      <c r="A39" s="142" t="str">
        <f t="shared" si="20"/>
        <v>삼환운수</v>
      </c>
      <c r="B39" s="142" t="str">
        <f t="shared" si="21"/>
        <v>순환56</v>
      </c>
      <c r="C39" s="143" t="str">
        <f t="shared" si="22"/>
        <v>71바6210</v>
      </c>
      <c r="D39" s="131" t="str">
        <f t="shared" si="23"/>
        <v>중형</v>
      </c>
      <c r="E39" s="127" t="str">
        <f t="shared" si="16"/>
        <v>C</v>
      </c>
      <c r="F39" s="150">
        <f t="shared" si="17"/>
        <v>0.86031250000000004</v>
      </c>
      <c r="G39" s="151">
        <f t="shared" si="18"/>
        <v>2.7530000000000001</v>
      </c>
      <c r="H39" s="152">
        <f t="shared" si="19"/>
        <v>3.2</v>
      </c>
      <c r="I39" s="153">
        <f t="shared" si="24"/>
        <v>2502.5709999999999</v>
      </c>
      <c r="J39" s="154">
        <f t="shared" si="25"/>
        <v>2.6439930766997969E-2</v>
      </c>
      <c r="K39" s="154">
        <f t="shared" si="26"/>
        <v>0.38490492913211877</v>
      </c>
      <c r="L39" s="154">
        <f t="shared" si="27"/>
        <v>0.16423110473189373</v>
      </c>
      <c r="M39" s="155">
        <f t="shared" si="28"/>
        <v>9.4320000000000004</v>
      </c>
      <c r="N39" s="156">
        <f t="shared" si="29"/>
        <v>0</v>
      </c>
      <c r="O39" s="156">
        <f t="shared" si="30"/>
        <v>3.077</v>
      </c>
      <c r="P39" s="157">
        <f t="shared" si="31"/>
        <v>0</v>
      </c>
      <c r="Q39" s="158">
        <f t="shared" si="32"/>
        <v>66</v>
      </c>
      <c r="R39" s="159">
        <f t="shared" si="33"/>
        <v>24.325988036249854</v>
      </c>
      <c r="S39" s="144">
        <f t="shared" si="34"/>
        <v>0</v>
      </c>
      <c r="T39" s="144">
        <f t="shared" si="35"/>
        <v>77</v>
      </c>
      <c r="U39" t="s">
        <v>117</v>
      </c>
      <c r="V39" s="5" t="s">
        <v>123</v>
      </c>
      <c r="W39" t="s">
        <v>117</v>
      </c>
      <c r="X39" s="5" t="s">
        <v>123</v>
      </c>
      <c r="Y39" t="s">
        <v>211</v>
      </c>
      <c r="Z39" t="s">
        <v>171</v>
      </c>
      <c r="AA39" t="s">
        <v>48</v>
      </c>
      <c r="AB39">
        <v>515</v>
      </c>
      <c r="AC39" s="1">
        <v>2502.5709999999999</v>
      </c>
      <c r="AD39" s="1">
        <v>908.89800000000002</v>
      </c>
      <c r="AE39" s="28">
        <v>2.7530000000000001</v>
      </c>
      <c r="AF39">
        <v>3.2</v>
      </c>
      <c r="AG39">
        <v>9.4320000000000004</v>
      </c>
      <c r="AH39">
        <v>174.765208</v>
      </c>
      <c r="AI39">
        <v>4.6207799999999999</v>
      </c>
      <c r="AJ39">
        <v>67.267989999999998</v>
      </c>
      <c r="AK39">
        <v>411</v>
      </c>
      <c r="AL39">
        <v>0</v>
      </c>
      <c r="AM39">
        <v>77</v>
      </c>
      <c r="AN39">
        <v>66</v>
      </c>
      <c r="AO39">
        <v>14.319616999999999</v>
      </c>
      <c r="AP39">
        <v>4.0999999999999996</v>
      </c>
      <c r="AQ39">
        <v>0</v>
      </c>
      <c r="AR39">
        <v>12</v>
      </c>
      <c r="AS39">
        <v>11018</v>
      </c>
      <c r="AT39">
        <v>0</v>
      </c>
      <c r="AU39">
        <v>3.077</v>
      </c>
      <c r="AV39">
        <v>18634</v>
      </c>
      <c r="AW39">
        <v>0</v>
      </c>
      <c r="AX39">
        <v>0.62</v>
      </c>
      <c r="AY39">
        <v>0.86031250000000004</v>
      </c>
      <c r="AZ39" t="s">
        <v>69</v>
      </c>
      <c r="BA39" t="s">
        <v>287</v>
      </c>
      <c r="BB39">
        <v>3</v>
      </c>
      <c r="BC39" t="s">
        <v>324</v>
      </c>
      <c r="BD39">
        <v>6</v>
      </c>
      <c r="BE39">
        <v>14975.524000000001</v>
      </c>
      <c r="BF39">
        <v>0.16711074684264801</v>
      </c>
      <c r="BG39">
        <v>0.14376746439306562</v>
      </c>
      <c r="BH39">
        <v>120609.81600000002</v>
      </c>
      <c r="BI39">
        <v>2.0749314467074551E-2</v>
      </c>
      <c r="BJ39">
        <v>1.7850894602455075E-2</v>
      </c>
      <c r="BK39">
        <v>1</v>
      </c>
      <c r="BL39" t="s">
        <v>69</v>
      </c>
      <c r="BM39">
        <v>0</v>
      </c>
      <c r="BN39" t="s">
        <v>279</v>
      </c>
    </row>
    <row r="40" spans="1:66">
      <c r="A40" s="139" t="str">
        <f t="shared" si="20"/>
        <v>삼환운수</v>
      </c>
      <c r="B40" s="139" t="str">
        <f t="shared" si="21"/>
        <v>순환56</v>
      </c>
      <c r="C40" s="140" t="str">
        <f t="shared" si="22"/>
        <v>71바6212</v>
      </c>
      <c r="D40" s="114" t="str">
        <f t="shared" si="23"/>
        <v>중형</v>
      </c>
      <c r="E40" s="110" t="str">
        <f t="shared" si="16"/>
        <v>C</v>
      </c>
      <c r="F40" s="160">
        <f t="shared" si="17"/>
        <v>0.89366666666666672</v>
      </c>
      <c r="G40" s="161">
        <f t="shared" si="18"/>
        <v>2.681</v>
      </c>
      <c r="H40" s="162">
        <f t="shared" si="19"/>
        <v>3</v>
      </c>
      <c r="I40" s="163">
        <f t="shared" si="24"/>
        <v>4041.6109999999999</v>
      </c>
      <c r="J40" s="164">
        <f t="shared" si="25"/>
        <v>9.6447531968393962E-3</v>
      </c>
      <c r="K40" s="164">
        <f t="shared" si="26"/>
        <v>0.37395462578899225</v>
      </c>
      <c r="L40" s="164">
        <f t="shared" si="27"/>
        <v>0.10936233101107455</v>
      </c>
      <c r="M40" s="165">
        <f t="shared" si="28"/>
        <v>10.769</v>
      </c>
      <c r="N40" s="166">
        <f t="shared" si="29"/>
        <v>0</v>
      </c>
      <c r="O40" s="166">
        <f t="shared" si="30"/>
        <v>5.74</v>
      </c>
      <c r="P40" s="167">
        <f t="shared" si="31"/>
        <v>0</v>
      </c>
      <c r="Q40" s="168">
        <f t="shared" si="32"/>
        <v>62</v>
      </c>
      <c r="R40" s="169">
        <f t="shared" si="33"/>
        <v>24.063723013393432</v>
      </c>
      <c r="S40" s="141">
        <f t="shared" si="34"/>
        <v>0</v>
      </c>
      <c r="T40" s="141">
        <f t="shared" si="35"/>
        <v>232</v>
      </c>
      <c r="U40" t="s">
        <v>117</v>
      </c>
      <c r="V40" t="s">
        <v>123</v>
      </c>
      <c r="W40" s="4" t="s">
        <v>117</v>
      </c>
      <c r="X40" s="4" t="s">
        <v>123</v>
      </c>
      <c r="Y40" s="4" t="s">
        <v>212</v>
      </c>
      <c r="Z40" s="4" t="s">
        <v>171</v>
      </c>
      <c r="AA40" s="4" t="s">
        <v>48</v>
      </c>
      <c r="AB40" s="4">
        <v>515</v>
      </c>
      <c r="AC40" s="4">
        <v>4041.6109999999999</v>
      </c>
      <c r="AD40" s="4">
        <v>1507.307</v>
      </c>
      <c r="AE40" s="4">
        <v>2.681</v>
      </c>
      <c r="AF40" s="4">
        <v>3</v>
      </c>
      <c r="AG40" s="4">
        <v>10.769</v>
      </c>
      <c r="AH40" s="4">
        <v>272.47623099999998</v>
      </c>
      <c r="AI40" s="4">
        <v>2.6279659999999998</v>
      </c>
      <c r="AJ40" s="4">
        <v>101.893747</v>
      </c>
      <c r="AK40" s="4">
        <v>442</v>
      </c>
      <c r="AL40" s="4">
        <v>0</v>
      </c>
      <c r="AM40" s="4">
        <v>232</v>
      </c>
      <c r="AN40" s="4">
        <v>62</v>
      </c>
      <c r="AO40" s="4">
        <v>14.832893</v>
      </c>
      <c r="AP40" s="4">
        <v>0</v>
      </c>
      <c r="AQ40" s="4">
        <v>0</v>
      </c>
      <c r="AR40" s="4">
        <v>19</v>
      </c>
      <c r="AS40" s="4">
        <v>3784</v>
      </c>
      <c r="AT40" s="4">
        <v>0</v>
      </c>
      <c r="AU40" s="4">
        <v>5.74</v>
      </c>
      <c r="AV40" s="4">
        <v>34559</v>
      </c>
      <c r="AW40" s="4">
        <v>0</v>
      </c>
      <c r="AX40" s="4">
        <v>0.66</v>
      </c>
      <c r="AY40">
        <v>0.89366666666666672</v>
      </c>
      <c r="AZ40" t="s">
        <v>69</v>
      </c>
      <c r="BA40" t="s">
        <v>287</v>
      </c>
      <c r="BB40">
        <v>1</v>
      </c>
      <c r="BC40" t="s">
        <v>328</v>
      </c>
      <c r="BD40">
        <v>8</v>
      </c>
      <c r="BE40">
        <v>14975.524000000001</v>
      </c>
      <c r="BF40">
        <v>0.26988110733220416</v>
      </c>
      <c r="BG40">
        <v>0.24118374958587979</v>
      </c>
      <c r="BH40">
        <v>120609.81600000002</v>
      </c>
      <c r="BI40">
        <v>3.3509801557113722E-2</v>
      </c>
      <c r="BJ40">
        <v>2.9946592658207299E-2</v>
      </c>
      <c r="BK40">
        <v>1</v>
      </c>
      <c r="BL40" t="s">
        <v>69</v>
      </c>
      <c r="BM40">
        <v>0</v>
      </c>
      <c r="BN40" t="s">
        <v>279</v>
      </c>
    </row>
    <row r="41" spans="1:66">
      <c r="A41" s="142" t="str">
        <f t="shared" si="20"/>
        <v>삼환운수</v>
      </c>
      <c r="B41" s="142" t="str">
        <f t="shared" si="21"/>
        <v>순환56</v>
      </c>
      <c r="C41" s="143" t="str">
        <f t="shared" si="22"/>
        <v>71바6219</v>
      </c>
      <c r="D41" s="131" t="str">
        <f t="shared" si="23"/>
        <v>중형</v>
      </c>
      <c r="E41" s="127" t="str">
        <f t="shared" si="16"/>
        <v>B</v>
      </c>
      <c r="F41" s="150">
        <f t="shared" si="17"/>
        <v>0.92827586206896562</v>
      </c>
      <c r="G41" s="151">
        <f t="shared" si="18"/>
        <v>2.6920000000000002</v>
      </c>
      <c r="H41" s="152">
        <f t="shared" si="19"/>
        <v>2.9</v>
      </c>
      <c r="I41" s="153">
        <f t="shared" si="24"/>
        <v>4010.8609999999999</v>
      </c>
      <c r="J41" s="154">
        <f t="shared" si="25"/>
        <v>1.2738719869506868E-2</v>
      </c>
      <c r="K41" s="154">
        <f t="shared" si="26"/>
        <v>0.38269857157306519</v>
      </c>
      <c r="L41" s="154">
        <f t="shared" si="27"/>
        <v>0.19422263698492667</v>
      </c>
      <c r="M41" s="155">
        <f t="shared" si="28"/>
        <v>8.8390000000000004</v>
      </c>
      <c r="N41" s="156">
        <f t="shared" si="29"/>
        <v>0</v>
      </c>
      <c r="O41" s="156">
        <f t="shared" si="30"/>
        <v>2.1190000000000002</v>
      </c>
      <c r="P41" s="157">
        <f t="shared" si="31"/>
        <v>0</v>
      </c>
      <c r="Q41" s="158">
        <f t="shared" si="32"/>
        <v>64</v>
      </c>
      <c r="R41" s="159">
        <f t="shared" si="33"/>
        <v>23.692121931055784</v>
      </c>
      <c r="S41" s="144">
        <f t="shared" si="34"/>
        <v>0</v>
      </c>
      <c r="T41" s="144">
        <f t="shared" si="35"/>
        <v>85</v>
      </c>
      <c r="U41" t="s">
        <v>117</v>
      </c>
      <c r="V41" t="s">
        <v>123</v>
      </c>
      <c r="W41" t="s">
        <v>117</v>
      </c>
      <c r="X41" s="4" t="s">
        <v>123</v>
      </c>
      <c r="Y41" s="4" t="s">
        <v>189</v>
      </c>
      <c r="Z41" s="4" t="s">
        <v>171</v>
      </c>
      <c r="AA41" s="4" t="s">
        <v>48</v>
      </c>
      <c r="AB41" s="4">
        <v>515</v>
      </c>
      <c r="AC41" s="4">
        <v>4010.8609999999999</v>
      </c>
      <c r="AD41" s="4">
        <v>1489.7049999999999</v>
      </c>
      <c r="AE41" s="4">
        <v>2.6920000000000002</v>
      </c>
      <c r="AF41" s="4">
        <v>2.9</v>
      </c>
      <c r="AG41" s="4">
        <v>8.8390000000000004</v>
      </c>
      <c r="AH41" s="4">
        <v>280.02209299999998</v>
      </c>
      <c r="AI41" s="4">
        <v>3.567123</v>
      </c>
      <c r="AJ41" s="4">
        <v>107.164055</v>
      </c>
      <c r="AK41" s="4">
        <v>779</v>
      </c>
      <c r="AL41" s="4">
        <v>0</v>
      </c>
      <c r="AM41" s="4">
        <v>85</v>
      </c>
      <c r="AN41" s="4">
        <v>64</v>
      </c>
      <c r="AO41" s="4">
        <v>14.323373</v>
      </c>
      <c r="AP41" s="4">
        <v>35.299999999999997</v>
      </c>
      <c r="AQ41" s="4">
        <v>0</v>
      </c>
      <c r="AR41" s="4">
        <v>16</v>
      </c>
      <c r="AS41" s="4">
        <v>7369</v>
      </c>
      <c r="AT41" s="4">
        <v>0</v>
      </c>
      <c r="AU41" s="4">
        <v>2.1190000000000002</v>
      </c>
      <c r="AV41" s="4">
        <v>29230</v>
      </c>
      <c r="AW41" s="4">
        <v>0</v>
      </c>
      <c r="AX41" s="4">
        <v>0.6</v>
      </c>
      <c r="AY41">
        <v>0.92827586206896562</v>
      </c>
      <c r="AZ41" t="s">
        <v>68</v>
      </c>
      <c r="BA41" t="s">
        <v>287</v>
      </c>
      <c r="BB41">
        <v>1</v>
      </c>
      <c r="BC41" t="s">
        <v>326</v>
      </c>
      <c r="BD41">
        <v>7</v>
      </c>
      <c r="BE41">
        <v>14975.524000000001</v>
      </c>
      <c r="BF41">
        <v>0.26782775681171489</v>
      </c>
      <c r="BG41">
        <v>0.24861804184039191</v>
      </c>
      <c r="BH41">
        <v>120609.81600000002</v>
      </c>
      <c r="BI41">
        <v>3.3254847184245762E-2</v>
      </c>
      <c r="BJ41">
        <v>3.0869671937927449E-2</v>
      </c>
      <c r="BK41">
        <v>1</v>
      </c>
      <c r="BL41" t="s">
        <v>68</v>
      </c>
      <c r="BM41">
        <v>0</v>
      </c>
      <c r="BN41" t="s">
        <v>279</v>
      </c>
    </row>
    <row r="42" spans="1:66">
      <c r="A42" s="139" t="str">
        <f t="shared" si="20"/>
        <v>삼환운수</v>
      </c>
      <c r="B42" s="139" t="str">
        <f t="shared" si="21"/>
        <v>순환56</v>
      </c>
      <c r="C42" s="140" t="str">
        <f t="shared" si="22"/>
        <v>71바6220</v>
      </c>
      <c r="D42" s="114" t="str">
        <f t="shared" si="23"/>
        <v>중형</v>
      </c>
      <c r="E42" s="110" t="str">
        <f t="shared" si="16"/>
        <v>C</v>
      </c>
      <c r="F42" s="160">
        <f t="shared" si="17"/>
        <v>0.88099999999999989</v>
      </c>
      <c r="G42" s="161">
        <f t="shared" si="18"/>
        <v>2.6429999999999998</v>
      </c>
      <c r="H42" s="162">
        <f t="shared" si="19"/>
        <v>3</v>
      </c>
      <c r="I42" s="163">
        <f t="shared" si="24"/>
        <v>3943.8240000000001</v>
      </c>
      <c r="J42" s="164">
        <f t="shared" si="25"/>
        <v>2.8429172415137961E-2</v>
      </c>
      <c r="K42" s="164">
        <f t="shared" si="26"/>
        <v>0.38401807598378435</v>
      </c>
      <c r="L42" s="164">
        <f t="shared" si="27"/>
        <v>0.10725630758370557</v>
      </c>
      <c r="M42" s="165">
        <f t="shared" si="28"/>
        <v>13.984</v>
      </c>
      <c r="N42" s="166">
        <f t="shared" si="29"/>
        <v>2.5000000000000001E-2</v>
      </c>
      <c r="O42" s="166">
        <f t="shared" si="30"/>
        <v>3.448</v>
      </c>
      <c r="P42" s="167">
        <f t="shared" si="31"/>
        <v>0</v>
      </c>
      <c r="Q42" s="168">
        <f t="shared" si="32"/>
        <v>66</v>
      </c>
      <c r="R42" s="169">
        <f t="shared" si="33"/>
        <v>24.012634375453278</v>
      </c>
      <c r="S42" s="141">
        <f t="shared" si="34"/>
        <v>1</v>
      </c>
      <c r="T42" s="141">
        <f t="shared" si="35"/>
        <v>136</v>
      </c>
      <c r="U42" t="s">
        <v>117</v>
      </c>
      <c r="V42" t="s">
        <v>123</v>
      </c>
      <c r="W42" t="s">
        <v>117</v>
      </c>
      <c r="X42" s="4" t="s">
        <v>123</v>
      </c>
      <c r="Y42" s="4" t="s">
        <v>213</v>
      </c>
      <c r="Z42" s="4" t="s">
        <v>171</v>
      </c>
      <c r="AA42" s="4" t="s">
        <v>48</v>
      </c>
      <c r="AB42" s="4">
        <v>515</v>
      </c>
      <c r="AC42" s="4">
        <v>3943.8240000000001</v>
      </c>
      <c r="AD42" s="4">
        <v>1492.077</v>
      </c>
      <c r="AE42" s="4">
        <v>2.6429999999999998</v>
      </c>
      <c r="AF42" s="4">
        <v>3</v>
      </c>
      <c r="AG42" s="4">
        <v>13.984</v>
      </c>
      <c r="AH42" s="4">
        <v>279.53156300000001</v>
      </c>
      <c r="AI42" s="4">
        <v>7.9468509999999997</v>
      </c>
      <c r="AJ42" s="4">
        <v>107.345173</v>
      </c>
      <c r="AK42" s="4">
        <v>423</v>
      </c>
      <c r="AL42" s="4">
        <v>1</v>
      </c>
      <c r="AM42" s="4">
        <v>136</v>
      </c>
      <c r="AN42" s="4">
        <v>66</v>
      </c>
      <c r="AO42" s="4">
        <v>14.108689</v>
      </c>
      <c r="AP42" s="4">
        <v>35.200000000000003</v>
      </c>
      <c r="AQ42" s="4">
        <v>0</v>
      </c>
      <c r="AR42" s="4">
        <v>39</v>
      </c>
      <c r="AS42" s="4">
        <v>7525</v>
      </c>
      <c r="AT42" s="4">
        <v>2.5000000000000001E-2</v>
      </c>
      <c r="AU42" s="4">
        <v>3.448</v>
      </c>
      <c r="AV42" s="4">
        <v>29752</v>
      </c>
      <c r="AW42" s="4">
        <v>0</v>
      </c>
      <c r="AX42" s="4">
        <v>0.77</v>
      </c>
      <c r="AY42">
        <v>0.88099999999999989</v>
      </c>
      <c r="AZ42" t="s">
        <v>69</v>
      </c>
      <c r="BA42" t="s">
        <v>287</v>
      </c>
      <c r="BB42">
        <v>2</v>
      </c>
      <c r="BC42" t="s">
        <v>327</v>
      </c>
      <c r="BD42">
        <v>7</v>
      </c>
      <c r="BE42">
        <v>14975.524000000001</v>
      </c>
      <c r="BF42">
        <v>0.26335131912579485</v>
      </c>
      <c r="BG42">
        <v>0.23201251214982524</v>
      </c>
      <c r="BH42">
        <v>120609.81600000002</v>
      </c>
      <c r="BI42">
        <v>3.2699030068995376E-2</v>
      </c>
      <c r="BJ42">
        <v>2.8807845490784922E-2</v>
      </c>
      <c r="BK42">
        <v>1</v>
      </c>
      <c r="BL42" t="s">
        <v>69</v>
      </c>
      <c r="BM42">
        <v>0</v>
      </c>
      <c r="BN42" t="s">
        <v>279</v>
      </c>
    </row>
  </sheetData>
  <sortState xmlns:xlrd2="http://schemas.microsoft.com/office/spreadsheetml/2017/richdata2" ref="U5:AX42">
    <sortCondition ref="Y5:Y42"/>
    <sortCondition ref="U5:U42"/>
  </sortState>
  <phoneticPr fontId="2" type="noConversion"/>
  <conditionalFormatting sqref="E1 E2:H3 E4 E5:H1048576">
    <cfRule type="containsText" dxfId="61" priority="1" operator="containsText" text="F">
      <formula>NOT(ISERROR(SEARCH("F",E1)))</formula>
    </cfRule>
    <cfRule type="containsText" dxfId="60" priority="2" operator="containsText" text="D">
      <formula>NOT(ISERROR(SEARCH("D",E1)))</formula>
    </cfRule>
    <cfRule type="containsText" dxfId="59" priority="3" operator="containsText" text="C">
      <formula>NOT(ISERROR(SEARCH("C",E1)))</formula>
    </cfRule>
    <cfRule type="containsText" dxfId="58" priority="4" operator="containsText" text="B">
      <formula>NOT(ISERROR(SEARCH("B",E1)))</formula>
    </cfRule>
    <cfRule type="containsText" dxfId="57" priority="5" operator="containsText" text="A">
      <formula>NOT(ISERROR(SEARCH("A",E1)))</formula>
    </cfRule>
    <cfRule type="containsText" dxfId="5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8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141</v>
      </c>
      <c r="D4" s="122" t="s">
        <v>156</v>
      </c>
      <c r="E4" s="123" t="s">
        <v>145</v>
      </c>
      <c r="F4" s="121" t="s">
        <v>149</v>
      </c>
      <c r="G4" s="123" t="s">
        <v>147</v>
      </c>
      <c r="H4" s="123" t="s">
        <v>151</v>
      </c>
      <c r="I4" s="124" t="s">
        <v>153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162</v>
      </c>
      <c r="Q4" s="217" t="s">
        <v>43</v>
      </c>
      <c r="R4" s="217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444</v>
      </c>
      <c r="AN4" s="13"/>
      <c r="AO4" t="s">
        <v>169</v>
      </c>
      <c r="AP4" t="s">
        <v>445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446</v>
      </c>
      <c r="AY4" t="s">
        <v>126</v>
      </c>
      <c r="AZ4" t="s">
        <v>447</v>
      </c>
      <c r="BA4" t="s">
        <v>448</v>
      </c>
      <c r="BB4" t="s">
        <v>449</v>
      </c>
      <c r="BC4" t="s">
        <v>450</v>
      </c>
      <c r="BD4">
        <v>24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125" t="str">
        <f>BI5</f>
        <v>삼환운수</v>
      </c>
      <c r="B5" s="126" t="str">
        <f>IF(BJ5="NULL", E5, BJ5)</f>
        <v>강금백</v>
      </c>
      <c r="C5" s="127" t="str">
        <f>BK5</f>
        <v>B</v>
      </c>
      <c r="D5" s="128">
        <f>BL5</f>
        <v>0.92775917840841937</v>
      </c>
      <c r="E5" s="129">
        <f>U5</f>
        <v>5841</v>
      </c>
      <c r="F5" s="130" t="str">
        <f t="shared" ref="F5:I6" si="0">BN5</f>
        <v>566</v>
      </c>
      <c r="G5" s="131" t="str">
        <f t="shared" si="0"/>
        <v>72바1511</v>
      </c>
      <c r="H5" s="132">
        <f t="shared" si="0"/>
        <v>10</v>
      </c>
      <c r="I5" s="133">
        <f t="shared" si="0"/>
        <v>1486.4170000000001</v>
      </c>
      <c r="J5" s="134">
        <f>AB5/AA5</f>
        <v>2.44496744006561E-2</v>
      </c>
      <c r="K5" s="134">
        <f>AC5/AA5</f>
        <v>0.38057951387029654</v>
      </c>
      <c r="L5" s="134">
        <f>AD5/I5</f>
        <v>0.123114845968527</v>
      </c>
      <c r="M5" s="135">
        <f>Z5</f>
        <v>8.3670000000000009</v>
      </c>
      <c r="N5" s="136">
        <f>BV5</f>
        <v>6.727587211394917E-2</v>
      </c>
      <c r="O5" s="136">
        <f>BW5</f>
        <v>2.4219313961021705</v>
      </c>
      <c r="P5" s="218">
        <f>AK5</f>
        <v>2</v>
      </c>
      <c r="Q5" s="219">
        <f>AE5</f>
        <v>1</v>
      </c>
      <c r="R5" s="219">
        <f>AF5</f>
        <v>36</v>
      </c>
      <c r="T5">
        <v>515</v>
      </c>
      <c r="U5">
        <v>5841</v>
      </c>
      <c r="V5" t="s">
        <v>214</v>
      </c>
      <c r="W5">
        <v>1486.4169999999999</v>
      </c>
      <c r="X5">
        <v>618.15700000000004</v>
      </c>
      <c r="Y5">
        <v>2.4049999999999998</v>
      </c>
      <c r="Z5">
        <v>8.3670000000000009</v>
      </c>
      <c r="AA5">
        <v>123.277429</v>
      </c>
      <c r="AB5">
        <v>3.0140929999999999</v>
      </c>
      <c r="AC5">
        <v>46.916863999999997</v>
      </c>
      <c r="AD5" s="1">
        <v>183</v>
      </c>
      <c r="AE5">
        <v>1</v>
      </c>
      <c r="AF5">
        <v>36</v>
      </c>
      <c r="AG5">
        <v>94</v>
      </c>
      <c r="AH5">
        <v>12.057494999999999</v>
      </c>
      <c r="AI5">
        <v>9.6</v>
      </c>
      <c r="AJ5">
        <v>4.8</v>
      </c>
      <c r="AK5">
        <v>2</v>
      </c>
      <c r="AL5">
        <v>125</v>
      </c>
      <c r="AM5">
        <v>0.92775917840841937</v>
      </c>
      <c r="AN5" t="s">
        <v>68</v>
      </c>
      <c r="AO5">
        <v>323.83800000000002</v>
      </c>
      <c r="AP5" t="s">
        <v>346</v>
      </c>
      <c r="AQ5" t="s">
        <v>117</v>
      </c>
      <c r="AR5" t="s">
        <v>121</v>
      </c>
      <c r="AS5" t="s">
        <v>117</v>
      </c>
      <c r="AT5" t="s">
        <v>121</v>
      </c>
      <c r="AU5" t="s">
        <v>199</v>
      </c>
      <c r="AV5" t="s">
        <v>214</v>
      </c>
      <c r="AW5" t="s">
        <v>68</v>
      </c>
      <c r="AX5">
        <v>5841</v>
      </c>
      <c r="AY5" t="s">
        <v>451</v>
      </c>
      <c r="AZ5">
        <v>2</v>
      </c>
      <c r="BA5" t="s">
        <v>452</v>
      </c>
      <c r="BB5">
        <v>10</v>
      </c>
      <c r="BC5">
        <v>1</v>
      </c>
      <c r="BE5" t="s">
        <v>68</v>
      </c>
      <c r="BF5">
        <v>0</v>
      </c>
      <c r="BG5" t="s">
        <v>279</v>
      </c>
      <c r="BI5" t="s">
        <v>117</v>
      </c>
      <c r="BJ5" t="s">
        <v>214</v>
      </c>
      <c r="BK5" t="s">
        <v>68</v>
      </c>
      <c r="BL5">
        <v>0.92775917840841937</v>
      </c>
      <c r="BM5">
        <v>5841</v>
      </c>
      <c r="BN5" t="s">
        <v>121</v>
      </c>
      <c r="BO5" t="s">
        <v>199</v>
      </c>
      <c r="BP5">
        <v>10</v>
      </c>
      <c r="BQ5">
        <v>1486.4170000000001</v>
      </c>
      <c r="BR5">
        <v>2.44496744006561E-2</v>
      </c>
      <c r="BS5">
        <v>0.38057951387029654</v>
      </c>
      <c r="BT5">
        <v>0.12311484596852701</v>
      </c>
      <c r="BU5">
        <v>8.3670000000000009</v>
      </c>
      <c r="BV5">
        <v>6.727587211394917E-2</v>
      </c>
      <c r="BW5">
        <v>2.4219313961021705</v>
      </c>
      <c r="BX5">
        <v>2</v>
      </c>
      <c r="BY5">
        <v>1</v>
      </c>
      <c r="BZ5">
        <v>36</v>
      </c>
    </row>
    <row r="6" spans="1:78" ht="16.5">
      <c r="A6" s="108" t="str">
        <f>BI6</f>
        <v>삼환운수</v>
      </c>
      <c r="B6" s="109" t="str">
        <f>IF(BJ6="NULL", E6, BJ6)</f>
        <v>김경수</v>
      </c>
      <c r="C6" s="110" t="str">
        <f>BK6</f>
        <v>C</v>
      </c>
      <c r="D6" s="111">
        <f>BL6</f>
        <v>0.89218386216980572</v>
      </c>
      <c r="E6" s="112">
        <f>U6</f>
        <v>5550</v>
      </c>
      <c r="F6" s="113" t="str">
        <f t="shared" si="0"/>
        <v>532</v>
      </c>
      <c r="G6" s="114" t="str">
        <f t="shared" si="0"/>
        <v>71바6207</v>
      </c>
      <c r="H6" s="115">
        <f t="shared" si="0"/>
        <v>7</v>
      </c>
      <c r="I6" s="116">
        <f t="shared" si="0"/>
        <v>1321.8779999999999</v>
      </c>
      <c r="J6" s="117">
        <f>AB6/AA6</f>
        <v>2.9219562430568346E-2</v>
      </c>
      <c r="K6" s="117">
        <f>AC6/AA6</f>
        <v>0.32138059809124353</v>
      </c>
      <c r="L6" s="117">
        <f>AD6/I6</f>
        <v>0.18458586949779027</v>
      </c>
      <c r="M6" s="118">
        <f>Z6</f>
        <v>9.9320000000000004</v>
      </c>
      <c r="N6" s="119">
        <f>BV6</f>
        <v>0</v>
      </c>
      <c r="O6" s="119">
        <f>BW6</f>
        <v>5.2954962560841476</v>
      </c>
      <c r="P6" s="220">
        <f>AK6</f>
        <v>4</v>
      </c>
      <c r="Q6" s="221">
        <f>AE6</f>
        <v>0</v>
      </c>
      <c r="R6" s="221">
        <f>AF6</f>
        <v>70</v>
      </c>
      <c r="T6">
        <v>515</v>
      </c>
      <c r="U6">
        <v>5550</v>
      </c>
      <c r="V6" t="s">
        <v>215</v>
      </c>
      <c r="W6">
        <v>1321.8779999999999</v>
      </c>
      <c r="X6">
        <v>532.654</v>
      </c>
      <c r="Y6">
        <v>2.4820000000000002</v>
      </c>
      <c r="Z6">
        <v>9.9320000000000004</v>
      </c>
      <c r="AA6">
        <v>100.98689899999999</v>
      </c>
      <c r="AB6">
        <v>2.950793</v>
      </c>
      <c r="AC6">
        <v>32.45523</v>
      </c>
      <c r="AD6" s="1">
        <v>244</v>
      </c>
      <c r="AE6">
        <v>0</v>
      </c>
      <c r="AF6">
        <v>70</v>
      </c>
      <c r="AG6">
        <v>69</v>
      </c>
      <c r="AH6">
        <v>13.089598000000001</v>
      </c>
      <c r="AI6">
        <v>33.1</v>
      </c>
      <c r="AJ6">
        <v>0</v>
      </c>
      <c r="AK6">
        <v>4</v>
      </c>
      <c r="AL6">
        <v>134</v>
      </c>
      <c r="AM6">
        <v>0.89218386216980572</v>
      </c>
      <c r="AN6" t="s">
        <v>69</v>
      </c>
      <c r="AO6">
        <v>325.96499999999997</v>
      </c>
      <c r="AP6" t="s">
        <v>347</v>
      </c>
      <c r="AQ6" t="s">
        <v>117</v>
      </c>
      <c r="AR6" t="s">
        <v>119</v>
      </c>
      <c r="AS6" t="s">
        <v>117</v>
      </c>
      <c r="AT6" t="s">
        <v>119</v>
      </c>
      <c r="AU6" t="s">
        <v>182</v>
      </c>
      <c r="AV6" t="s">
        <v>215</v>
      </c>
      <c r="AW6" t="s">
        <v>69</v>
      </c>
      <c r="AX6">
        <v>5550</v>
      </c>
      <c r="AY6" t="s">
        <v>453</v>
      </c>
      <c r="AZ6">
        <v>1</v>
      </c>
      <c r="BA6" t="s">
        <v>310</v>
      </c>
      <c r="BB6">
        <v>7</v>
      </c>
      <c r="BC6">
        <v>1</v>
      </c>
      <c r="BE6" t="s">
        <v>68</v>
      </c>
      <c r="BF6">
        <v>-1</v>
      </c>
      <c r="BG6" t="s">
        <v>317</v>
      </c>
      <c r="BI6" t="s">
        <v>117</v>
      </c>
      <c r="BJ6" t="s">
        <v>215</v>
      </c>
      <c r="BK6" t="s">
        <v>69</v>
      </c>
      <c r="BL6">
        <v>0.89218386216980572</v>
      </c>
      <c r="BM6">
        <v>5550</v>
      </c>
      <c r="BN6" t="s">
        <v>119</v>
      </c>
      <c r="BO6" t="s">
        <v>182</v>
      </c>
      <c r="BP6">
        <v>7</v>
      </c>
      <c r="BQ6">
        <v>1321.8779999999999</v>
      </c>
      <c r="BR6">
        <v>2.9219562430568346E-2</v>
      </c>
      <c r="BS6">
        <v>0.32138059809124353</v>
      </c>
      <c r="BT6">
        <v>0.18458586949779027</v>
      </c>
      <c r="BU6">
        <v>9.9320000000000004</v>
      </c>
      <c r="BV6">
        <v>0</v>
      </c>
      <c r="BW6">
        <v>5.2954962560841476</v>
      </c>
      <c r="BX6">
        <v>4</v>
      </c>
      <c r="BY6">
        <v>0</v>
      </c>
      <c r="BZ6">
        <v>70</v>
      </c>
    </row>
    <row r="7" spans="1:78" ht="16.5">
      <c r="A7" s="125" t="str">
        <f t="shared" ref="A7:A70" si="1">BI7</f>
        <v>삼환운수</v>
      </c>
      <c r="B7" s="126" t="str">
        <f t="shared" ref="B7:B70" si="2">IF(BJ7="NULL", E7, BJ7)</f>
        <v>김동국</v>
      </c>
      <c r="C7" s="127" t="str">
        <f t="shared" ref="C7:C70" si="3">BK7</f>
        <v>C</v>
      </c>
      <c r="D7" s="128">
        <f t="shared" ref="D7:D70" si="4">BL7</f>
        <v>0.87769230769230766</v>
      </c>
      <c r="E7" s="129">
        <f t="shared" ref="E7:E70" si="5">U7</f>
        <v>1771</v>
      </c>
      <c r="F7" s="130" t="str">
        <f t="shared" ref="F7:F70" si="6">BN7</f>
        <v>567</v>
      </c>
      <c r="G7" s="131" t="str">
        <f t="shared" ref="G7:G70" si="7">BO7</f>
        <v>72바1513</v>
      </c>
      <c r="H7" s="132">
        <f t="shared" ref="H7:H70" si="8">BP7</f>
        <v>1</v>
      </c>
      <c r="I7" s="133">
        <f t="shared" ref="I7:I70" si="9">BQ7</f>
        <v>1521.442</v>
      </c>
      <c r="J7" s="134">
        <f t="shared" ref="J7:J70" si="10">AB7/AA7</f>
        <v>2.5555398431024966E-2</v>
      </c>
      <c r="K7" s="134">
        <f t="shared" ref="K7:K70" si="11">AC7/AA7</f>
        <v>0.36681281274179695</v>
      </c>
      <c r="L7" s="134">
        <f t="shared" ref="L7:L70" si="12">AD7/I7</f>
        <v>0.20572588373398396</v>
      </c>
      <c r="M7" s="135">
        <f t="shared" ref="M7:M70" si="13">Z7</f>
        <v>11.012</v>
      </c>
      <c r="N7" s="136">
        <f t="shared" ref="N7:N70" si="14">BV7</f>
        <v>6.5727119403828735E-2</v>
      </c>
      <c r="O7" s="136">
        <f t="shared" ref="O7:O70" si="15">BW7</f>
        <v>4.206535641845039</v>
      </c>
      <c r="P7" s="218">
        <f t="shared" ref="P7:P70" si="16">AK7</f>
        <v>0</v>
      </c>
      <c r="Q7" s="219">
        <f t="shared" ref="Q7:Q70" si="17">AE7</f>
        <v>1</v>
      </c>
      <c r="R7" s="219">
        <f t="shared" ref="R7:R70" si="18">AF7</f>
        <v>64</v>
      </c>
      <c r="T7">
        <v>515</v>
      </c>
      <c r="U7">
        <v>1771</v>
      </c>
      <c r="V7" t="s">
        <v>216</v>
      </c>
      <c r="W7">
        <v>1521.442</v>
      </c>
      <c r="X7">
        <v>666.85699999999997</v>
      </c>
      <c r="Y7">
        <v>2.282</v>
      </c>
      <c r="Z7">
        <v>11.012</v>
      </c>
      <c r="AA7">
        <v>115.15989500000001</v>
      </c>
      <c r="AB7">
        <v>2.9429569999999998</v>
      </c>
      <c r="AC7">
        <v>42.242125000000001</v>
      </c>
      <c r="AD7" s="1">
        <v>313</v>
      </c>
      <c r="AE7">
        <v>1</v>
      </c>
      <c r="AF7">
        <v>64</v>
      </c>
      <c r="AG7">
        <v>61</v>
      </c>
      <c r="AH7">
        <v>13.211561</v>
      </c>
      <c r="AI7">
        <v>0</v>
      </c>
      <c r="AJ7">
        <v>0</v>
      </c>
      <c r="AK7">
        <v>0</v>
      </c>
      <c r="AL7">
        <v>0</v>
      </c>
      <c r="AM7">
        <v>0.87769230769230766</v>
      </c>
      <c r="AN7" t="s">
        <v>69</v>
      </c>
      <c r="AO7">
        <v>1521.442</v>
      </c>
      <c r="AP7" t="s">
        <v>348</v>
      </c>
      <c r="AQ7" t="s">
        <v>117</v>
      </c>
      <c r="AR7" t="s">
        <v>122</v>
      </c>
      <c r="AS7" t="s">
        <v>117</v>
      </c>
      <c r="AT7" t="s">
        <v>122</v>
      </c>
      <c r="AU7" t="s">
        <v>206</v>
      </c>
      <c r="AV7" t="s">
        <v>216</v>
      </c>
      <c r="AW7" t="s">
        <v>69</v>
      </c>
      <c r="AX7">
        <v>1771</v>
      </c>
      <c r="AY7" t="s">
        <v>454</v>
      </c>
      <c r="AZ7">
        <v>1</v>
      </c>
      <c r="BA7" t="s">
        <v>286</v>
      </c>
      <c r="BB7">
        <v>1</v>
      </c>
      <c r="BC7">
        <v>1</v>
      </c>
      <c r="BE7" t="s">
        <v>69</v>
      </c>
      <c r="BF7">
        <v>0</v>
      </c>
      <c r="BG7" t="s">
        <v>279</v>
      </c>
      <c r="BI7" t="s">
        <v>117</v>
      </c>
      <c r="BJ7" t="s">
        <v>216</v>
      </c>
      <c r="BK7" t="s">
        <v>69</v>
      </c>
      <c r="BL7">
        <v>0.87769230769230766</v>
      </c>
      <c r="BM7">
        <v>1771</v>
      </c>
      <c r="BN7" t="s">
        <v>122</v>
      </c>
      <c r="BO7" t="s">
        <v>206</v>
      </c>
      <c r="BP7">
        <v>1</v>
      </c>
      <c r="BQ7">
        <v>1521.442</v>
      </c>
      <c r="BR7">
        <v>2.5555398431024966E-2</v>
      </c>
      <c r="BS7">
        <v>0.36681281274179695</v>
      </c>
      <c r="BT7">
        <v>0.20572588373398396</v>
      </c>
      <c r="BU7">
        <v>11.012</v>
      </c>
      <c r="BV7">
        <v>6.5727119403828735E-2</v>
      </c>
      <c r="BW7">
        <v>4.206535641845039</v>
      </c>
      <c r="BX7">
        <v>0</v>
      </c>
      <c r="BY7">
        <v>1</v>
      </c>
      <c r="BZ7">
        <v>64</v>
      </c>
    </row>
    <row r="8" spans="1:78" ht="16.5">
      <c r="A8" s="108" t="str">
        <f t="shared" si="1"/>
        <v>삼환운수</v>
      </c>
      <c r="B8" s="109" t="str">
        <f t="shared" si="2"/>
        <v>김병경</v>
      </c>
      <c r="C8" s="110" t="str">
        <f t="shared" si="3"/>
        <v>S</v>
      </c>
      <c r="D8" s="111">
        <f t="shared" si="4"/>
        <v>1.1157692307692306</v>
      </c>
      <c r="E8" s="112">
        <f t="shared" si="5"/>
        <v>377</v>
      </c>
      <c r="F8" s="113" t="str">
        <f t="shared" si="6"/>
        <v>566</v>
      </c>
      <c r="G8" s="114" t="str">
        <f t="shared" si="7"/>
        <v>72바1517</v>
      </c>
      <c r="H8" s="115">
        <f t="shared" si="8"/>
        <v>1</v>
      </c>
      <c r="I8" s="116">
        <f t="shared" si="9"/>
        <v>1381.653</v>
      </c>
      <c r="J8" s="117">
        <f t="shared" si="10"/>
        <v>8.8503480892980508E-3</v>
      </c>
      <c r="K8" s="117">
        <f t="shared" si="11"/>
        <v>0.33918338049688768</v>
      </c>
      <c r="L8" s="117">
        <f t="shared" si="12"/>
        <v>0.29602222844665049</v>
      </c>
      <c r="M8" s="118">
        <f t="shared" si="13"/>
        <v>6.4379999999999997</v>
      </c>
      <c r="N8" s="119">
        <f t="shared" si="14"/>
        <v>0</v>
      </c>
      <c r="O8" s="119">
        <f t="shared" si="15"/>
        <v>0.21713121890952358</v>
      </c>
      <c r="P8" s="220">
        <f t="shared" si="16"/>
        <v>0</v>
      </c>
      <c r="Q8" s="221">
        <f t="shared" si="17"/>
        <v>0</v>
      </c>
      <c r="R8" s="221">
        <f t="shared" si="18"/>
        <v>3</v>
      </c>
      <c r="T8">
        <v>515</v>
      </c>
      <c r="U8">
        <v>377</v>
      </c>
      <c r="V8" t="s">
        <v>217</v>
      </c>
      <c r="W8">
        <v>1381.653</v>
      </c>
      <c r="X8">
        <v>476.32900000000001</v>
      </c>
      <c r="Y8">
        <v>2.9009999999999998</v>
      </c>
      <c r="Z8">
        <v>6.4379999999999997</v>
      </c>
      <c r="AA8">
        <v>112.54382200000001</v>
      </c>
      <c r="AB8">
        <v>0.99605200000000005</v>
      </c>
      <c r="AC8">
        <v>38.172994000000003</v>
      </c>
      <c r="AD8" s="1">
        <v>409</v>
      </c>
      <c r="AE8">
        <v>0</v>
      </c>
      <c r="AF8">
        <v>3</v>
      </c>
      <c r="AG8">
        <v>55</v>
      </c>
      <c r="AH8">
        <v>12.276577</v>
      </c>
      <c r="AI8">
        <v>0</v>
      </c>
      <c r="AJ8">
        <v>0</v>
      </c>
      <c r="AK8">
        <v>0</v>
      </c>
      <c r="AL8">
        <v>0</v>
      </c>
      <c r="AM8">
        <v>1.1157692307692306</v>
      </c>
      <c r="AN8" t="s">
        <v>71</v>
      </c>
      <c r="AO8">
        <v>1381.653</v>
      </c>
      <c r="AP8" t="s">
        <v>349</v>
      </c>
      <c r="AQ8" t="s">
        <v>117</v>
      </c>
      <c r="AR8" t="s">
        <v>121</v>
      </c>
      <c r="AS8" t="s">
        <v>117</v>
      </c>
      <c r="AT8" t="s">
        <v>121</v>
      </c>
      <c r="AU8" t="s">
        <v>202</v>
      </c>
      <c r="AV8" t="s">
        <v>217</v>
      </c>
      <c r="AW8" t="s">
        <v>71</v>
      </c>
      <c r="AX8">
        <v>377</v>
      </c>
      <c r="AY8" t="s">
        <v>455</v>
      </c>
      <c r="AZ8">
        <v>1</v>
      </c>
      <c r="BA8" t="s">
        <v>456</v>
      </c>
      <c r="BB8">
        <v>1</v>
      </c>
      <c r="BC8">
        <v>1</v>
      </c>
      <c r="BE8" t="s">
        <v>71</v>
      </c>
      <c r="BF8">
        <v>0</v>
      </c>
      <c r="BG8" t="s">
        <v>279</v>
      </c>
      <c r="BI8" t="s">
        <v>117</v>
      </c>
      <c r="BJ8" t="s">
        <v>217</v>
      </c>
      <c r="BK8" t="s">
        <v>71</v>
      </c>
      <c r="BL8">
        <v>1.1157692307692306</v>
      </c>
      <c r="BM8">
        <v>377</v>
      </c>
      <c r="BN8" t="s">
        <v>121</v>
      </c>
      <c r="BO8" t="s">
        <v>202</v>
      </c>
      <c r="BP8">
        <v>1</v>
      </c>
      <c r="BQ8">
        <v>1381.653</v>
      </c>
      <c r="BR8">
        <v>8.8503480892980508E-3</v>
      </c>
      <c r="BS8">
        <v>0.33918338049688768</v>
      </c>
      <c r="BT8">
        <v>0.29602222844665049</v>
      </c>
      <c r="BU8">
        <v>6.4379999999999997</v>
      </c>
      <c r="BV8">
        <v>0</v>
      </c>
      <c r="BW8">
        <v>0.21713121890952358</v>
      </c>
      <c r="BX8">
        <v>0</v>
      </c>
      <c r="BY8">
        <v>0</v>
      </c>
      <c r="BZ8">
        <v>3</v>
      </c>
    </row>
    <row r="9" spans="1:78" ht="16.5">
      <c r="A9" s="125" t="str">
        <f t="shared" si="1"/>
        <v>삼환운수</v>
      </c>
      <c r="B9" s="126" t="str">
        <f t="shared" si="2"/>
        <v>김상겸</v>
      </c>
      <c r="C9" s="127" t="str">
        <f t="shared" si="3"/>
        <v>C</v>
      </c>
      <c r="D9" s="128">
        <f t="shared" si="4"/>
        <v>0.85481481481481469</v>
      </c>
      <c r="E9" s="129">
        <f t="shared" si="5"/>
        <v>7559</v>
      </c>
      <c r="F9" s="130" t="str">
        <f t="shared" si="6"/>
        <v>532</v>
      </c>
      <c r="G9" s="131" t="str">
        <f t="shared" si="7"/>
        <v>71바6203</v>
      </c>
      <c r="H9" s="132">
        <f t="shared" si="8"/>
        <v>1</v>
      </c>
      <c r="I9" s="133">
        <f t="shared" si="9"/>
        <v>1350.884</v>
      </c>
      <c r="J9" s="134">
        <f t="shared" si="10"/>
        <v>1.8752199265392347E-3</v>
      </c>
      <c r="K9" s="134">
        <f t="shared" si="11"/>
        <v>0.37523787914393991</v>
      </c>
      <c r="L9" s="134">
        <f t="shared" si="12"/>
        <v>0.19616784268671478</v>
      </c>
      <c r="M9" s="135">
        <f t="shared" si="13"/>
        <v>10.43</v>
      </c>
      <c r="N9" s="136">
        <f t="shared" si="14"/>
        <v>0</v>
      </c>
      <c r="O9" s="136">
        <f t="shared" si="15"/>
        <v>14.138889793646234</v>
      </c>
      <c r="P9" s="218">
        <f t="shared" si="16"/>
        <v>2</v>
      </c>
      <c r="Q9" s="219">
        <f t="shared" si="17"/>
        <v>0</v>
      </c>
      <c r="R9" s="219">
        <f t="shared" si="18"/>
        <v>191</v>
      </c>
      <c r="T9">
        <v>515</v>
      </c>
      <c r="U9">
        <v>7559</v>
      </c>
      <c r="V9" t="s">
        <v>295</v>
      </c>
      <c r="W9">
        <v>1350.884</v>
      </c>
      <c r="X9">
        <v>585.42200000000003</v>
      </c>
      <c r="Y9">
        <v>2.3079999999999998</v>
      </c>
      <c r="Z9">
        <v>10.43</v>
      </c>
      <c r="AA9">
        <v>105.165798</v>
      </c>
      <c r="AB9">
        <v>0.197209</v>
      </c>
      <c r="AC9">
        <v>39.462190999999997</v>
      </c>
      <c r="AD9" s="1">
        <v>265</v>
      </c>
      <c r="AE9">
        <v>0</v>
      </c>
      <c r="AF9">
        <v>191</v>
      </c>
      <c r="AG9">
        <v>60</v>
      </c>
      <c r="AH9">
        <v>12.845278</v>
      </c>
      <c r="AI9">
        <v>0</v>
      </c>
      <c r="AJ9">
        <v>0</v>
      </c>
      <c r="AK9">
        <v>2</v>
      </c>
      <c r="AL9">
        <v>34</v>
      </c>
      <c r="AM9">
        <v>0.85481481481481469</v>
      </c>
      <c r="AN9" t="s">
        <v>69</v>
      </c>
      <c r="AO9">
        <v>1350.884</v>
      </c>
      <c r="AP9" t="s">
        <v>350</v>
      </c>
      <c r="AQ9" t="s">
        <v>117</v>
      </c>
      <c r="AR9" t="s">
        <v>119</v>
      </c>
      <c r="AS9" t="s">
        <v>117</v>
      </c>
      <c r="AT9" t="s">
        <v>119</v>
      </c>
      <c r="AU9" t="s">
        <v>180</v>
      </c>
      <c r="AV9" t="s">
        <v>295</v>
      </c>
      <c r="AW9" t="s">
        <v>69</v>
      </c>
      <c r="AX9">
        <v>7559</v>
      </c>
      <c r="AY9" t="s">
        <v>453</v>
      </c>
      <c r="AZ9">
        <v>10</v>
      </c>
      <c r="BA9" t="s">
        <v>457</v>
      </c>
      <c r="BB9">
        <v>1</v>
      </c>
      <c r="BC9">
        <v>1</v>
      </c>
      <c r="BE9" t="s">
        <v>67</v>
      </c>
      <c r="BF9">
        <v>1</v>
      </c>
      <c r="BG9" t="s">
        <v>291</v>
      </c>
      <c r="BI9" t="s">
        <v>117</v>
      </c>
      <c r="BJ9" t="s">
        <v>295</v>
      </c>
      <c r="BK9" t="s">
        <v>69</v>
      </c>
      <c r="BL9">
        <v>0.85481481481481469</v>
      </c>
      <c r="BM9">
        <v>7559</v>
      </c>
      <c r="BN9" t="s">
        <v>119</v>
      </c>
      <c r="BO9" t="s">
        <v>180</v>
      </c>
      <c r="BP9">
        <v>1</v>
      </c>
      <c r="BQ9">
        <v>1350.884</v>
      </c>
      <c r="BR9">
        <v>1.8752199265392347E-3</v>
      </c>
      <c r="BS9">
        <v>0.37523787914393991</v>
      </c>
      <c r="BT9">
        <v>0.19616784268671478</v>
      </c>
      <c r="BU9">
        <v>10.43</v>
      </c>
      <c r="BV9">
        <v>0</v>
      </c>
      <c r="BW9">
        <v>14.138889793646234</v>
      </c>
      <c r="BX9">
        <v>2</v>
      </c>
      <c r="BY9">
        <v>0</v>
      </c>
      <c r="BZ9">
        <v>191</v>
      </c>
    </row>
    <row r="10" spans="1:78" ht="16.5">
      <c r="A10" s="108" t="str">
        <f t="shared" si="1"/>
        <v>삼환운수</v>
      </c>
      <c r="B10" s="109" t="str">
        <f t="shared" si="2"/>
        <v>김상기</v>
      </c>
      <c r="C10" s="110" t="str">
        <f t="shared" si="3"/>
        <v>D</v>
      </c>
      <c r="D10" s="111">
        <f t="shared" si="4"/>
        <v>0.80653846153846154</v>
      </c>
      <c r="E10" s="112">
        <f t="shared" si="5"/>
        <v>4510</v>
      </c>
      <c r="F10" s="113" t="str">
        <f t="shared" si="6"/>
        <v>567</v>
      </c>
      <c r="G10" s="114" t="str">
        <f t="shared" si="7"/>
        <v>72바1516</v>
      </c>
      <c r="H10" s="115">
        <f t="shared" si="8"/>
        <v>1</v>
      </c>
      <c r="I10" s="116">
        <f t="shared" si="9"/>
        <v>1545.0039999999999</v>
      </c>
      <c r="J10" s="117">
        <f t="shared" si="10"/>
        <v>3.0134302863322915E-2</v>
      </c>
      <c r="K10" s="117">
        <f t="shared" si="11"/>
        <v>0.35776026875521039</v>
      </c>
      <c r="L10" s="117">
        <f t="shared" si="12"/>
        <v>0.2323618579628273</v>
      </c>
      <c r="M10" s="118">
        <f t="shared" si="13"/>
        <v>7.0519999999999996</v>
      </c>
      <c r="N10" s="119">
        <f t="shared" si="14"/>
        <v>0.19417425456503673</v>
      </c>
      <c r="O10" s="119">
        <f t="shared" si="15"/>
        <v>4.854356364125918</v>
      </c>
      <c r="P10" s="220">
        <f t="shared" si="16"/>
        <v>1</v>
      </c>
      <c r="Q10" s="221">
        <f t="shared" si="17"/>
        <v>3</v>
      </c>
      <c r="R10" s="221">
        <f t="shared" si="18"/>
        <v>75</v>
      </c>
      <c r="T10">
        <v>515</v>
      </c>
      <c r="U10">
        <v>4510</v>
      </c>
      <c r="V10" t="s">
        <v>218</v>
      </c>
      <c r="W10">
        <v>1545.0039999999999</v>
      </c>
      <c r="X10">
        <v>736.66899999999998</v>
      </c>
      <c r="Y10">
        <v>2.097</v>
      </c>
      <c r="Z10">
        <v>7.0519999999999996</v>
      </c>
      <c r="AA10">
        <v>113.05574300000001</v>
      </c>
      <c r="AB10">
        <v>3.4068559999999999</v>
      </c>
      <c r="AC10">
        <v>40.446852999999997</v>
      </c>
      <c r="AD10" s="1">
        <v>359</v>
      </c>
      <c r="AE10">
        <v>3</v>
      </c>
      <c r="AF10">
        <v>75</v>
      </c>
      <c r="AG10">
        <v>71</v>
      </c>
      <c r="AH10">
        <v>13.66586</v>
      </c>
      <c r="AI10">
        <v>13.4</v>
      </c>
      <c r="AJ10">
        <v>0</v>
      </c>
      <c r="AK10">
        <v>1</v>
      </c>
      <c r="AL10">
        <v>1099</v>
      </c>
      <c r="AM10">
        <v>0.80653846153846154</v>
      </c>
      <c r="AN10" t="s">
        <v>67</v>
      </c>
      <c r="AO10">
        <v>1545.0039999999999</v>
      </c>
      <c r="AP10" t="s">
        <v>351</v>
      </c>
      <c r="AQ10" t="s">
        <v>117</v>
      </c>
      <c r="AR10" t="s">
        <v>122</v>
      </c>
      <c r="AS10" t="s">
        <v>117</v>
      </c>
      <c r="AT10" t="s">
        <v>122</v>
      </c>
      <c r="AU10" t="s">
        <v>209</v>
      </c>
      <c r="AV10" t="s">
        <v>218</v>
      </c>
      <c r="AW10" t="s">
        <v>67</v>
      </c>
      <c r="AX10">
        <v>4510</v>
      </c>
      <c r="AY10" t="s">
        <v>458</v>
      </c>
      <c r="AZ10">
        <v>1</v>
      </c>
      <c r="BA10" t="s">
        <v>459</v>
      </c>
      <c r="BB10">
        <v>1</v>
      </c>
      <c r="BC10">
        <v>1</v>
      </c>
      <c r="BE10" t="s">
        <v>67</v>
      </c>
      <c r="BF10">
        <v>0</v>
      </c>
      <c r="BG10" t="s">
        <v>279</v>
      </c>
      <c r="BI10" t="s">
        <v>117</v>
      </c>
      <c r="BJ10" t="s">
        <v>218</v>
      </c>
      <c r="BK10" t="s">
        <v>67</v>
      </c>
      <c r="BL10">
        <v>0.80653846153846154</v>
      </c>
      <c r="BM10">
        <v>4510</v>
      </c>
      <c r="BN10" t="s">
        <v>122</v>
      </c>
      <c r="BO10" t="s">
        <v>209</v>
      </c>
      <c r="BP10">
        <v>1</v>
      </c>
      <c r="BQ10">
        <v>1545.0039999999999</v>
      </c>
      <c r="BR10">
        <v>3.0134302863322915E-2</v>
      </c>
      <c r="BS10">
        <v>0.35776026875521039</v>
      </c>
      <c r="BT10">
        <v>0.2323618579628273</v>
      </c>
      <c r="BU10">
        <v>7.0519999999999996</v>
      </c>
      <c r="BV10">
        <v>0.19417425456503673</v>
      </c>
      <c r="BW10">
        <v>4.854356364125918</v>
      </c>
      <c r="BX10">
        <v>1</v>
      </c>
      <c r="BY10">
        <v>3</v>
      </c>
      <c r="BZ10">
        <v>75</v>
      </c>
    </row>
    <row r="11" spans="1:78" ht="16.5">
      <c r="A11" s="125" t="str">
        <f t="shared" si="1"/>
        <v>삼환운수</v>
      </c>
      <c r="B11" s="126" t="str">
        <f t="shared" si="2"/>
        <v>김성오</v>
      </c>
      <c r="C11" s="127" t="str">
        <f t="shared" si="3"/>
        <v>C</v>
      </c>
      <c r="D11" s="128">
        <f t="shared" si="4"/>
        <v>0.86185185185185176</v>
      </c>
      <c r="E11" s="129">
        <f t="shared" si="5"/>
        <v>2003</v>
      </c>
      <c r="F11" s="130" t="str">
        <f t="shared" si="6"/>
        <v>532</v>
      </c>
      <c r="G11" s="131" t="str">
        <f t="shared" si="7"/>
        <v>71바6217</v>
      </c>
      <c r="H11" s="132">
        <f t="shared" si="8"/>
        <v>1</v>
      </c>
      <c r="I11" s="133">
        <f t="shared" si="9"/>
        <v>1458.133</v>
      </c>
      <c r="J11" s="134">
        <f t="shared" si="10"/>
        <v>8.4262437386282661E-3</v>
      </c>
      <c r="K11" s="134">
        <f t="shared" si="11"/>
        <v>0.36936203088915975</v>
      </c>
      <c r="L11" s="134">
        <f t="shared" si="12"/>
        <v>0.24071878216870476</v>
      </c>
      <c r="M11" s="135">
        <f t="shared" si="13"/>
        <v>8.2889999999999997</v>
      </c>
      <c r="N11" s="136">
        <f t="shared" si="14"/>
        <v>0.20574254886214083</v>
      </c>
      <c r="O11" s="136">
        <f t="shared" si="15"/>
        <v>10.355708292727755</v>
      </c>
      <c r="P11" s="218">
        <f t="shared" si="16"/>
        <v>31</v>
      </c>
      <c r="Q11" s="219">
        <f t="shared" si="17"/>
        <v>3</v>
      </c>
      <c r="R11" s="219">
        <f t="shared" si="18"/>
        <v>151</v>
      </c>
      <c r="T11">
        <v>515</v>
      </c>
      <c r="U11">
        <v>2003</v>
      </c>
      <c r="V11" t="s">
        <v>296</v>
      </c>
      <c r="W11">
        <v>1458.133</v>
      </c>
      <c r="X11">
        <v>626.62</v>
      </c>
      <c r="Y11">
        <v>2.327</v>
      </c>
      <c r="Z11">
        <v>8.2889999999999997</v>
      </c>
      <c r="AA11">
        <v>118.575255</v>
      </c>
      <c r="AB11">
        <v>0.99914400000000003</v>
      </c>
      <c r="AC11">
        <v>43.797196999999997</v>
      </c>
      <c r="AD11" s="1">
        <v>351</v>
      </c>
      <c r="AE11">
        <v>3</v>
      </c>
      <c r="AF11">
        <v>151</v>
      </c>
      <c r="AG11">
        <v>63</v>
      </c>
      <c r="AH11">
        <v>12.29711</v>
      </c>
      <c r="AI11">
        <v>0</v>
      </c>
      <c r="AJ11">
        <v>0</v>
      </c>
      <c r="AK11">
        <v>31</v>
      </c>
      <c r="AL11">
        <v>8111</v>
      </c>
      <c r="AM11">
        <v>0.86185185185185176</v>
      </c>
      <c r="AN11" t="s">
        <v>69</v>
      </c>
      <c r="AO11">
        <v>1458.133</v>
      </c>
      <c r="AP11" t="s">
        <v>352</v>
      </c>
      <c r="AQ11" t="s">
        <v>117</v>
      </c>
      <c r="AR11" t="s">
        <v>119</v>
      </c>
      <c r="AS11" t="s">
        <v>117</v>
      </c>
      <c r="AT11" t="s">
        <v>119</v>
      </c>
      <c r="AU11" t="s">
        <v>187</v>
      </c>
      <c r="AV11" t="s">
        <v>296</v>
      </c>
      <c r="AW11" t="s">
        <v>69</v>
      </c>
      <c r="AX11">
        <v>2003</v>
      </c>
      <c r="AY11" t="s">
        <v>453</v>
      </c>
      <c r="AZ11">
        <v>8</v>
      </c>
      <c r="BA11" t="s">
        <v>460</v>
      </c>
      <c r="BB11">
        <v>1</v>
      </c>
      <c r="BC11">
        <v>1</v>
      </c>
      <c r="BE11" t="s">
        <v>70</v>
      </c>
      <c r="BF11">
        <v>2</v>
      </c>
      <c r="BG11" t="s">
        <v>291</v>
      </c>
      <c r="BI11" t="s">
        <v>117</v>
      </c>
      <c r="BJ11" t="s">
        <v>296</v>
      </c>
      <c r="BK11" t="s">
        <v>69</v>
      </c>
      <c r="BL11">
        <v>0.86185185185185176</v>
      </c>
      <c r="BM11">
        <v>2003</v>
      </c>
      <c r="BN11" t="s">
        <v>119</v>
      </c>
      <c r="BO11" t="s">
        <v>187</v>
      </c>
      <c r="BP11">
        <v>1</v>
      </c>
      <c r="BQ11">
        <v>1458.133</v>
      </c>
      <c r="BR11">
        <v>8.4262437386282661E-3</v>
      </c>
      <c r="BS11">
        <v>0.36936203088915975</v>
      </c>
      <c r="BT11">
        <v>0.24071878216870476</v>
      </c>
      <c r="BU11">
        <v>8.2889999999999997</v>
      </c>
      <c r="BV11">
        <v>0.20574254886214083</v>
      </c>
      <c r="BW11">
        <v>10.355708292727755</v>
      </c>
      <c r="BX11">
        <v>31</v>
      </c>
      <c r="BY11">
        <v>3</v>
      </c>
      <c r="BZ11">
        <v>151</v>
      </c>
    </row>
    <row r="12" spans="1:78" ht="16.5">
      <c r="A12" s="108" t="str">
        <f t="shared" si="1"/>
        <v>삼환운수</v>
      </c>
      <c r="B12" s="109" t="str">
        <f t="shared" si="2"/>
        <v>김성인</v>
      </c>
      <c r="C12" s="110" t="str">
        <f t="shared" si="3"/>
        <v>D</v>
      </c>
      <c r="D12" s="111">
        <f t="shared" si="4"/>
        <v>0.84724137931034482</v>
      </c>
      <c r="E12" s="112">
        <f t="shared" si="5"/>
        <v>9843</v>
      </c>
      <c r="F12" s="113" t="str">
        <f t="shared" si="6"/>
        <v>532</v>
      </c>
      <c r="G12" s="114" t="str">
        <f t="shared" si="7"/>
        <v>71바6216</v>
      </c>
      <c r="H12" s="115">
        <f t="shared" si="8"/>
        <v>1</v>
      </c>
      <c r="I12" s="116">
        <f t="shared" si="9"/>
        <v>1652.5519999999999</v>
      </c>
      <c r="J12" s="117">
        <f t="shared" si="10"/>
        <v>1.8986361180168408E-2</v>
      </c>
      <c r="K12" s="117">
        <f t="shared" si="11"/>
        <v>0.35965899233736348</v>
      </c>
      <c r="L12" s="117">
        <f t="shared" si="12"/>
        <v>0.23539350047683827</v>
      </c>
      <c r="M12" s="118">
        <f t="shared" si="13"/>
        <v>9.2080000000000002</v>
      </c>
      <c r="N12" s="119">
        <f t="shared" si="14"/>
        <v>6.0512467988904438E-2</v>
      </c>
      <c r="O12" s="119">
        <f t="shared" si="15"/>
        <v>7.3825210946463411</v>
      </c>
      <c r="P12" s="220">
        <f t="shared" si="16"/>
        <v>20</v>
      </c>
      <c r="Q12" s="221">
        <f t="shared" si="17"/>
        <v>1</v>
      </c>
      <c r="R12" s="221">
        <f t="shared" si="18"/>
        <v>122</v>
      </c>
      <c r="T12">
        <v>515</v>
      </c>
      <c r="U12">
        <v>9843</v>
      </c>
      <c r="V12" t="s">
        <v>353</v>
      </c>
      <c r="W12">
        <v>1652.5519999999999</v>
      </c>
      <c r="X12">
        <v>672.46799999999996</v>
      </c>
      <c r="Y12">
        <v>2.4569999999999999</v>
      </c>
      <c r="Z12">
        <v>9.2080000000000002</v>
      </c>
      <c r="AA12">
        <v>130.22358399999999</v>
      </c>
      <c r="AB12">
        <v>2.4724719999999998</v>
      </c>
      <c r="AC12">
        <v>46.836083000000002</v>
      </c>
      <c r="AD12" s="1">
        <v>389</v>
      </c>
      <c r="AE12">
        <v>1</v>
      </c>
      <c r="AF12">
        <v>122</v>
      </c>
      <c r="AG12">
        <v>59</v>
      </c>
      <c r="AH12">
        <v>12.690113</v>
      </c>
      <c r="AI12">
        <v>0</v>
      </c>
      <c r="AJ12">
        <v>0</v>
      </c>
      <c r="AK12">
        <v>20</v>
      </c>
      <c r="AL12">
        <v>2917</v>
      </c>
      <c r="AM12">
        <v>0.84724137931034482</v>
      </c>
      <c r="AN12" t="s">
        <v>67</v>
      </c>
      <c r="AO12">
        <v>1652.5519999999999</v>
      </c>
      <c r="AP12" t="s">
        <v>354</v>
      </c>
      <c r="AQ12" t="s">
        <v>117</v>
      </c>
      <c r="AR12" t="s">
        <v>119</v>
      </c>
      <c r="AS12" t="s">
        <v>117</v>
      </c>
      <c r="AT12" t="s">
        <v>119</v>
      </c>
      <c r="AU12" t="s">
        <v>186</v>
      </c>
      <c r="AV12" t="s">
        <v>353</v>
      </c>
      <c r="AW12" t="s">
        <v>67</v>
      </c>
      <c r="AX12">
        <v>9843</v>
      </c>
      <c r="AY12" t="s">
        <v>461</v>
      </c>
      <c r="AZ12">
        <v>2</v>
      </c>
      <c r="BA12" t="s">
        <v>462</v>
      </c>
      <c r="BB12">
        <v>1</v>
      </c>
      <c r="BC12">
        <v>1</v>
      </c>
      <c r="BE12" t="s">
        <v>463</v>
      </c>
      <c r="BF12" t="s">
        <v>464</v>
      </c>
      <c r="BG12" t="s">
        <v>463</v>
      </c>
      <c r="BI12" t="s">
        <v>117</v>
      </c>
      <c r="BJ12" t="s">
        <v>353</v>
      </c>
      <c r="BK12" t="s">
        <v>67</v>
      </c>
      <c r="BL12">
        <v>0.84724137931034482</v>
      </c>
      <c r="BM12">
        <v>9843</v>
      </c>
      <c r="BN12" t="s">
        <v>119</v>
      </c>
      <c r="BO12" t="s">
        <v>186</v>
      </c>
      <c r="BP12">
        <v>1</v>
      </c>
      <c r="BQ12">
        <v>1652.5519999999999</v>
      </c>
      <c r="BR12">
        <v>1.8986361180168408E-2</v>
      </c>
      <c r="BS12">
        <v>0.35965899233736348</v>
      </c>
      <c r="BT12">
        <v>0.23539350047683827</v>
      </c>
      <c r="BU12">
        <v>9.2080000000000002</v>
      </c>
      <c r="BV12">
        <v>6.0512467988904438E-2</v>
      </c>
      <c r="BW12">
        <v>7.3825210946463411</v>
      </c>
      <c r="BX12">
        <v>20</v>
      </c>
      <c r="BY12">
        <v>1</v>
      </c>
      <c r="BZ12">
        <v>122</v>
      </c>
    </row>
    <row r="13" spans="1:78" ht="16.5">
      <c r="A13" s="125" t="str">
        <f t="shared" si="1"/>
        <v>삼환운수</v>
      </c>
      <c r="B13" s="126" t="str">
        <f t="shared" si="2"/>
        <v>김영선</v>
      </c>
      <c r="C13" s="127" t="str">
        <f t="shared" si="3"/>
        <v>S</v>
      </c>
      <c r="D13" s="128">
        <f t="shared" si="4"/>
        <v>1.0006110312543031</v>
      </c>
      <c r="E13" s="129">
        <f t="shared" si="5"/>
        <v>4530</v>
      </c>
      <c r="F13" s="130" t="str">
        <f t="shared" si="6"/>
        <v>순환56</v>
      </c>
      <c r="G13" s="131" t="str">
        <f t="shared" si="7"/>
        <v>71바6210</v>
      </c>
      <c r="H13" s="132">
        <f t="shared" si="8"/>
        <v>2</v>
      </c>
      <c r="I13" s="133">
        <f t="shared" si="9"/>
        <v>515.59300000000007</v>
      </c>
      <c r="J13" s="134">
        <f t="shared" si="10"/>
        <v>7.9666643195748152E-4</v>
      </c>
      <c r="K13" s="134">
        <f t="shared" si="11"/>
        <v>0.36457433409043327</v>
      </c>
      <c r="L13" s="134">
        <f t="shared" si="12"/>
        <v>6.4003972125300373E-2</v>
      </c>
      <c r="M13" s="135">
        <f t="shared" si="13"/>
        <v>8.9149999999999991</v>
      </c>
      <c r="N13" s="136">
        <f t="shared" si="14"/>
        <v>0</v>
      </c>
      <c r="O13" s="136">
        <f t="shared" si="15"/>
        <v>1.939514306827284</v>
      </c>
      <c r="P13" s="218">
        <f t="shared" si="16"/>
        <v>0</v>
      </c>
      <c r="Q13" s="219">
        <f t="shared" si="17"/>
        <v>0</v>
      </c>
      <c r="R13" s="219">
        <f t="shared" si="18"/>
        <v>10</v>
      </c>
      <c r="T13">
        <v>515</v>
      </c>
      <c r="U13">
        <v>4530</v>
      </c>
      <c r="V13" t="s">
        <v>329</v>
      </c>
      <c r="W13">
        <v>515.59299999999996</v>
      </c>
      <c r="X13">
        <v>163.58799999999999</v>
      </c>
      <c r="Y13">
        <v>3.1520000000000001</v>
      </c>
      <c r="Z13">
        <v>8.9149999999999991</v>
      </c>
      <c r="AA13">
        <v>31.727205999999999</v>
      </c>
      <c r="AB13">
        <v>2.5276E-2</v>
      </c>
      <c r="AC13">
        <v>11.566924999999999</v>
      </c>
      <c r="AD13" s="1">
        <v>33</v>
      </c>
      <c r="AE13">
        <v>0</v>
      </c>
      <c r="AF13">
        <v>10</v>
      </c>
      <c r="AG13">
        <v>62</v>
      </c>
      <c r="AH13">
        <v>16.250816</v>
      </c>
      <c r="AI13">
        <v>0</v>
      </c>
      <c r="AJ13">
        <v>0</v>
      </c>
      <c r="AK13">
        <v>0</v>
      </c>
      <c r="AL13">
        <v>0</v>
      </c>
      <c r="AM13">
        <v>1.0006110312543031</v>
      </c>
      <c r="AN13" t="s">
        <v>71</v>
      </c>
      <c r="AO13">
        <v>416.66500000000002</v>
      </c>
      <c r="AP13" t="s">
        <v>355</v>
      </c>
      <c r="AQ13" t="s">
        <v>117</v>
      </c>
      <c r="AR13" t="s">
        <v>123</v>
      </c>
      <c r="AS13" t="s">
        <v>117</v>
      </c>
      <c r="AT13" t="s">
        <v>123</v>
      </c>
      <c r="AU13" t="s">
        <v>211</v>
      </c>
      <c r="AV13" t="s">
        <v>329</v>
      </c>
      <c r="AW13" t="s">
        <v>71</v>
      </c>
      <c r="AX13">
        <v>4530</v>
      </c>
      <c r="AY13" t="s">
        <v>465</v>
      </c>
      <c r="AZ13">
        <v>2</v>
      </c>
      <c r="BA13" t="s">
        <v>466</v>
      </c>
      <c r="BB13">
        <v>2</v>
      </c>
      <c r="BC13">
        <v>1</v>
      </c>
      <c r="BE13" t="s">
        <v>71</v>
      </c>
      <c r="BF13">
        <v>0</v>
      </c>
      <c r="BG13" t="s">
        <v>279</v>
      </c>
      <c r="BI13" t="s">
        <v>117</v>
      </c>
      <c r="BJ13" t="s">
        <v>329</v>
      </c>
      <c r="BK13" t="s">
        <v>71</v>
      </c>
      <c r="BL13">
        <v>1.0006110312543031</v>
      </c>
      <c r="BM13">
        <v>4530</v>
      </c>
      <c r="BN13" t="s">
        <v>123</v>
      </c>
      <c r="BO13" t="s">
        <v>211</v>
      </c>
      <c r="BP13">
        <v>2</v>
      </c>
      <c r="BQ13">
        <v>515.59300000000007</v>
      </c>
      <c r="BR13">
        <v>7.9666643195748152E-4</v>
      </c>
      <c r="BS13">
        <v>0.36457433409043327</v>
      </c>
      <c r="BT13">
        <v>6.4003972125300387E-2</v>
      </c>
      <c r="BU13">
        <v>8.9149999999999991</v>
      </c>
      <c r="BV13">
        <v>0</v>
      </c>
      <c r="BW13">
        <v>1.939514306827284</v>
      </c>
      <c r="BX13">
        <v>0</v>
      </c>
      <c r="BY13">
        <v>0</v>
      </c>
      <c r="BZ13">
        <v>10</v>
      </c>
    </row>
    <row r="14" spans="1:78" ht="16.5">
      <c r="A14" s="108" t="str">
        <f t="shared" si="1"/>
        <v>삼환운수</v>
      </c>
      <c r="B14" s="109" t="str">
        <f t="shared" si="2"/>
        <v>김영수</v>
      </c>
      <c r="C14" s="110" t="str">
        <f t="shared" si="3"/>
        <v>C</v>
      </c>
      <c r="D14" s="111">
        <f t="shared" si="4"/>
        <v>0.85370370370370374</v>
      </c>
      <c r="E14" s="112">
        <f t="shared" si="5"/>
        <v>6670</v>
      </c>
      <c r="F14" s="113" t="str">
        <f t="shared" si="6"/>
        <v>532</v>
      </c>
      <c r="G14" s="114" t="str">
        <f t="shared" si="7"/>
        <v>71바6221</v>
      </c>
      <c r="H14" s="115">
        <f t="shared" si="8"/>
        <v>1</v>
      </c>
      <c r="I14" s="116">
        <f t="shared" si="9"/>
        <v>1317.5540000000001</v>
      </c>
      <c r="J14" s="117">
        <f t="shared" si="10"/>
        <v>1.210906867392896E-2</v>
      </c>
      <c r="K14" s="117">
        <f t="shared" si="11"/>
        <v>0.37423692686268484</v>
      </c>
      <c r="L14" s="117">
        <f t="shared" si="12"/>
        <v>0.2140329732215909</v>
      </c>
      <c r="M14" s="118">
        <f t="shared" si="13"/>
        <v>10.058</v>
      </c>
      <c r="N14" s="119">
        <f t="shared" si="14"/>
        <v>0.37949108727232428</v>
      </c>
      <c r="O14" s="119">
        <f t="shared" si="15"/>
        <v>2.201048306179481</v>
      </c>
      <c r="P14" s="220">
        <f t="shared" si="16"/>
        <v>5</v>
      </c>
      <c r="Q14" s="221">
        <f t="shared" si="17"/>
        <v>5</v>
      </c>
      <c r="R14" s="221">
        <f t="shared" si="18"/>
        <v>29</v>
      </c>
      <c r="T14">
        <v>515</v>
      </c>
      <c r="U14">
        <v>6670</v>
      </c>
      <c r="V14" t="s">
        <v>219</v>
      </c>
      <c r="W14">
        <v>1317.5540000000001</v>
      </c>
      <c r="X14">
        <v>571.50599999999997</v>
      </c>
      <c r="Y14">
        <v>2.3050000000000002</v>
      </c>
      <c r="Z14">
        <v>10.058</v>
      </c>
      <c r="AA14">
        <v>98.270233000000005</v>
      </c>
      <c r="AB14">
        <v>1.189961</v>
      </c>
      <c r="AC14">
        <v>36.776350000000001</v>
      </c>
      <c r="AD14" s="1">
        <v>282</v>
      </c>
      <c r="AE14">
        <v>5</v>
      </c>
      <c r="AF14">
        <v>29</v>
      </c>
      <c r="AG14">
        <v>51</v>
      </c>
      <c r="AH14">
        <v>13.407457000000001</v>
      </c>
      <c r="AI14">
        <v>0</v>
      </c>
      <c r="AJ14">
        <v>0</v>
      </c>
      <c r="AK14">
        <v>5</v>
      </c>
      <c r="AL14">
        <v>445</v>
      </c>
      <c r="AM14">
        <v>0.85370370370370374</v>
      </c>
      <c r="AN14" t="s">
        <v>69</v>
      </c>
      <c r="AO14">
        <v>1317.5540000000001</v>
      </c>
      <c r="AP14" t="s">
        <v>356</v>
      </c>
      <c r="AQ14" t="s">
        <v>117</v>
      </c>
      <c r="AR14" t="s">
        <v>119</v>
      </c>
      <c r="AS14" t="s">
        <v>117</v>
      </c>
      <c r="AT14" t="s">
        <v>119</v>
      </c>
      <c r="AU14" t="s">
        <v>190</v>
      </c>
      <c r="AV14" t="s">
        <v>219</v>
      </c>
      <c r="AW14" t="s">
        <v>69</v>
      </c>
      <c r="AX14">
        <v>6670</v>
      </c>
      <c r="AY14" t="s">
        <v>453</v>
      </c>
      <c r="AZ14">
        <v>11</v>
      </c>
      <c r="BA14" t="s">
        <v>467</v>
      </c>
      <c r="BB14">
        <v>1</v>
      </c>
      <c r="BC14">
        <v>1</v>
      </c>
      <c r="BE14" t="s">
        <v>69</v>
      </c>
      <c r="BF14">
        <v>0</v>
      </c>
      <c r="BG14" t="s">
        <v>279</v>
      </c>
      <c r="BI14" t="s">
        <v>117</v>
      </c>
      <c r="BJ14" t="s">
        <v>219</v>
      </c>
      <c r="BK14" t="s">
        <v>69</v>
      </c>
      <c r="BL14">
        <v>0.85370370370370374</v>
      </c>
      <c r="BM14">
        <v>6670</v>
      </c>
      <c r="BN14" t="s">
        <v>119</v>
      </c>
      <c r="BO14" t="s">
        <v>190</v>
      </c>
      <c r="BP14">
        <v>1</v>
      </c>
      <c r="BQ14">
        <v>1317.5540000000001</v>
      </c>
      <c r="BR14">
        <v>1.210906867392896E-2</v>
      </c>
      <c r="BS14">
        <v>0.37423692686268484</v>
      </c>
      <c r="BT14">
        <v>0.2140329732215909</v>
      </c>
      <c r="BU14">
        <v>10.058</v>
      </c>
      <c r="BV14">
        <v>0.37949108727232428</v>
      </c>
      <c r="BW14">
        <v>2.201048306179481</v>
      </c>
      <c r="BX14">
        <v>5</v>
      </c>
      <c r="BY14">
        <v>5</v>
      </c>
      <c r="BZ14">
        <v>29</v>
      </c>
    </row>
    <row r="15" spans="1:78" ht="16.5">
      <c r="A15" s="125" t="str">
        <f t="shared" si="1"/>
        <v>삼환운수</v>
      </c>
      <c r="B15" s="126" t="str">
        <f t="shared" si="2"/>
        <v>김영호</v>
      </c>
      <c r="C15" s="127" t="str">
        <f t="shared" si="3"/>
        <v>B</v>
      </c>
      <c r="D15" s="128">
        <f t="shared" si="4"/>
        <v>0.93787798780574039</v>
      </c>
      <c r="E15" s="129">
        <f t="shared" si="5"/>
        <v>1078</v>
      </c>
      <c r="F15" s="130" t="str">
        <f t="shared" si="6"/>
        <v>566</v>
      </c>
      <c r="G15" s="131" t="str">
        <f t="shared" si="7"/>
        <v>72바1511</v>
      </c>
      <c r="H15" s="132">
        <f t="shared" si="8"/>
        <v>9</v>
      </c>
      <c r="I15" s="133">
        <f t="shared" si="9"/>
        <v>1457.8359999999998</v>
      </c>
      <c r="J15" s="134">
        <f t="shared" si="10"/>
        <v>9.4294718556237698E-3</v>
      </c>
      <c r="K15" s="134">
        <f t="shared" si="11"/>
        <v>0.34249621445246325</v>
      </c>
      <c r="L15" s="134">
        <f t="shared" si="12"/>
        <v>0.17903248376360581</v>
      </c>
      <c r="M15" s="135">
        <f t="shared" si="13"/>
        <v>6.5419999999999998</v>
      </c>
      <c r="N15" s="136">
        <f t="shared" si="14"/>
        <v>6.859482136536621E-2</v>
      </c>
      <c r="O15" s="136">
        <f t="shared" si="15"/>
        <v>1.3718964273073242</v>
      </c>
      <c r="P15" s="218">
        <f t="shared" si="16"/>
        <v>0</v>
      </c>
      <c r="Q15" s="219">
        <f t="shared" si="17"/>
        <v>1</v>
      </c>
      <c r="R15" s="219">
        <f t="shared" si="18"/>
        <v>20</v>
      </c>
      <c r="T15">
        <v>515</v>
      </c>
      <c r="U15">
        <v>1078</v>
      </c>
      <c r="V15" t="s">
        <v>220</v>
      </c>
      <c r="W15">
        <v>1457.836</v>
      </c>
      <c r="X15">
        <v>600.62099999999998</v>
      </c>
      <c r="Y15">
        <v>2.427</v>
      </c>
      <c r="Z15">
        <v>6.5419999999999998</v>
      </c>
      <c r="AA15">
        <v>119.741595</v>
      </c>
      <c r="AB15">
        <v>1.1291</v>
      </c>
      <c r="AC15">
        <v>41.011043000000001</v>
      </c>
      <c r="AD15" s="1">
        <v>261</v>
      </c>
      <c r="AE15">
        <v>1</v>
      </c>
      <c r="AF15">
        <v>20</v>
      </c>
      <c r="AG15">
        <v>67</v>
      </c>
      <c r="AH15">
        <v>12.174849999999999</v>
      </c>
      <c r="AI15">
        <v>3.9</v>
      </c>
      <c r="AJ15">
        <v>0</v>
      </c>
      <c r="AK15">
        <v>0</v>
      </c>
      <c r="AL15">
        <v>0</v>
      </c>
      <c r="AM15">
        <v>0.93787798780574039</v>
      </c>
      <c r="AN15" t="s">
        <v>68</v>
      </c>
      <c r="AO15">
        <v>371.40300000000002</v>
      </c>
      <c r="AP15" t="s">
        <v>357</v>
      </c>
      <c r="AQ15" t="s">
        <v>117</v>
      </c>
      <c r="AR15" t="s">
        <v>121</v>
      </c>
      <c r="AS15" t="s">
        <v>117</v>
      </c>
      <c r="AT15" t="s">
        <v>121</v>
      </c>
      <c r="AU15" t="s">
        <v>199</v>
      </c>
      <c r="AV15" t="s">
        <v>220</v>
      </c>
      <c r="AW15" t="s">
        <v>68</v>
      </c>
      <c r="AX15">
        <v>1078</v>
      </c>
      <c r="AY15" t="s">
        <v>451</v>
      </c>
      <c r="AZ15">
        <v>1</v>
      </c>
      <c r="BA15" t="s">
        <v>468</v>
      </c>
      <c r="BB15">
        <v>9</v>
      </c>
      <c r="BC15">
        <v>1</v>
      </c>
      <c r="BE15" t="s">
        <v>68</v>
      </c>
      <c r="BF15">
        <v>0</v>
      </c>
      <c r="BG15" t="s">
        <v>279</v>
      </c>
      <c r="BI15" t="s">
        <v>117</v>
      </c>
      <c r="BJ15" t="s">
        <v>220</v>
      </c>
      <c r="BK15" t="s">
        <v>68</v>
      </c>
      <c r="BL15">
        <v>0.93787798780574039</v>
      </c>
      <c r="BM15">
        <v>1078</v>
      </c>
      <c r="BN15" t="s">
        <v>121</v>
      </c>
      <c r="BO15" t="s">
        <v>199</v>
      </c>
      <c r="BP15">
        <v>9</v>
      </c>
      <c r="BQ15">
        <v>1457.8359999999998</v>
      </c>
      <c r="BR15">
        <v>9.4294718556237698E-3</v>
      </c>
      <c r="BS15">
        <v>0.34249621445246325</v>
      </c>
      <c r="BT15">
        <v>0.17903248376360578</v>
      </c>
      <c r="BU15">
        <v>6.5419999999999998</v>
      </c>
      <c r="BV15">
        <v>6.859482136536621E-2</v>
      </c>
      <c r="BW15">
        <v>1.3718964273073242</v>
      </c>
      <c r="BX15">
        <v>0</v>
      </c>
      <c r="BY15">
        <v>1</v>
      </c>
      <c r="BZ15">
        <v>20</v>
      </c>
    </row>
    <row r="16" spans="1:78" ht="16.5">
      <c r="A16" s="108" t="str">
        <f t="shared" si="1"/>
        <v>삼환운수</v>
      </c>
      <c r="B16" s="109" t="str">
        <f t="shared" si="2"/>
        <v>김용목</v>
      </c>
      <c r="C16" s="110" t="str">
        <f t="shared" si="3"/>
        <v>B</v>
      </c>
      <c r="D16" s="111">
        <f t="shared" si="4"/>
        <v>0.94111111111111101</v>
      </c>
      <c r="E16" s="112">
        <f t="shared" si="5"/>
        <v>165</v>
      </c>
      <c r="F16" s="113" t="str">
        <f t="shared" si="6"/>
        <v>532</v>
      </c>
      <c r="G16" s="114" t="str">
        <f t="shared" si="7"/>
        <v>71바6218</v>
      </c>
      <c r="H16" s="115">
        <f t="shared" si="8"/>
        <v>1</v>
      </c>
      <c r="I16" s="116">
        <f t="shared" si="9"/>
        <v>1863.627</v>
      </c>
      <c r="J16" s="117">
        <f t="shared" si="10"/>
        <v>9.2070454649833666E-3</v>
      </c>
      <c r="K16" s="117">
        <f t="shared" si="11"/>
        <v>0.36162678656556257</v>
      </c>
      <c r="L16" s="117">
        <f t="shared" si="12"/>
        <v>0.21356204862882971</v>
      </c>
      <c r="M16" s="118">
        <f t="shared" si="13"/>
        <v>9.4570000000000007</v>
      </c>
      <c r="N16" s="119">
        <f t="shared" si="14"/>
        <v>5.3658806188148167E-2</v>
      </c>
      <c r="O16" s="119">
        <f t="shared" si="15"/>
        <v>1.5024465732681487</v>
      </c>
      <c r="P16" s="220">
        <f t="shared" si="16"/>
        <v>8</v>
      </c>
      <c r="Q16" s="221">
        <f t="shared" si="17"/>
        <v>1</v>
      </c>
      <c r="R16" s="221">
        <f t="shared" si="18"/>
        <v>28</v>
      </c>
      <c r="T16">
        <v>515</v>
      </c>
      <c r="U16">
        <v>165</v>
      </c>
      <c r="V16" t="s">
        <v>358</v>
      </c>
      <c r="W16">
        <v>1863.627</v>
      </c>
      <c r="X16">
        <v>733.29600000000005</v>
      </c>
      <c r="Y16">
        <v>2.5409999999999999</v>
      </c>
      <c r="Z16">
        <v>9.4570000000000007</v>
      </c>
      <c r="AA16">
        <v>125.351613</v>
      </c>
      <c r="AB16">
        <v>1.154118</v>
      </c>
      <c r="AC16">
        <v>45.330500999999998</v>
      </c>
      <c r="AD16" s="1">
        <v>398</v>
      </c>
      <c r="AE16">
        <v>1</v>
      </c>
      <c r="AF16">
        <v>28</v>
      </c>
      <c r="AG16">
        <v>61</v>
      </c>
      <c r="AH16">
        <v>14.867196</v>
      </c>
      <c r="AI16">
        <v>0</v>
      </c>
      <c r="AJ16">
        <v>0</v>
      </c>
      <c r="AK16">
        <v>8</v>
      </c>
      <c r="AL16">
        <v>699</v>
      </c>
      <c r="AM16">
        <v>0.94111111111111101</v>
      </c>
      <c r="AN16" t="s">
        <v>68</v>
      </c>
      <c r="AO16">
        <v>1863.627</v>
      </c>
      <c r="AP16" t="s">
        <v>359</v>
      </c>
      <c r="AQ16" t="s">
        <v>117</v>
      </c>
      <c r="AR16" t="s">
        <v>119</v>
      </c>
      <c r="AS16" t="s">
        <v>117</v>
      </c>
      <c r="AT16" t="s">
        <v>119</v>
      </c>
      <c r="AU16" t="s">
        <v>188</v>
      </c>
      <c r="AV16" t="s">
        <v>358</v>
      </c>
      <c r="AW16" t="s">
        <v>68</v>
      </c>
      <c r="AX16">
        <v>165</v>
      </c>
      <c r="AY16" t="s">
        <v>469</v>
      </c>
      <c r="AZ16">
        <v>3</v>
      </c>
      <c r="BA16" t="s">
        <v>470</v>
      </c>
      <c r="BB16">
        <v>1</v>
      </c>
      <c r="BC16">
        <v>1</v>
      </c>
      <c r="BE16" t="s">
        <v>463</v>
      </c>
      <c r="BF16" t="s">
        <v>464</v>
      </c>
      <c r="BG16" t="s">
        <v>463</v>
      </c>
      <c r="BI16" t="s">
        <v>117</v>
      </c>
      <c r="BJ16" t="s">
        <v>358</v>
      </c>
      <c r="BK16" t="s">
        <v>68</v>
      </c>
      <c r="BL16">
        <v>0.94111111111111101</v>
      </c>
      <c r="BM16">
        <v>165</v>
      </c>
      <c r="BN16" t="s">
        <v>119</v>
      </c>
      <c r="BO16" t="s">
        <v>188</v>
      </c>
      <c r="BP16">
        <v>1</v>
      </c>
      <c r="BQ16">
        <v>1863.627</v>
      </c>
      <c r="BR16">
        <v>9.2070454649833666E-3</v>
      </c>
      <c r="BS16">
        <v>0.36162678656556257</v>
      </c>
      <c r="BT16">
        <v>0.21356204862882971</v>
      </c>
      <c r="BU16">
        <v>9.4570000000000007</v>
      </c>
      <c r="BV16">
        <v>5.3658806188148167E-2</v>
      </c>
      <c r="BW16">
        <v>1.5024465732681487</v>
      </c>
      <c r="BX16">
        <v>8</v>
      </c>
      <c r="BY16">
        <v>1</v>
      </c>
      <c r="BZ16">
        <v>28</v>
      </c>
    </row>
    <row r="17" spans="1:78" ht="16.5">
      <c r="A17" s="125" t="str">
        <f t="shared" si="1"/>
        <v>삼환운수</v>
      </c>
      <c r="B17" s="126" t="str">
        <f t="shared" si="2"/>
        <v>김욱배</v>
      </c>
      <c r="C17" s="127" t="str">
        <f t="shared" si="3"/>
        <v>C</v>
      </c>
      <c r="D17" s="128">
        <f t="shared" si="4"/>
        <v>0.86408626877881245</v>
      </c>
      <c r="E17" s="129">
        <f t="shared" si="5"/>
        <v>4215</v>
      </c>
      <c r="F17" s="130" t="str">
        <f t="shared" si="6"/>
        <v>567</v>
      </c>
      <c r="G17" s="131" t="str">
        <f t="shared" si="7"/>
        <v>72바1516</v>
      </c>
      <c r="H17" s="132">
        <f t="shared" si="8"/>
        <v>2</v>
      </c>
      <c r="I17" s="133">
        <f t="shared" si="9"/>
        <v>1725.318</v>
      </c>
      <c r="J17" s="134">
        <f t="shared" si="10"/>
        <v>1.6700389950196022E-2</v>
      </c>
      <c r="K17" s="134">
        <f t="shared" si="11"/>
        <v>0.37659260212273932</v>
      </c>
      <c r="L17" s="134">
        <f t="shared" si="12"/>
        <v>0.15069685704316538</v>
      </c>
      <c r="M17" s="135">
        <f t="shared" si="13"/>
        <v>5.7530000000000001</v>
      </c>
      <c r="N17" s="136">
        <f t="shared" si="14"/>
        <v>0.11592065926397337</v>
      </c>
      <c r="O17" s="136">
        <f t="shared" si="15"/>
        <v>2.4343338445434406</v>
      </c>
      <c r="P17" s="218">
        <f t="shared" si="16"/>
        <v>0</v>
      </c>
      <c r="Q17" s="219">
        <f t="shared" si="17"/>
        <v>2</v>
      </c>
      <c r="R17" s="219">
        <f t="shared" si="18"/>
        <v>42</v>
      </c>
      <c r="T17">
        <v>515</v>
      </c>
      <c r="U17">
        <v>4215</v>
      </c>
      <c r="V17" t="s">
        <v>221</v>
      </c>
      <c r="W17">
        <v>1725.318</v>
      </c>
      <c r="X17">
        <v>767.82600000000002</v>
      </c>
      <c r="Y17">
        <v>2.2469999999999999</v>
      </c>
      <c r="Z17">
        <v>5.7530000000000001</v>
      </c>
      <c r="AA17">
        <v>130.82850199999999</v>
      </c>
      <c r="AB17">
        <v>2.1848869999999998</v>
      </c>
      <c r="AC17">
        <v>49.269046000000003</v>
      </c>
      <c r="AD17" s="1">
        <v>260</v>
      </c>
      <c r="AE17">
        <v>2</v>
      </c>
      <c r="AF17">
        <v>42</v>
      </c>
      <c r="AG17">
        <v>62</v>
      </c>
      <c r="AH17">
        <v>13.18763</v>
      </c>
      <c r="AI17">
        <v>0</v>
      </c>
      <c r="AJ17">
        <v>0</v>
      </c>
      <c r="AK17">
        <v>0</v>
      </c>
      <c r="AL17">
        <v>0</v>
      </c>
      <c r="AM17">
        <v>0.86408626877881245</v>
      </c>
      <c r="AN17" t="s">
        <v>69</v>
      </c>
      <c r="AO17">
        <v>1634.7629999999999</v>
      </c>
      <c r="AP17" t="s">
        <v>360</v>
      </c>
      <c r="AQ17" t="s">
        <v>117</v>
      </c>
      <c r="AR17" t="s">
        <v>122</v>
      </c>
      <c r="AS17" t="s">
        <v>117</v>
      </c>
      <c r="AT17" t="s">
        <v>122</v>
      </c>
      <c r="AU17" t="s">
        <v>209</v>
      </c>
      <c r="AV17" t="s">
        <v>221</v>
      </c>
      <c r="AW17" t="s">
        <v>69</v>
      </c>
      <c r="AX17">
        <v>4215</v>
      </c>
      <c r="AY17" t="s">
        <v>454</v>
      </c>
      <c r="AZ17">
        <v>2</v>
      </c>
      <c r="BA17" t="s">
        <v>471</v>
      </c>
      <c r="BB17">
        <v>2</v>
      </c>
      <c r="BC17">
        <v>1</v>
      </c>
      <c r="BE17" t="s">
        <v>69</v>
      </c>
      <c r="BF17">
        <v>0</v>
      </c>
      <c r="BG17" t="s">
        <v>279</v>
      </c>
      <c r="BI17" t="s">
        <v>117</v>
      </c>
      <c r="BJ17" t="s">
        <v>221</v>
      </c>
      <c r="BK17" t="s">
        <v>69</v>
      </c>
      <c r="BL17">
        <v>0.86408626877881245</v>
      </c>
      <c r="BM17">
        <v>4215</v>
      </c>
      <c r="BN17" t="s">
        <v>122</v>
      </c>
      <c r="BO17" t="s">
        <v>209</v>
      </c>
      <c r="BP17">
        <v>2</v>
      </c>
      <c r="BQ17">
        <v>1725.318</v>
      </c>
      <c r="BR17">
        <v>1.6700389950196022E-2</v>
      </c>
      <c r="BS17">
        <v>0.37659260212273932</v>
      </c>
      <c r="BT17">
        <v>0.15069685704316538</v>
      </c>
      <c r="BU17">
        <v>5.7530000000000001</v>
      </c>
      <c r="BV17">
        <v>0.11592065926397337</v>
      </c>
      <c r="BW17">
        <v>2.4343338445434406</v>
      </c>
      <c r="BX17">
        <v>0</v>
      </c>
      <c r="BY17">
        <v>2</v>
      </c>
      <c r="BZ17">
        <v>42</v>
      </c>
    </row>
    <row r="18" spans="1:78" ht="16.5">
      <c r="A18" s="108" t="str">
        <f t="shared" si="1"/>
        <v>삼환운수</v>
      </c>
      <c r="B18" s="109" t="str">
        <f t="shared" si="2"/>
        <v>김은숙</v>
      </c>
      <c r="C18" s="110" t="str">
        <f t="shared" si="3"/>
        <v>B</v>
      </c>
      <c r="D18" s="111">
        <f t="shared" si="4"/>
        <v>0.93307692307692314</v>
      </c>
      <c r="E18" s="112">
        <f t="shared" si="5"/>
        <v>4499</v>
      </c>
      <c r="F18" s="113" t="str">
        <f t="shared" si="6"/>
        <v>567</v>
      </c>
      <c r="G18" s="114" t="str">
        <f t="shared" si="7"/>
        <v>72바1519</v>
      </c>
      <c r="H18" s="115">
        <f t="shared" si="8"/>
        <v>1</v>
      </c>
      <c r="I18" s="116">
        <f t="shared" si="9"/>
        <v>1579.6469999999999</v>
      </c>
      <c r="J18" s="117">
        <f t="shared" si="10"/>
        <v>1.8106394631860964E-2</v>
      </c>
      <c r="K18" s="117">
        <f t="shared" si="11"/>
        <v>0.35143913073743721</v>
      </c>
      <c r="L18" s="117">
        <f t="shared" si="12"/>
        <v>7.0268863866420797E-2</v>
      </c>
      <c r="M18" s="118">
        <f t="shared" si="13"/>
        <v>5.1790000000000003</v>
      </c>
      <c r="N18" s="119">
        <f t="shared" si="14"/>
        <v>0</v>
      </c>
      <c r="O18" s="119">
        <f t="shared" si="15"/>
        <v>1.3294109380133663</v>
      </c>
      <c r="P18" s="220">
        <f t="shared" si="16"/>
        <v>2</v>
      </c>
      <c r="Q18" s="221">
        <f t="shared" si="17"/>
        <v>0</v>
      </c>
      <c r="R18" s="221">
        <f t="shared" si="18"/>
        <v>21</v>
      </c>
      <c r="T18">
        <v>515</v>
      </c>
      <c r="U18">
        <v>4499</v>
      </c>
      <c r="V18" t="s">
        <v>222</v>
      </c>
      <c r="W18">
        <v>1579.6469999999999</v>
      </c>
      <c r="X18">
        <v>651.06500000000005</v>
      </c>
      <c r="Y18">
        <v>2.4260000000000002</v>
      </c>
      <c r="Z18">
        <v>5.1790000000000003</v>
      </c>
      <c r="AA18">
        <v>109.394335</v>
      </c>
      <c r="AB18">
        <v>1.980737</v>
      </c>
      <c r="AC18">
        <v>38.445450000000001</v>
      </c>
      <c r="AD18" s="1">
        <v>111</v>
      </c>
      <c r="AE18">
        <v>0</v>
      </c>
      <c r="AF18">
        <v>21</v>
      </c>
      <c r="AG18">
        <v>80</v>
      </c>
      <c r="AH18">
        <v>14.439933999999999</v>
      </c>
      <c r="AI18">
        <v>14.2</v>
      </c>
      <c r="AJ18">
        <v>0</v>
      </c>
      <c r="AK18">
        <v>2</v>
      </c>
      <c r="AL18">
        <v>135</v>
      </c>
      <c r="AM18">
        <v>0.93307692307692314</v>
      </c>
      <c r="AN18" t="s">
        <v>68</v>
      </c>
      <c r="AO18">
        <v>1579.6469999999999</v>
      </c>
      <c r="AP18" t="s">
        <v>361</v>
      </c>
      <c r="AQ18" t="s">
        <v>117</v>
      </c>
      <c r="AR18" t="s">
        <v>122</v>
      </c>
      <c r="AS18" t="s">
        <v>117</v>
      </c>
      <c r="AT18" t="s">
        <v>122</v>
      </c>
      <c r="AU18" t="s">
        <v>210</v>
      </c>
      <c r="AV18" t="s">
        <v>222</v>
      </c>
      <c r="AW18" t="s">
        <v>68</v>
      </c>
      <c r="AX18">
        <v>4499</v>
      </c>
      <c r="AY18" t="s">
        <v>472</v>
      </c>
      <c r="AZ18">
        <v>2</v>
      </c>
      <c r="BA18" t="s">
        <v>473</v>
      </c>
      <c r="BB18">
        <v>1</v>
      </c>
      <c r="BC18">
        <v>1</v>
      </c>
      <c r="BE18" t="s">
        <v>69</v>
      </c>
      <c r="BF18">
        <v>1</v>
      </c>
      <c r="BG18" t="s">
        <v>291</v>
      </c>
      <c r="BI18" t="s">
        <v>117</v>
      </c>
      <c r="BJ18" t="s">
        <v>222</v>
      </c>
      <c r="BK18" t="s">
        <v>68</v>
      </c>
      <c r="BL18">
        <v>0.93307692307692314</v>
      </c>
      <c r="BM18">
        <v>4499</v>
      </c>
      <c r="BN18" t="s">
        <v>122</v>
      </c>
      <c r="BO18" t="s">
        <v>210</v>
      </c>
      <c r="BP18">
        <v>1</v>
      </c>
      <c r="BQ18">
        <v>1579.6469999999999</v>
      </c>
      <c r="BR18">
        <v>1.8106394631860964E-2</v>
      </c>
      <c r="BS18">
        <v>0.35143913073743721</v>
      </c>
      <c r="BT18">
        <v>7.0268863866420797E-2</v>
      </c>
      <c r="BU18">
        <v>5.1790000000000003</v>
      </c>
      <c r="BV18">
        <v>0</v>
      </c>
      <c r="BW18">
        <v>1.3294109380133663</v>
      </c>
      <c r="BX18">
        <v>2</v>
      </c>
      <c r="BY18">
        <v>0</v>
      </c>
      <c r="BZ18">
        <v>21</v>
      </c>
    </row>
    <row r="19" spans="1:78" ht="16.5">
      <c r="A19" s="125" t="str">
        <f t="shared" si="1"/>
        <v>삼환운수</v>
      </c>
      <c r="B19" s="126" t="str">
        <f t="shared" si="2"/>
        <v>김재진</v>
      </c>
      <c r="C19" s="127" t="str">
        <f t="shared" si="3"/>
        <v>B</v>
      </c>
      <c r="D19" s="128">
        <f t="shared" si="4"/>
        <v>0.91594258949050922</v>
      </c>
      <c r="E19" s="129">
        <f t="shared" si="5"/>
        <v>8979</v>
      </c>
      <c r="F19" s="130" t="str">
        <f t="shared" si="6"/>
        <v>540</v>
      </c>
      <c r="G19" s="131" t="str">
        <f t="shared" si="7"/>
        <v>71바6454</v>
      </c>
      <c r="H19" s="132">
        <f t="shared" si="8"/>
        <v>7</v>
      </c>
      <c r="I19" s="133">
        <f t="shared" si="9"/>
        <v>1052.3329999999999</v>
      </c>
      <c r="J19" s="134">
        <f t="shared" si="10"/>
        <v>9.6535129375141665E-3</v>
      </c>
      <c r="K19" s="134">
        <f t="shared" si="11"/>
        <v>0.36825809140667842</v>
      </c>
      <c r="L19" s="134">
        <f t="shared" si="12"/>
        <v>0.23661711644507968</v>
      </c>
      <c r="M19" s="135">
        <f t="shared" si="13"/>
        <v>5.766</v>
      </c>
      <c r="N19" s="136">
        <f t="shared" si="14"/>
        <v>9.502695439561433E-2</v>
      </c>
      <c r="O19" s="136">
        <f t="shared" si="15"/>
        <v>0.19005390879122866</v>
      </c>
      <c r="P19" s="218">
        <f t="shared" si="16"/>
        <v>16</v>
      </c>
      <c r="Q19" s="219">
        <f t="shared" si="17"/>
        <v>1</v>
      </c>
      <c r="R19" s="219">
        <f t="shared" si="18"/>
        <v>2</v>
      </c>
      <c r="T19">
        <v>515</v>
      </c>
      <c r="U19">
        <v>8979</v>
      </c>
      <c r="V19" t="s">
        <v>362</v>
      </c>
      <c r="W19">
        <v>1052.3330000000001</v>
      </c>
      <c r="X19">
        <v>579.95899999999995</v>
      </c>
      <c r="Y19">
        <v>1.8140000000000001</v>
      </c>
      <c r="Z19">
        <v>5.766</v>
      </c>
      <c r="AA19">
        <v>99.788026000000002</v>
      </c>
      <c r="AB19">
        <v>0.96330499999999997</v>
      </c>
      <c r="AC19">
        <v>36.747748000000001</v>
      </c>
      <c r="AD19" s="1">
        <v>249</v>
      </c>
      <c r="AE19">
        <v>1</v>
      </c>
      <c r="AF19">
        <v>2</v>
      </c>
      <c r="AG19">
        <v>62</v>
      </c>
      <c r="AH19">
        <v>10.545684</v>
      </c>
      <c r="AI19">
        <v>0</v>
      </c>
      <c r="AJ19">
        <v>0</v>
      </c>
      <c r="AK19">
        <v>16</v>
      </c>
      <c r="AL19">
        <v>1940</v>
      </c>
      <c r="AM19">
        <v>0.91594258949050922</v>
      </c>
      <c r="AN19" t="s">
        <v>68</v>
      </c>
      <c r="AO19">
        <v>266.351</v>
      </c>
      <c r="AP19" t="s">
        <v>363</v>
      </c>
      <c r="AQ19" t="s">
        <v>117</v>
      </c>
      <c r="AR19" t="s">
        <v>120</v>
      </c>
      <c r="AS19" t="s">
        <v>117</v>
      </c>
      <c r="AT19" t="s">
        <v>120</v>
      </c>
      <c r="AU19" t="s">
        <v>315</v>
      </c>
      <c r="AV19" t="s">
        <v>362</v>
      </c>
      <c r="AW19" t="s">
        <v>68</v>
      </c>
      <c r="AX19">
        <v>8979</v>
      </c>
      <c r="AY19" t="s">
        <v>474</v>
      </c>
      <c r="AZ19">
        <v>3</v>
      </c>
      <c r="BA19" t="s">
        <v>475</v>
      </c>
      <c r="BB19">
        <v>7</v>
      </c>
      <c r="BC19">
        <v>1</v>
      </c>
      <c r="BE19" t="s">
        <v>463</v>
      </c>
      <c r="BF19" t="s">
        <v>464</v>
      </c>
      <c r="BG19" t="s">
        <v>463</v>
      </c>
      <c r="BI19" t="s">
        <v>117</v>
      </c>
      <c r="BJ19" t="s">
        <v>362</v>
      </c>
      <c r="BK19" t="s">
        <v>68</v>
      </c>
      <c r="BL19">
        <v>0.91594258949050922</v>
      </c>
      <c r="BM19">
        <v>8979</v>
      </c>
      <c r="BN19" t="s">
        <v>120</v>
      </c>
      <c r="BO19" t="s">
        <v>315</v>
      </c>
      <c r="BP19">
        <v>7</v>
      </c>
      <c r="BQ19">
        <v>1052.3329999999999</v>
      </c>
      <c r="BR19">
        <v>9.6535129375141665E-3</v>
      </c>
      <c r="BS19">
        <v>0.36825809140667842</v>
      </c>
      <c r="BT19">
        <v>0.23661711644507963</v>
      </c>
      <c r="BU19">
        <v>5.766</v>
      </c>
      <c r="BV19">
        <v>9.502695439561433E-2</v>
      </c>
      <c r="BW19">
        <v>0.19005390879122866</v>
      </c>
      <c r="BX19">
        <v>16</v>
      </c>
      <c r="BY19">
        <v>1</v>
      </c>
      <c r="BZ19">
        <v>2</v>
      </c>
    </row>
    <row r="20" spans="1:78" ht="16.5">
      <c r="A20" s="108" t="str">
        <f t="shared" si="1"/>
        <v>삼환운수</v>
      </c>
      <c r="B20" s="109" t="str">
        <f t="shared" si="2"/>
        <v>김종석</v>
      </c>
      <c r="C20" s="110" t="str">
        <f t="shared" si="3"/>
        <v>D</v>
      </c>
      <c r="D20" s="111">
        <f t="shared" si="4"/>
        <v>0.84837763725571047</v>
      </c>
      <c r="E20" s="112">
        <f t="shared" si="5"/>
        <v>3744</v>
      </c>
      <c r="F20" s="113" t="str">
        <f t="shared" si="6"/>
        <v>532</v>
      </c>
      <c r="G20" s="114" t="str">
        <f t="shared" si="7"/>
        <v>71바6221</v>
      </c>
      <c r="H20" s="115">
        <f t="shared" si="8"/>
        <v>7</v>
      </c>
      <c r="I20" s="116">
        <f t="shared" si="9"/>
        <v>1122.5769999999998</v>
      </c>
      <c r="J20" s="117">
        <f t="shared" si="10"/>
        <v>1.5892100053839744E-2</v>
      </c>
      <c r="K20" s="117">
        <f t="shared" si="11"/>
        <v>0.3762554673212351</v>
      </c>
      <c r="L20" s="117">
        <f t="shared" si="12"/>
        <v>0.12025901118586968</v>
      </c>
      <c r="M20" s="118">
        <f t="shared" si="13"/>
        <v>11.035</v>
      </c>
      <c r="N20" s="119">
        <f t="shared" si="14"/>
        <v>0</v>
      </c>
      <c r="O20" s="119">
        <f t="shared" si="15"/>
        <v>5.4339256906207778</v>
      </c>
      <c r="P20" s="220">
        <f t="shared" si="16"/>
        <v>22</v>
      </c>
      <c r="Q20" s="221">
        <f t="shared" si="17"/>
        <v>0</v>
      </c>
      <c r="R20" s="221">
        <f t="shared" si="18"/>
        <v>61</v>
      </c>
      <c r="T20">
        <v>515</v>
      </c>
      <c r="U20">
        <v>3744</v>
      </c>
      <c r="V20" t="s">
        <v>276</v>
      </c>
      <c r="W20">
        <v>1122.577</v>
      </c>
      <c r="X20">
        <v>469.78300000000002</v>
      </c>
      <c r="Y20">
        <v>2.39</v>
      </c>
      <c r="Z20">
        <v>11.035</v>
      </c>
      <c r="AA20">
        <v>89.595522000000003</v>
      </c>
      <c r="AB20">
        <v>1.423861</v>
      </c>
      <c r="AC20">
        <v>33.710805000000001</v>
      </c>
      <c r="AD20" s="1">
        <v>135</v>
      </c>
      <c r="AE20">
        <v>0</v>
      </c>
      <c r="AF20">
        <v>61</v>
      </c>
      <c r="AG20">
        <v>63</v>
      </c>
      <c r="AH20">
        <v>12.529387</v>
      </c>
      <c r="AI20">
        <v>0</v>
      </c>
      <c r="AJ20">
        <v>0</v>
      </c>
      <c r="AK20">
        <v>22</v>
      </c>
      <c r="AL20">
        <v>4905</v>
      </c>
      <c r="AM20">
        <v>0.84837763725571047</v>
      </c>
      <c r="AN20" t="s">
        <v>67</v>
      </c>
      <c r="AO20">
        <v>290.97199999999998</v>
      </c>
      <c r="AP20" t="s">
        <v>364</v>
      </c>
      <c r="AQ20" t="s">
        <v>117</v>
      </c>
      <c r="AR20" t="s">
        <v>119</v>
      </c>
      <c r="AS20" t="s">
        <v>117</v>
      </c>
      <c r="AT20" t="s">
        <v>119</v>
      </c>
      <c r="AU20" t="s">
        <v>190</v>
      </c>
      <c r="AV20" t="s">
        <v>276</v>
      </c>
      <c r="AW20" t="s">
        <v>67</v>
      </c>
      <c r="AX20">
        <v>3744</v>
      </c>
      <c r="AY20" t="s">
        <v>461</v>
      </c>
      <c r="AZ20">
        <v>1</v>
      </c>
      <c r="BA20" t="s">
        <v>476</v>
      </c>
      <c r="BB20">
        <v>7</v>
      </c>
      <c r="BC20">
        <v>1</v>
      </c>
      <c r="BE20" t="s">
        <v>67</v>
      </c>
      <c r="BF20">
        <v>0</v>
      </c>
      <c r="BG20" t="s">
        <v>279</v>
      </c>
      <c r="BI20" t="s">
        <v>117</v>
      </c>
      <c r="BJ20" t="s">
        <v>276</v>
      </c>
      <c r="BK20" t="s">
        <v>67</v>
      </c>
      <c r="BL20">
        <v>0.84837763725571047</v>
      </c>
      <c r="BM20">
        <v>3744</v>
      </c>
      <c r="BN20" t="s">
        <v>119</v>
      </c>
      <c r="BO20" t="s">
        <v>190</v>
      </c>
      <c r="BP20">
        <v>7</v>
      </c>
      <c r="BQ20">
        <v>1122.5769999999998</v>
      </c>
      <c r="BR20">
        <v>1.5892100053839744E-2</v>
      </c>
      <c r="BS20">
        <v>0.3762554673212351</v>
      </c>
      <c r="BT20">
        <v>0.12025901118586965</v>
      </c>
      <c r="BU20">
        <v>11.035</v>
      </c>
      <c r="BV20">
        <v>0</v>
      </c>
      <c r="BW20">
        <v>5.4339256906207778</v>
      </c>
      <c r="BX20">
        <v>22</v>
      </c>
      <c r="BY20">
        <v>0</v>
      </c>
      <c r="BZ20">
        <v>61</v>
      </c>
    </row>
    <row r="21" spans="1:78" ht="16.5">
      <c r="A21" s="125" t="str">
        <f t="shared" si="1"/>
        <v>삼환운수</v>
      </c>
      <c r="B21" s="126" t="str">
        <f t="shared" si="2"/>
        <v>김진배</v>
      </c>
      <c r="C21" s="127" t="str">
        <f t="shared" si="3"/>
        <v>F</v>
      </c>
      <c r="D21" s="128">
        <f t="shared" si="4"/>
        <v>0.75392416290601028</v>
      </c>
      <c r="E21" s="129">
        <f t="shared" si="5"/>
        <v>9631</v>
      </c>
      <c r="F21" s="130" t="str">
        <f t="shared" si="6"/>
        <v>532</v>
      </c>
      <c r="G21" s="131" t="str">
        <f t="shared" si="7"/>
        <v>71바6201</v>
      </c>
      <c r="H21" s="132">
        <f t="shared" si="8"/>
        <v>7</v>
      </c>
      <c r="I21" s="133">
        <f t="shared" si="9"/>
        <v>951.33400000000006</v>
      </c>
      <c r="J21" s="134">
        <f t="shared" si="10"/>
        <v>3.4320918464201759E-2</v>
      </c>
      <c r="K21" s="134">
        <f t="shared" si="11"/>
        <v>0.36282995985407157</v>
      </c>
      <c r="L21" s="134">
        <f t="shared" si="12"/>
        <v>0.26384003935526323</v>
      </c>
      <c r="M21" s="135">
        <f t="shared" si="13"/>
        <v>13.706</v>
      </c>
      <c r="N21" s="136">
        <f t="shared" si="14"/>
        <v>0</v>
      </c>
      <c r="O21" s="136">
        <f t="shared" si="15"/>
        <v>2.8381199452558197</v>
      </c>
      <c r="P21" s="218">
        <f t="shared" si="16"/>
        <v>15</v>
      </c>
      <c r="Q21" s="219">
        <f t="shared" si="17"/>
        <v>0</v>
      </c>
      <c r="R21" s="219">
        <f t="shared" si="18"/>
        <v>27</v>
      </c>
      <c r="T21">
        <v>515</v>
      </c>
      <c r="U21">
        <v>9631</v>
      </c>
      <c r="V21" t="s">
        <v>277</v>
      </c>
      <c r="W21">
        <v>951.33399999999995</v>
      </c>
      <c r="X21">
        <v>447.03800000000001</v>
      </c>
      <c r="Y21">
        <v>2.1280000000000001</v>
      </c>
      <c r="Z21">
        <v>13.706</v>
      </c>
      <c r="AA21">
        <v>78.863040999999996</v>
      </c>
      <c r="AB21">
        <v>2.7066520000000001</v>
      </c>
      <c r="AC21">
        <v>28.613873999999999</v>
      </c>
      <c r="AD21" s="1">
        <v>251</v>
      </c>
      <c r="AE21">
        <v>0</v>
      </c>
      <c r="AF21">
        <v>27</v>
      </c>
      <c r="AG21">
        <v>62</v>
      </c>
      <c r="AH21">
        <v>12.063115</v>
      </c>
      <c r="AI21">
        <v>18.8</v>
      </c>
      <c r="AJ21">
        <v>0</v>
      </c>
      <c r="AK21">
        <v>15</v>
      </c>
      <c r="AL21">
        <v>2758</v>
      </c>
      <c r="AM21">
        <v>0.75392416290601028</v>
      </c>
      <c r="AN21" t="s">
        <v>70</v>
      </c>
      <c r="AO21">
        <v>289.26600000000002</v>
      </c>
      <c r="AP21" t="s">
        <v>365</v>
      </c>
      <c r="AQ21" t="s">
        <v>117</v>
      </c>
      <c r="AR21" t="s">
        <v>119</v>
      </c>
      <c r="AS21" t="s">
        <v>117</v>
      </c>
      <c r="AT21" t="s">
        <v>119</v>
      </c>
      <c r="AU21" t="s">
        <v>177</v>
      </c>
      <c r="AV21" t="s">
        <v>277</v>
      </c>
      <c r="AW21" t="s">
        <v>70</v>
      </c>
      <c r="AX21">
        <v>9631</v>
      </c>
      <c r="AY21" t="s">
        <v>477</v>
      </c>
      <c r="AZ21">
        <v>1</v>
      </c>
      <c r="BA21" t="s">
        <v>275</v>
      </c>
      <c r="BB21">
        <v>7</v>
      </c>
      <c r="BC21">
        <v>1</v>
      </c>
      <c r="BE21" t="s">
        <v>70</v>
      </c>
      <c r="BF21">
        <v>0</v>
      </c>
      <c r="BG21" t="s">
        <v>279</v>
      </c>
      <c r="BI21" t="s">
        <v>117</v>
      </c>
      <c r="BJ21" t="s">
        <v>277</v>
      </c>
      <c r="BK21" t="s">
        <v>70</v>
      </c>
      <c r="BL21">
        <v>0.75392416290601028</v>
      </c>
      <c r="BM21">
        <v>9631</v>
      </c>
      <c r="BN21" t="s">
        <v>119</v>
      </c>
      <c r="BO21" t="s">
        <v>177</v>
      </c>
      <c r="BP21">
        <v>7</v>
      </c>
      <c r="BQ21">
        <v>951.33400000000006</v>
      </c>
      <c r="BR21">
        <v>3.4320918464201759E-2</v>
      </c>
      <c r="BS21">
        <v>0.36282995985407157</v>
      </c>
      <c r="BT21">
        <v>0.26384003935526323</v>
      </c>
      <c r="BU21">
        <v>13.706</v>
      </c>
      <c r="BV21">
        <v>0</v>
      </c>
      <c r="BW21">
        <v>2.8381199452558197</v>
      </c>
      <c r="BX21">
        <v>15</v>
      </c>
      <c r="BY21">
        <v>0</v>
      </c>
      <c r="BZ21">
        <v>27</v>
      </c>
    </row>
    <row r="22" spans="1:78" ht="16.5">
      <c r="A22" s="108" t="str">
        <f t="shared" si="1"/>
        <v>삼환운수</v>
      </c>
      <c r="B22" s="109" t="str">
        <f t="shared" si="2"/>
        <v>김태희</v>
      </c>
      <c r="C22" s="110" t="str">
        <f t="shared" si="3"/>
        <v>C</v>
      </c>
      <c r="D22" s="111">
        <f t="shared" si="4"/>
        <v>0.88074074074074071</v>
      </c>
      <c r="E22" s="112">
        <f t="shared" si="5"/>
        <v>7123</v>
      </c>
      <c r="F22" s="113" t="str">
        <f t="shared" si="6"/>
        <v>532</v>
      </c>
      <c r="G22" s="114" t="str">
        <f t="shared" si="7"/>
        <v>71바6222</v>
      </c>
      <c r="H22" s="115">
        <f t="shared" si="8"/>
        <v>1</v>
      </c>
      <c r="I22" s="116">
        <f t="shared" si="9"/>
        <v>1597.5250000000001</v>
      </c>
      <c r="J22" s="117">
        <f t="shared" si="10"/>
        <v>1.7214014653574958E-2</v>
      </c>
      <c r="K22" s="117">
        <f t="shared" si="11"/>
        <v>0.34745714951570239</v>
      </c>
      <c r="L22" s="117">
        <f t="shared" si="12"/>
        <v>0.17464515422293861</v>
      </c>
      <c r="M22" s="118">
        <f t="shared" si="13"/>
        <v>9.4220000000000006</v>
      </c>
      <c r="N22" s="119">
        <f t="shared" si="14"/>
        <v>0</v>
      </c>
      <c r="O22" s="119">
        <f t="shared" si="15"/>
        <v>2.0656953725293814</v>
      </c>
      <c r="P22" s="220">
        <f t="shared" si="16"/>
        <v>9</v>
      </c>
      <c r="Q22" s="221">
        <f t="shared" si="17"/>
        <v>0</v>
      </c>
      <c r="R22" s="221">
        <f t="shared" si="18"/>
        <v>33</v>
      </c>
      <c r="T22">
        <v>515</v>
      </c>
      <c r="U22">
        <v>7123</v>
      </c>
      <c r="V22" t="s">
        <v>223</v>
      </c>
      <c r="W22">
        <v>1597.5250000000001</v>
      </c>
      <c r="X22">
        <v>671.79300000000001</v>
      </c>
      <c r="Y22">
        <v>2.3780000000000001</v>
      </c>
      <c r="Z22">
        <v>9.4220000000000006</v>
      </c>
      <c r="AA22">
        <v>125.574135</v>
      </c>
      <c r="AB22">
        <v>2.161635</v>
      </c>
      <c r="AC22">
        <v>43.631630999999999</v>
      </c>
      <c r="AD22" s="1">
        <v>279</v>
      </c>
      <c r="AE22">
        <v>0</v>
      </c>
      <c r="AF22">
        <v>33</v>
      </c>
      <c r="AG22">
        <v>64</v>
      </c>
      <c r="AH22">
        <v>12.721767</v>
      </c>
      <c r="AI22">
        <v>0</v>
      </c>
      <c r="AJ22">
        <v>0</v>
      </c>
      <c r="AK22">
        <v>9</v>
      </c>
      <c r="AL22">
        <v>3299</v>
      </c>
      <c r="AM22">
        <v>0.88074074074074071</v>
      </c>
      <c r="AN22" t="s">
        <v>69</v>
      </c>
      <c r="AO22">
        <v>1597.5250000000001</v>
      </c>
      <c r="AP22" t="s">
        <v>366</v>
      </c>
      <c r="AQ22" t="s">
        <v>117</v>
      </c>
      <c r="AR22" t="s">
        <v>119</v>
      </c>
      <c r="AS22" t="s">
        <v>117</v>
      </c>
      <c r="AT22" t="s">
        <v>119</v>
      </c>
      <c r="AU22" t="s">
        <v>191</v>
      </c>
      <c r="AV22" t="s">
        <v>223</v>
      </c>
      <c r="AW22" t="s">
        <v>69</v>
      </c>
      <c r="AX22">
        <v>7123</v>
      </c>
      <c r="AY22" t="s">
        <v>453</v>
      </c>
      <c r="AZ22">
        <v>3</v>
      </c>
      <c r="BA22" t="s">
        <v>311</v>
      </c>
      <c r="BB22">
        <v>1</v>
      </c>
      <c r="BC22">
        <v>1</v>
      </c>
      <c r="BE22" t="s">
        <v>67</v>
      </c>
      <c r="BF22">
        <v>1</v>
      </c>
      <c r="BG22" t="s">
        <v>291</v>
      </c>
      <c r="BI22" t="s">
        <v>117</v>
      </c>
      <c r="BJ22" t="s">
        <v>223</v>
      </c>
      <c r="BK22" t="s">
        <v>69</v>
      </c>
      <c r="BL22">
        <v>0.88074074074074071</v>
      </c>
      <c r="BM22">
        <v>7123</v>
      </c>
      <c r="BN22" t="s">
        <v>119</v>
      </c>
      <c r="BO22" t="s">
        <v>191</v>
      </c>
      <c r="BP22">
        <v>1</v>
      </c>
      <c r="BQ22">
        <v>1597.5250000000001</v>
      </c>
      <c r="BR22">
        <v>1.7214014653574958E-2</v>
      </c>
      <c r="BS22">
        <v>0.34745714951570239</v>
      </c>
      <c r="BT22">
        <v>0.17464515422293861</v>
      </c>
      <c r="BU22">
        <v>9.4220000000000006</v>
      </c>
      <c r="BV22">
        <v>0</v>
      </c>
      <c r="BW22">
        <v>2.0656953725293814</v>
      </c>
      <c r="BX22">
        <v>9</v>
      </c>
      <c r="BY22">
        <v>0</v>
      </c>
      <c r="BZ22">
        <v>33</v>
      </c>
    </row>
    <row r="23" spans="1:78" ht="16.5">
      <c r="A23" s="125" t="str">
        <f t="shared" si="1"/>
        <v>삼환운수</v>
      </c>
      <c r="B23" s="126" t="str">
        <f t="shared" si="2"/>
        <v>민동인</v>
      </c>
      <c r="C23" s="127" t="str">
        <f t="shared" si="3"/>
        <v>S</v>
      </c>
      <c r="D23" s="128">
        <f t="shared" si="4"/>
        <v>1.0411329286911633</v>
      </c>
      <c r="E23" s="129">
        <f t="shared" si="5"/>
        <v>2861</v>
      </c>
      <c r="F23" s="130" t="str">
        <f t="shared" si="6"/>
        <v>567</v>
      </c>
      <c r="G23" s="131" t="str">
        <f t="shared" si="7"/>
        <v>72바1513</v>
      </c>
      <c r="H23" s="132">
        <f t="shared" si="8"/>
        <v>2</v>
      </c>
      <c r="I23" s="133">
        <f t="shared" si="9"/>
        <v>1448.624</v>
      </c>
      <c r="J23" s="134">
        <f t="shared" si="10"/>
        <v>1.3972914805273349E-2</v>
      </c>
      <c r="K23" s="134">
        <f t="shared" si="11"/>
        <v>0.32741419119279164</v>
      </c>
      <c r="L23" s="134">
        <f t="shared" si="12"/>
        <v>0.21744772970763979</v>
      </c>
      <c r="M23" s="135">
        <f t="shared" si="13"/>
        <v>6.3070000000000004</v>
      </c>
      <c r="N23" s="136">
        <f t="shared" si="14"/>
        <v>0</v>
      </c>
      <c r="O23" s="136">
        <f t="shared" si="15"/>
        <v>0.62127922773611366</v>
      </c>
      <c r="P23" s="218">
        <f t="shared" si="16"/>
        <v>0</v>
      </c>
      <c r="Q23" s="219">
        <f t="shared" si="17"/>
        <v>0</v>
      </c>
      <c r="R23" s="219">
        <f t="shared" si="18"/>
        <v>9</v>
      </c>
      <c r="T23">
        <v>515</v>
      </c>
      <c r="U23">
        <v>2861</v>
      </c>
      <c r="V23" t="s">
        <v>224</v>
      </c>
      <c r="W23">
        <v>1448.624</v>
      </c>
      <c r="X23">
        <v>535.75400000000002</v>
      </c>
      <c r="Y23">
        <v>2.7040000000000002</v>
      </c>
      <c r="Z23">
        <v>6.3070000000000004</v>
      </c>
      <c r="AA23">
        <v>113.32796500000001</v>
      </c>
      <c r="AB23">
        <v>1.5835220000000001</v>
      </c>
      <c r="AC23">
        <v>37.105184000000001</v>
      </c>
      <c r="AD23" s="1">
        <v>315</v>
      </c>
      <c r="AE23">
        <v>0</v>
      </c>
      <c r="AF23">
        <v>9</v>
      </c>
      <c r="AG23">
        <v>53</v>
      </c>
      <c r="AH23">
        <v>12.782581</v>
      </c>
      <c r="AI23">
        <v>0</v>
      </c>
      <c r="AJ23">
        <v>0</v>
      </c>
      <c r="AK23">
        <v>0</v>
      </c>
      <c r="AL23">
        <v>0</v>
      </c>
      <c r="AM23">
        <v>1.0411329286911633</v>
      </c>
      <c r="AN23" t="s">
        <v>71</v>
      </c>
      <c r="AO23">
        <v>1371.95</v>
      </c>
      <c r="AP23" t="s">
        <v>367</v>
      </c>
      <c r="AQ23" t="s">
        <v>117</v>
      </c>
      <c r="AR23" t="s">
        <v>122</v>
      </c>
      <c r="AS23" t="s">
        <v>117</v>
      </c>
      <c r="AT23" t="s">
        <v>122</v>
      </c>
      <c r="AU23" t="s">
        <v>206</v>
      </c>
      <c r="AV23" t="s">
        <v>224</v>
      </c>
      <c r="AW23" t="s">
        <v>71</v>
      </c>
      <c r="AX23">
        <v>2861</v>
      </c>
      <c r="AY23" t="s">
        <v>478</v>
      </c>
      <c r="AZ23">
        <v>6</v>
      </c>
      <c r="BA23" t="s">
        <v>479</v>
      </c>
      <c r="BB23">
        <v>2</v>
      </c>
      <c r="BC23">
        <v>1</v>
      </c>
      <c r="BE23" t="s">
        <v>71</v>
      </c>
      <c r="BF23">
        <v>0</v>
      </c>
      <c r="BG23" t="s">
        <v>279</v>
      </c>
      <c r="BI23" t="s">
        <v>117</v>
      </c>
      <c r="BJ23" t="s">
        <v>224</v>
      </c>
      <c r="BK23" t="s">
        <v>71</v>
      </c>
      <c r="BL23">
        <v>1.0411329286911633</v>
      </c>
      <c r="BM23">
        <v>2861</v>
      </c>
      <c r="BN23" t="s">
        <v>122</v>
      </c>
      <c r="BO23" t="s">
        <v>206</v>
      </c>
      <c r="BP23">
        <v>2</v>
      </c>
      <c r="BQ23">
        <v>1448.624</v>
      </c>
      <c r="BR23">
        <v>1.3972914805273349E-2</v>
      </c>
      <c r="BS23">
        <v>0.32741419119279164</v>
      </c>
      <c r="BT23">
        <v>0.21744772970763979</v>
      </c>
      <c r="BU23">
        <v>6.3070000000000004</v>
      </c>
      <c r="BV23">
        <v>0</v>
      </c>
      <c r="BW23">
        <v>0.62127922773611366</v>
      </c>
      <c r="BX23">
        <v>0</v>
      </c>
      <c r="BY23">
        <v>0</v>
      </c>
      <c r="BZ23">
        <v>9</v>
      </c>
    </row>
    <row r="24" spans="1:78" ht="16.5">
      <c r="A24" s="108" t="str">
        <f t="shared" si="1"/>
        <v>삼환운수</v>
      </c>
      <c r="B24" s="109" t="str">
        <f t="shared" si="2"/>
        <v>박선영</v>
      </c>
      <c r="C24" s="110" t="str">
        <f t="shared" si="3"/>
        <v>S</v>
      </c>
      <c r="D24" s="111">
        <f t="shared" si="4"/>
        <v>1.093671904420046</v>
      </c>
      <c r="E24" s="112">
        <f t="shared" si="5"/>
        <v>9810</v>
      </c>
      <c r="F24" s="113" t="str">
        <f t="shared" si="6"/>
        <v>567</v>
      </c>
      <c r="G24" s="114" t="str">
        <f t="shared" si="7"/>
        <v>72바1515</v>
      </c>
      <c r="H24" s="115">
        <f t="shared" si="8"/>
        <v>3</v>
      </c>
      <c r="I24" s="116">
        <f t="shared" si="9"/>
        <v>1073.6400000000001</v>
      </c>
      <c r="J24" s="117">
        <f t="shared" si="10"/>
        <v>8.1323979724569166E-3</v>
      </c>
      <c r="K24" s="117">
        <f t="shared" si="11"/>
        <v>0.34460206450794606</v>
      </c>
      <c r="L24" s="117">
        <f t="shared" si="12"/>
        <v>0.1695167840244402</v>
      </c>
      <c r="M24" s="118">
        <f t="shared" si="13"/>
        <v>6.0510000000000002</v>
      </c>
      <c r="N24" s="119">
        <f t="shared" si="14"/>
        <v>0</v>
      </c>
      <c r="O24" s="119">
        <f t="shared" si="15"/>
        <v>0.18628218024663759</v>
      </c>
      <c r="P24" s="220">
        <f t="shared" si="16"/>
        <v>0</v>
      </c>
      <c r="Q24" s="221">
        <f t="shared" si="17"/>
        <v>0</v>
      </c>
      <c r="R24" s="221">
        <f t="shared" si="18"/>
        <v>2</v>
      </c>
      <c r="T24">
        <v>515</v>
      </c>
      <c r="U24">
        <v>9810</v>
      </c>
      <c r="V24" t="s">
        <v>225</v>
      </c>
      <c r="W24">
        <v>1073.6400000000001</v>
      </c>
      <c r="X24">
        <v>378.3</v>
      </c>
      <c r="Y24">
        <v>2.8380000000000001</v>
      </c>
      <c r="Z24">
        <v>6.0510000000000002</v>
      </c>
      <c r="AA24">
        <v>85.621854999999996</v>
      </c>
      <c r="AB24">
        <v>0.69631100000000001</v>
      </c>
      <c r="AC24">
        <v>29.505468</v>
      </c>
      <c r="AD24" s="1">
        <v>182</v>
      </c>
      <c r="AE24">
        <v>0</v>
      </c>
      <c r="AF24">
        <v>2</v>
      </c>
      <c r="AG24">
        <v>51</v>
      </c>
      <c r="AH24">
        <v>12.539320999999999</v>
      </c>
      <c r="AI24">
        <v>0</v>
      </c>
      <c r="AJ24">
        <v>0</v>
      </c>
      <c r="AK24">
        <v>0</v>
      </c>
      <c r="AL24">
        <v>0</v>
      </c>
      <c r="AM24">
        <v>1.093671904420046</v>
      </c>
      <c r="AN24" t="s">
        <v>71</v>
      </c>
      <c r="AO24">
        <v>841.45500000000004</v>
      </c>
      <c r="AP24" t="s">
        <v>368</v>
      </c>
      <c r="AQ24" t="s">
        <v>117</v>
      </c>
      <c r="AR24" t="s">
        <v>122</v>
      </c>
      <c r="AS24" t="s">
        <v>117</v>
      </c>
      <c r="AT24" t="s">
        <v>122</v>
      </c>
      <c r="AU24" t="s">
        <v>208</v>
      </c>
      <c r="AV24" t="s">
        <v>225</v>
      </c>
      <c r="AW24" t="s">
        <v>71</v>
      </c>
      <c r="AX24">
        <v>9810</v>
      </c>
      <c r="AY24" t="s">
        <v>478</v>
      </c>
      <c r="AZ24">
        <v>2</v>
      </c>
      <c r="BA24" t="s">
        <v>344</v>
      </c>
      <c r="BB24">
        <v>3</v>
      </c>
      <c r="BC24">
        <v>1</v>
      </c>
      <c r="BE24" t="s">
        <v>71</v>
      </c>
      <c r="BF24">
        <v>0</v>
      </c>
      <c r="BG24" t="s">
        <v>279</v>
      </c>
      <c r="BI24" t="s">
        <v>117</v>
      </c>
      <c r="BJ24" t="s">
        <v>225</v>
      </c>
      <c r="BK24" t="s">
        <v>71</v>
      </c>
      <c r="BL24">
        <v>1.093671904420046</v>
      </c>
      <c r="BM24">
        <v>9810</v>
      </c>
      <c r="BN24" t="s">
        <v>122</v>
      </c>
      <c r="BO24" t="s">
        <v>208</v>
      </c>
      <c r="BP24">
        <v>3</v>
      </c>
      <c r="BQ24">
        <v>1073.6400000000001</v>
      </c>
      <c r="BR24">
        <v>8.1323979724569166E-3</v>
      </c>
      <c r="BS24">
        <v>0.34460206450794606</v>
      </c>
      <c r="BT24">
        <v>0.1695167840244402</v>
      </c>
      <c r="BU24">
        <v>6.0510000000000002</v>
      </c>
      <c r="BV24">
        <v>0</v>
      </c>
      <c r="BW24">
        <v>0.18628218024663759</v>
      </c>
      <c r="BX24">
        <v>0</v>
      </c>
      <c r="BY24">
        <v>0</v>
      </c>
      <c r="BZ24">
        <v>2</v>
      </c>
    </row>
    <row r="25" spans="1:78" ht="16.5">
      <c r="A25" s="125" t="str">
        <f t="shared" si="1"/>
        <v>삼환운수</v>
      </c>
      <c r="B25" s="126" t="str">
        <f t="shared" si="2"/>
        <v>박연수</v>
      </c>
      <c r="C25" s="127" t="str">
        <f t="shared" si="3"/>
        <v>C</v>
      </c>
      <c r="D25" s="128">
        <f t="shared" si="4"/>
        <v>0.87382092753171747</v>
      </c>
      <c r="E25" s="129">
        <f t="shared" si="5"/>
        <v>860</v>
      </c>
      <c r="F25" s="130" t="str">
        <f t="shared" si="6"/>
        <v>532</v>
      </c>
      <c r="G25" s="131" t="str">
        <f t="shared" si="7"/>
        <v>71바6214</v>
      </c>
      <c r="H25" s="132">
        <f t="shared" si="8"/>
        <v>2</v>
      </c>
      <c r="I25" s="133">
        <f t="shared" si="9"/>
        <v>1590.885</v>
      </c>
      <c r="J25" s="134">
        <f t="shared" si="10"/>
        <v>1.8503109513730479E-2</v>
      </c>
      <c r="K25" s="134">
        <f t="shared" si="11"/>
        <v>0.35459491494993745</v>
      </c>
      <c r="L25" s="134">
        <f t="shared" si="12"/>
        <v>0.12948767509908007</v>
      </c>
      <c r="M25" s="135">
        <f t="shared" si="13"/>
        <v>8.6120000000000001</v>
      </c>
      <c r="N25" s="136">
        <f t="shared" si="14"/>
        <v>0</v>
      </c>
      <c r="O25" s="136">
        <f t="shared" si="15"/>
        <v>5.4057961449130518</v>
      </c>
      <c r="P25" s="218">
        <f t="shared" si="16"/>
        <v>14</v>
      </c>
      <c r="Q25" s="219">
        <f t="shared" si="17"/>
        <v>0</v>
      </c>
      <c r="R25" s="219">
        <f t="shared" si="18"/>
        <v>86</v>
      </c>
      <c r="T25">
        <v>515</v>
      </c>
      <c r="U25">
        <v>860</v>
      </c>
      <c r="V25" t="s">
        <v>369</v>
      </c>
      <c r="W25">
        <v>1590.885</v>
      </c>
      <c r="X25">
        <v>674.245</v>
      </c>
      <c r="Y25">
        <v>2.36</v>
      </c>
      <c r="Z25">
        <v>8.6120000000000001</v>
      </c>
      <c r="AA25">
        <v>122.320251</v>
      </c>
      <c r="AB25">
        <v>2.2633049999999999</v>
      </c>
      <c r="AC25">
        <v>43.374139</v>
      </c>
      <c r="AD25" s="1">
        <v>206</v>
      </c>
      <c r="AE25">
        <v>0</v>
      </c>
      <c r="AF25">
        <v>86</v>
      </c>
      <c r="AG25">
        <v>62</v>
      </c>
      <c r="AH25">
        <v>13.0059</v>
      </c>
      <c r="AI25">
        <v>0</v>
      </c>
      <c r="AJ25">
        <v>0</v>
      </c>
      <c r="AK25">
        <v>14</v>
      </c>
      <c r="AL25">
        <v>1480</v>
      </c>
      <c r="AM25">
        <v>0.87382092753171747</v>
      </c>
      <c r="AN25" t="s">
        <v>69</v>
      </c>
      <c r="AO25">
        <v>1533.9010000000001</v>
      </c>
      <c r="AP25" t="s">
        <v>370</v>
      </c>
      <c r="AQ25" t="s">
        <v>117</v>
      </c>
      <c r="AR25" t="s">
        <v>119</v>
      </c>
      <c r="AS25" t="s">
        <v>117</v>
      </c>
      <c r="AT25" t="s">
        <v>119</v>
      </c>
      <c r="AU25" t="s">
        <v>185</v>
      </c>
      <c r="AV25" t="s">
        <v>369</v>
      </c>
      <c r="AW25" t="s">
        <v>69</v>
      </c>
      <c r="AX25">
        <v>860</v>
      </c>
      <c r="AY25" t="s">
        <v>453</v>
      </c>
      <c r="AZ25">
        <v>4</v>
      </c>
      <c r="BA25" t="s">
        <v>304</v>
      </c>
      <c r="BB25">
        <v>2</v>
      </c>
      <c r="BC25">
        <v>1</v>
      </c>
      <c r="BE25" t="s">
        <v>463</v>
      </c>
      <c r="BF25" t="s">
        <v>464</v>
      </c>
      <c r="BG25" t="s">
        <v>463</v>
      </c>
      <c r="BI25" t="s">
        <v>117</v>
      </c>
      <c r="BJ25" t="s">
        <v>369</v>
      </c>
      <c r="BK25" t="s">
        <v>69</v>
      </c>
      <c r="BL25">
        <v>0.87382092753171747</v>
      </c>
      <c r="BM25">
        <v>860</v>
      </c>
      <c r="BN25" t="s">
        <v>119</v>
      </c>
      <c r="BO25" t="s">
        <v>185</v>
      </c>
      <c r="BP25">
        <v>2</v>
      </c>
      <c r="BQ25">
        <v>1590.885</v>
      </c>
      <c r="BR25">
        <v>1.8503109513730479E-2</v>
      </c>
      <c r="BS25">
        <v>0.35459491494993745</v>
      </c>
      <c r="BT25">
        <v>0.12948767509908007</v>
      </c>
      <c r="BU25">
        <v>8.6120000000000001</v>
      </c>
      <c r="BV25">
        <v>0</v>
      </c>
      <c r="BW25">
        <v>5.4057961449130518</v>
      </c>
      <c r="BX25">
        <v>14</v>
      </c>
      <c r="BY25">
        <v>0</v>
      </c>
      <c r="BZ25">
        <v>86</v>
      </c>
    </row>
    <row r="26" spans="1:78" ht="16.5">
      <c r="A26" s="108" t="str">
        <f t="shared" si="1"/>
        <v>삼환운수</v>
      </c>
      <c r="B26" s="109" t="str">
        <f t="shared" si="2"/>
        <v>박찬일</v>
      </c>
      <c r="C26" s="110" t="str">
        <f t="shared" si="3"/>
        <v>S</v>
      </c>
      <c r="D26" s="111">
        <f t="shared" si="4"/>
        <v>1.0930304999960563</v>
      </c>
      <c r="E26" s="112">
        <f t="shared" si="5"/>
        <v>4916</v>
      </c>
      <c r="F26" s="113" t="str">
        <f t="shared" si="6"/>
        <v>566</v>
      </c>
      <c r="G26" s="114" t="str">
        <f t="shared" si="7"/>
        <v>72바1512</v>
      </c>
      <c r="H26" s="115">
        <f t="shared" si="8"/>
        <v>3</v>
      </c>
      <c r="I26" s="116">
        <f t="shared" si="9"/>
        <v>1423.922</v>
      </c>
      <c r="J26" s="117">
        <f t="shared" si="10"/>
        <v>9.2567898599803548E-4</v>
      </c>
      <c r="K26" s="117">
        <f t="shared" si="11"/>
        <v>0.36501927767061293</v>
      </c>
      <c r="L26" s="117">
        <f t="shared" si="12"/>
        <v>0.23596798139223918</v>
      </c>
      <c r="M26" s="118">
        <f t="shared" si="13"/>
        <v>6.9880000000000004</v>
      </c>
      <c r="N26" s="119">
        <f t="shared" si="14"/>
        <v>0</v>
      </c>
      <c r="O26" s="119">
        <f t="shared" si="15"/>
        <v>7.0228565890547379E-2</v>
      </c>
      <c r="P26" s="220">
        <f t="shared" si="16"/>
        <v>1</v>
      </c>
      <c r="Q26" s="221">
        <f t="shared" si="17"/>
        <v>0</v>
      </c>
      <c r="R26" s="221">
        <f t="shared" si="18"/>
        <v>1</v>
      </c>
      <c r="T26">
        <v>515</v>
      </c>
      <c r="U26">
        <v>4916</v>
      </c>
      <c r="V26" t="s">
        <v>226</v>
      </c>
      <c r="W26">
        <v>1439.029</v>
      </c>
      <c r="X26">
        <v>507.69799999999998</v>
      </c>
      <c r="Y26">
        <v>2.8340000000000001</v>
      </c>
      <c r="Z26">
        <v>6.9880000000000004</v>
      </c>
      <c r="AA26">
        <v>113.684119</v>
      </c>
      <c r="AB26">
        <v>0.105235</v>
      </c>
      <c r="AC26">
        <v>41.496895000000002</v>
      </c>
      <c r="AD26" s="1">
        <v>336</v>
      </c>
      <c r="AE26">
        <v>0</v>
      </c>
      <c r="AF26">
        <v>1</v>
      </c>
      <c r="AG26">
        <v>51</v>
      </c>
      <c r="AH26">
        <v>12.658135</v>
      </c>
      <c r="AI26">
        <v>0</v>
      </c>
      <c r="AJ26">
        <v>0</v>
      </c>
      <c r="AK26">
        <v>1</v>
      </c>
      <c r="AL26">
        <v>29</v>
      </c>
      <c r="AM26">
        <v>1.0930304999960563</v>
      </c>
      <c r="AN26" t="s">
        <v>71</v>
      </c>
      <c r="AO26">
        <v>1235.076</v>
      </c>
      <c r="AP26" t="s">
        <v>371</v>
      </c>
      <c r="AQ26" t="s">
        <v>117</v>
      </c>
      <c r="AR26" t="s">
        <v>121</v>
      </c>
      <c r="AS26" t="s">
        <v>117</v>
      </c>
      <c r="AT26" t="s">
        <v>121</v>
      </c>
      <c r="AU26" t="s">
        <v>201</v>
      </c>
      <c r="AV26" t="s">
        <v>226</v>
      </c>
      <c r="AW26" t="s">
        <v>71</v>
      </c>
      <c r="AX26">
        <v>4916</v>
      </c>
      <c r="AY26" t="s">
        <v>455</v>
      </c>
      <c r="AZ26">
        <v>3</v>
      </c>
      <c r="BA26" t="s">
        <v>480</v>
      </c>
      <c r="BB26">
        <v>3</v>
      </c>
      <c r="BC26">
        <v>1</v>
      </c>
      <c r="BE26" t="s">
        <v>71</v>
      </c>
      <c r="BF26">
        <v>0</v>
      </c>
      <c r="BG26" t="s">
        <v>279</v>
      </c>
      <c r="BI26" t="s">
        <v>117</v>
      </c>
      <c r="BJ26" t="s">
        <v>226</v>
      </c>
      <c r="BK26" t="s">
        <v>71</v>
      </c>
      <c r="BL26">
        <v>1.0930304999960563</v>
      </c>
      <c r="BM26">
        <v>4916</v>
      </c>
      <c r="BN26" t="s">
        <v>121</v>
      </c>
      <c r="BO26" t="s">
        <v>201</v>
      </c>
      <c r="BP26">
        <v>3</v>
      </c>
      <c r="BQ26">
        <v>1423.922</v>
      </c>
      <c r="BR26">
        <v>9.2567898599803548E-4</v>
      </c>
      <c r="BS26">
        <v>0.36501927767061293</v>
      </c>
      <c r="BT26">
        <v>0.23349077746174676</v>
      </c>
      <c r="BU26">
        <v>6.9880000000000004</v>
      </c>
      <c r="BV26">
        <v>0</v>
      </c>
      <c r="BW26">
        <v>7.0228565890547379E-2</v>
      </c>
      <c r="BX26">
        <v>1</v>
      </c>
      <c r="BY26">
        <v>0</v>
      </c>
      <c r="BZ26">
        <v>1</v>
      </c>
    </row>
    <row r="27" spans="1:78" ht="16.5">
      <c r="A27" s="125" t="str">
        <f t="shared" si="1"/>
        <v>삼환운수</v>
      </c>
      <c r="B27" s="126" t="str">
        <f t="shared" si="2"/>
        <v>박창성</v>
      </c>
      <c r="C27" s="127" t="str">
        <f t="shared" si="3"/>
        <v>S</v>
      </c>
      <c r="D27" s="128">
        <f t="shared" si="4"/>
        <v>1.1045006425759376</v>
      </c>
      <c r="E27" s="129">
        <f t="shared" si="5"/>
        <v>9292</v>
      </c>
      <c r="F27" s="130" t="str">
        <f t="shared" si="6"/>
        <v>532</v>
      </c>
      <c r="G27" s="131" t="str">
        <f t="shared" si="7"/>
        <v>71바6202</v>
      </c>
      <c r="H27" s="132">
        <f t="shared" si="8"/>
        <v>4</v>
      </c>
      <c r="I27" s="133">
        <f t="shared" si="9"/>
        <v>1389.8810000000001</v>
      </c>
      <c r="J27" s="134">
        <f t="shared" si="10"/>
        <v>1.3613431657594981E-2</v>
      </c>
      <c r="K27" s="134">
        <f t="shared" si="11"/>
        <v>0.29796493365304827</v>
      </c>
      <c r="L27" s="134">
        <f t="shared" si="12"/>
        <v>0.24318628717134774</v>
      </c>
      <c r="M27" s="135">
        <f t="shared" si="13"/>
        <v>7.7389999999999999</v>
      </c>
      <c r="N27" s="136">
        <f t="shared" si="14"/>
        <v>0</v>
      </c>
      <c r="O27" s="136">
        <f t="shared" si="15"/>
        <v>1.0072804794079493</v>
      </c>
      <c r="P27" s="218">
        <f t="shared" si="16"/>
        <v>1</v>
      </c>
      <c r="Q27" s="219">
        <f t="shared" si="17"/>
        <v>0</v>
      </c>
      <c r="R27" s="219">
        <f t="shared" si="18"/>
        <v>14</v>
      </c>
      <c r="T27">
        <v>515</v>
      </c>
      <c r="U27">
        <v>9292</v>
      </c>
      <c r="V27" t="s">
        <v>227</v>
      </c>
      <c r="W27">
        <v>1389.8810000000001</v>
      </c>
      <c r="X27">
        <v>457.28800000000001</v>
      </c>
      <c r="Y27">
        <v>3.0390000000000001</v>
      </c>
      <c r="Z27">
        <v>7.7389999999999999</v>
      </c>
      <c r="AA27">
        <v>87.753994000000006</v>
      </c>
      <c r="AB27">
        <v>1.1946330000000001</v>
      </c>
      <c r="AC27">
        <v>26.147613</v>
      </c>
      <c r="AD27" s="1">
        <v>338</v>
      </c>
      <c r="AE27">
        <v>0</v>
      </c>
      <c r="AF27">
        <v>14</v>
      </c>
      <c r="AG27">
        <v>56</v>
      </c>
      <c r="AH27">
        <v>15.838378000000001</v>
      </c>
      <c r="AI27">
        <v>0</v>
      </c>
      <c r="AJ27">
        <v>0</v>
      </c>
      <c r="AK27">
        <v>1</v>
      </c>
      <c r="AL27">
        <v>47</v>
      </c>
      <c r="AM27">
        <v>1.1045006425759376</v>
      </c>
      <c r="AN27" t="s">
        <v>71</v>
      </c>
      <c r="AO27">
        <v>1098.386</v>
      </c>
      <c r="AP27" t="s">
        <v>372</v>
      </c>
      <c r="AQ27" t="s">
        <v>117</v>
      </c>
      <c r="AR27" t="s">
        <v>119</v>
      </c>
      <c r="AS27" t="s">
        <v>117</v>
      </c>
      <c r="AT27" t="s">
        <v>119</v>
      </c>
      <c r="AU27" t="s">
        <v>179</v>
      </c>
      <c r="AV27" t="s">
        <v>227</v>
      </c>
      <c r="AW27" t="s">
        <v>71</v>
      </c>
      <c r="AX27">
        <v>9292</v>
      </c>
      <c r="AY27" t="s">
        <v>481</v>
      </c>
      <c r="AZ27">
        <v>1</v>
      </c>
      <c r="BA27" t="s">
        <v>482</v>
      </c>
      <c r="BB27">
        <v>4</v>
      </c>
      <c r="BC27">
        <v>1</v>
      </c>
      <c r="BE27" t="s">
        <v>66</v>
      </c>
      <c r="BF27">
        <v>1</v>
      </c>
      <c r="BG27" t="s">
        <v>291</v>
      </c>
      <c r="BI27" t="s">
        <v>117</v>
      </c>
      <c r="BJ27" t="s">
        <v>227</v>
      </c>
      <c r="BK27" t="s">
        <v>71</v>
      </c>
      <c r="BL27">
        <v>1.1045006425759376</v>
      </c>
      <c r="BM27">
        <v>9292</v>
      </c>
      <c r="BN27" t="s">
        <v>119</v>
      </c>
      <c r="BO27" t="s">
        <v>179</v>
      </c>
      <c r="BP27">
        <v>4</v>
      </c>
      <c r="BQ27">
        <v>1389.8810000000001</v>
      </c>
      <c r="BR27">
        <v>1.3613431657594981E-2</v>
      </c>
      <c r="BS27">
        <v>0.29796493365304827</v>
      </c>
      <c r="BT27">
        <v>0.24318628717134774</v>
      </c>
      <c r="BU27">
        <v>7.7389999999999999</v>
      </c>
      <c r="BV27">
        <v>0</v>
      </c>
      <c r="BW27">
        <v>1.0072804794079493</v>
      </c>
      <c r="BX27">
        <v>1</v>
      </c>
      <c r="BY27">
        <v>0</v>
      </c>
      <c r="BZ27">
        <v>14</v>
      </c>
    </row>
    <row r="28" spans="1:78" ht="16.5">
      <c r="A28" s="108" t="str">
        <f t="shared" si="1"/>
        <v>삼환운수</v>
      </c>
      <c r="B28" s="109" t="str">
        <f t="shared" si="2"/>
        <v>변상희</v>
      </c>
      <c r="C28" s="110" t="str">
        <f t="shared" si="3"/>
        <v>S</v>
      </c>
      <c r="D28" s="111">
        <f t="shared" si="4"/>
        <v>1.0406896551724139</v>
      </c>
      <c r="E28" s="112">
        <f t="shared" si="5"/>
        <v>5319</v>
      </c>
      <c r="F28" s="113" t="str">
        <f t="shared" si="6"/>
        <v>532</v>
      </c>
      <c r="G28" s="114" t="str">
        <f t="shared" si="7"/>
        <v>71바6216</v>
      </c>
      <c r="H28" s="115">
        <f t="shared" si="8"/>
        <v>1</v>
      </c>
      <c r="I28" s="116">
        <f t="shared" si="9"/>
        <v>1707.34</v>
      </c>
      <c r="J28" s="117">
        <f t="shared" si="10"/>
        <v>5.8826248102958366E-4</v>
      </c>
      <c r="K28" s="117">
        <f t="shared" si="11"/>
        <v>0.30726511839665943</v>
      </c>
      <c r="L28" s="117">
        <f t="shared" si="12"/>
        <v>9.078449517963616E-2</v>
      </c>
      <c r="M28" s="118">
        <f t="shared" si="13"/>
        <v>6.0860000000000003</v>
      </c>
      <c r="N28" s="119">
        <f t="shared" si="14"/>
        <v>5.8570642051378172E-2</v>
      </c>
      <c r="O28" s="119">
        <f t="shared" si="15"/>
        <v>3.3385265969285558</v>
      </c>
      <c r="P28" s="220">
        <f t="shared" si="16"/>
        <v>4</v>
      </c>
      <c r="Q28" s="221">
        <f t="shared" si="17"/>
        <v>1</v>
      </c>
      <c r="R28" s="221">
        <f t="shared" si="18"/>
        <v>57</v>
      </c>
      <c r="T28">
        <v>515</v>
      </c>
      <c r="U28">
        <v>5319</v>
      </c>
      <c r="V28" t="s">
        <v>228</v>
      </c>
      <c r="W28">
        <v>1707.34</v>
      </c>
      <c r="X28">
        <v>565.77499999999998</v>
      </c>
      <c r="Y28">
        <v>3.0179999999999998</v>
      </c>
      <c r="Z28">
        <v>6.0860000000000003</v>
      </c>
      <c r="AA28">
        <v>121.81467000000001</v>
      </c>
      <c r="AB28">
        <v>7.1659E-2</v>
      </c>
      <c r="AC28">
        <v>37.429398999999997</v>
      </c>
      <c r="AD28" s="1">
        <v>155</v>
      </c>
      <c r="AE28">
        <v>1</v>
      </c>
      <c r="AF28">
        <v>57</v>
      </c>
      <c r="AG28">
        <v>63</v>
      </c>
      <c r="AH28">
        <v>14.015881</v>
      </c>
      <c r="AI28">
        <v>19.5</v>
      </c>
      <c r="AJ28">
        <v>0</v>
      </c>
      <c r="AK28">
        <v>4</v>
      </c>
      <c r="AL28">
        <v>194</v>
      </c>
      <c r="AM28">
        <v>1.0406896551724139</v>
      </c>
      <c r="AN28" t="s">
        <v>71</v>
      </c>
      <c r="AO28">
        <v>1707.34</v>
      </c>
      <c r="AP28" t="s">
        <v>373</v>
      </c>
      <c r="AQ28" t="s">
        <v>117</v>
      </c>
      <c r="AR28" t="s">
        <v>119</v>
      </c>
      <c r="AS28" t="s">
        <v>117</v>
      </c>
      <c r="AT28" t="s">
        <v>119</v>
      </c>
      <c r="AU28" t="s">
        <v>186</v>
      </c>
      <c r="AV28" t="s">
        <v>228</v>
      </c>
      <c r="AW28" t="s">
        <v>71</v>
      </c>
      <c r="AX28">
        <v>5319</v>
      </c>
      <c r="AY28" t="s">
        <v>481</v>
      </c>
      <c r="AZ28">
        <v>2</v>
      </c>
      <c r="BA28" t="s">
        <v>483</v>
      </c>
      <c r="BB28">
        <v>1</v>
      </c>
      <c r="BC28">
        <v>1</v>
      </c>
      <c r="BE28" t="s">
        <v>71</v>
      </c>
      <c r="BF28">
        <v>0</v>
      </c>
      <c r="BG28" t="s">
        <v>279</v>
      </c>
      <c r="BI28" t="s">
        <v>117</v>
      </c>
      <c r="BJ28" t="s">
        <v>228</v>
      </c>
      <c r="BK28" t="s">
        <v>71</v>
      </c>
      <c r="BL28">
        <v>1.0406896551724139</v>
      </c>
      <c r="BM28">
        <v>5319</v>
      </c>
      <c r="BN28" t="s">
        <v>119</v>
      </c>
      <c r="BO28" t="s">
        <v>186</v>
      </c>
      <c r="BP28">
        <v>1</v>
      </c>
      <c r="BQ28">
        <v>1707.34</v>
      </c>
      <c r="BR28">
        <v>5.8826248102958366E-4</v>
      </c>
      <c r="BS28">
        <v>0.30726511839665943</v>
      </c>
      <c r="BT28">
        <v>9.078449517963616E-2</v>
      </c>
      <c r="BU28">
        <v>6.0860000000000003</v>
      </c>
      <c r="BV28">
        <v>5.8570642051378172E-2</v>
      </c>
      <c r="BW28">
        <v>3.3385265969285558</v>
      </c>
      <c r="BX28">
        <v>4</v>
      </c>
      <c r="BY28">
        <v>1</v>
      </c>
      <c r="BZ28">
        <v>57</v>
      </c>
    </row>
    <row r="29" spans="1:78" ht="16.5">
      <c r="A29" s="125" t="str">
        <f t="shared" si="1"/>
        <v>삼환운수</v>
      </c>
      <c r="B29" s="126" t="str">
        <f t="shared" si="2"/>
        <v>서강익</v>
      </c>
      <c r="C29" s="127" t="str">
        <f t="shared" si="3"/>
        <v>C</v>
      </c>
      <c r="D29" s="128">
        <f t="shared" si="4"/>
        <v>0.89499999999999991</v>
      </c>
      <c r="E29" s="129">
        <f t="shared" si="5"/>
        <v>4780</v>
      </c>
      <c r="F29" s="130" t="str">
        <f t="shared" si="6"/>
        <v>510</v>
      </c>
      <c r="G29" s="131" t="str">
        <f t="shared" si="7"/>
        <v>71바7107</v>
      </c>
      <c r="H29" s="132">
        <f t="shared" si="8"/>
        <v>1</v>
      </c>
      <c r="I29" s="133">
        <f t="shared" si="9"/>
        <v>724.14200000000005</v>
      </c>
      <c r="J29" s="134">
        <f t="shared" si="10"/>
        <v>2.7072801622190869E-2</v>
      </c>
      <c r="K29" s="134">
        <f t="shared" si="11"/>
        <v>0.35754169262810298</v>
      </c>
      <c r="L29" s="134">
        <f t="shared" si="12"/>
        <v>0.26237947805817091</v>
      </c>
      <c r="M29" s="135">
        <f t="shared" si="13"/>
        <v>8.9619999999999997</v>
      </c>
      <c r="N29" s="136">
        <f t="shared" si="14"/>
        <v>0</v>
      </c>
      <c r="O29" s="136">
        <f t="shared" si="15"/>
        <v>7.0428175689298502</v>
      </c>
      <c r="P29" s="218">
        <f t="shared" si="16"/>
        <v>9</v>
      </c>
      <c r="Q29" s="219">
        <f t="shared" si="17"/>
        <v>0</v>
      </c>
      <c r="R29" s="219">
        <f t="shared" si="18"/>
        <v>51</v>
      </c>
      <c r="T29">
        <v>515</v>
      </c>
      <c r="U29">
        <v>4780</v>
      </c>
      <c r="V29" t="s">
        <v>229</v>
      </c>
      <c r="W29">
        <v>724.14200000000005</v>
      </c>
      <c r="X29">
        <v>252.88200000000001</v>
      </c>
      <c r="Y29">
        <v>2.8639999999999999</v>
      </c>
      <c r="Z29">
        <v>8.9619999999999997</v>
      </c>
      <c r="AA29">
        <v>50.973039999999997</v>
      </c>
      <c r="AB29">
        <v>1.379983</v>
      </c>
      <c r="AC29">
        <v>18.224986999999999</v>
      </c>
      <c r="AD29" s="1">
        <v>190</v>
      </c>
      <c r="AE29">
        <v>0</v>
      </c>
      <c r="AF29">
        <v>51</v>
      </c>
      <c r="AG29">
        <v>68</v>
      </c>
      <c r="AH29">
        <v>14.206372</v>
      </c>
      <c r="AI29">
        <v>0</v>
      </c>
      <c r="AJ29">
        <v>0</v>
      </c>
      <c r="AK29">
        <v>9</v>
      </c>
      <c r="AL29">
        <v>1298</v>
      </c>
      <c r="AM29">
        <v>0.89499999999999991</v>
      </c>
      <c r="AN29" t="s">
        <v>69</v>
      </c>
      <c r="AO29">
        <v>724.14200000000005</v>
      </c>
      <c r="AP29" t="s">
        <v>374</v>
      </c>
      <c r="AQ29" t="s">
        <v>117</v>
      </c>
      <c r="AR29" t="s">
        <v>118</v>
      </c>
      <c r="AS29" t="s">
        <v>117</v>
      </c>
      <c r="AT29" t="s">
        <v>118</v>
      </c>
      <c r="AU29" t="s">
        <v>175</v>
      </c>
      <c r="AV29" t="s">
        <v>229</v>
      </c>
      <c r="AW29" t="s">
        <v>69</v>
      </c>
      <c r="AX29">
        <v>4780</v>
      </c>
      <c r="AY29" t="s">
        <v>484</v>
      </c>
      <c r="AZ29">
        <v>1</v>
      </c>
      <c r="BA29" t="s">
        <v>302</v>
      </c>
      <c r="BB29">
        <v>1</v>
      </c>
      <c r="BC29">
        <v>1</v>
      </c>
      <c r="BE29" t="s">
        <v>69</v>
      </c>
      <c r="BF29">
        <v>0</v>
      </c>
      <c r="BG29" t="s">
        <v>279</v>
      </c>
      <c r="BI29" t="s">
        <v>117</v>
      </c>
      <c r="BJ29" t="s">
        <v>229</v>
      </c>
      <c r="BK29" t="s">
        <v>69</v>
      </c>
      <c r="BL29">
        <v>0.89499999999999991</v>
      </c>
      <c r="BM29">
        <v>4780</v>
      </c>
      <c r="BN29" t="s">
        <v>118</v>
      </c>
      <c r="BO29" t="s">
        <v>175</v>
      </c>
      <c r="BP29">
        <v>1</v>
      </c>
      <c r="BQ29">
        <v>724.14200000000005</v>
      </c>
      <c r="BR29">
        <v>2.7072801622190869E-2</v>
      </c>
      <c r="BS29">
        <v>0.35754169262810298</v>
      </c>
      <c r="BT29">
        <v>0.26237947805817091</v>
      </c>
      <c r="BU29">
        <v>8.9619999999999997</v>
      </c>
      <c r="BV29">
        <v>0</v>
      </c>
      <c r="BW29">
        <v>7.0428175689298502</v>
      </c>
      <c r="BX29">
        <v>9</v>
      </c>
      <c r="BY29">
        <v>0</v>
      </c>
      <c r="BZ29">
        <v>51</v>
      </c>
    </row>
    <row r="30" spans="1:78" ht="16.5">
      <c r="A30" s="108" t="str">
        <f t="shared" si="1"/>
        <v>삼환운수</v>
      </c>
      <c r="B30" s="109" t="str">
        <f t="shared" si="2"/>
        <v>서도원</v>
      </c>
      <c r="C30" s="110" t="str">
        <f t="shared" si="3"/>
        <v>B</v>
      </c>
      <c r="D30" s="111">
        <f t="shared" si="4"/>
        <v>0.90639247115437493</v>
      </c>
      <c r="E30" s="112">
        <f t="shared" si="5"/>
        <v>7449</v>
      </c>
      <c r="F30" s="113" t="str">
        <f t="shared" si="6"/>
        <v>566</v>
      </c>
      <c r="G30" s="114" t="str">
        <f t="shared" si="7"/>
        <v>72바1520</v>
      </c>
      <c r="H30" s="115">
        <f t="shared" si="8"/>
        <v>2</v>
      </c>
      <c r="I30" s="116">
        <f t="shared" si="9"/>
        <v>1636.23</v>
      </c>
      <c r="J30" s="117">
        <f t="shared" si="10"/>
        <v>1.7059304619178477E-2</v>
      </c>
      <c r="K30" s="117">
        <f t="shared" si="11"/>
        <v>0.39576829800352437</v>
      </c>
      <c r="L30" s="117">
        <f t="shared" si="12"/>
        <v>0.19923849336584709</v>
      </c>
      <c r="M30" s="118">
        <f t="shared" si="13"/>
        <v>10.055</v>
      </c>
      <c r="N30" s="119">
        <f t="shared" si="14"/>
        <v>0</v>
      </c>
      <c r="O30" s="119">
        <f t="shared" si="15"/>
        <v>5.31710089657322</v>
      </c>
      <c r="P30" s="220">
        <f t="shared" si="16"/>
        <v>2</v>
      </c>
      <c r="Q30" s="221">
        <f t="shared" si="17"/>
        <v>0</v>
      </c>
      <c r="R30" s="221">
        <f t="shared" si="18"/>
        <v>87</v>
      </c>
      <c r="T30">
        <v>515</v>
      </c>
      <c r="U30">
        <v>7449</v>
      </c>
      <c r="V30" t="s">
        <v>230</v>
      </c>
      <c r="W30">
        <v>1636.23</v>
      </c>
      <c r="X30">
        <v>694.25199999999995</v>
      </c>
      <c r="Y30">
        <v>2.3570000000000002</v>
      </c>
      <c r="Z30">
        <v>10.055</v>
      </c>
      <c r="AA30">
        <v>129.44630799999999</v>
      </c>
      <c r="AB30">
        <v>2.2082639999999998</v>
      </c>
      <c r="AC30">
        <v>51.230744999999999</v>
      </c>
      <c r="AD30" s="1">
        <v>326</v>
      </c>
      <c r="AE30">
        <v>0</v>
      </c>
      <c r="AF30">
        <v>87</v>
      </c>
      <c r="AG30">
        <v>86</v>
      </c>
      <c r="AH30">
        <v>12.640221</v>
      </c>
      <c r="AI30">
        <v>32.4</v>
      </c>
      <c r="AJ30">
        <v>4.0999999999999996</v>
      </c>
      <c r="AK30">
        <v>2</v>
      </c>
      <c r="AL30">
        <v>77</v>
      </c>
      <c r="AM30">
        <v>0.90639247115437493</v>
      </c>
      <c r="AN30" t="s">
        <v>68</v>
      </c>
      <c r="AO30">
        <v>1571.5619999999999</v>
      </c>
      <c r="AP30" t="s">
        <v>375</v>
      </c>
      <c r="AQ30" t="s">
        <v>117</v>
      </c>
      <c r="AR30" t="s">
        <v>121</v>
      </c>
      <c r="AS30" t="s">
        <v>117</v>
      </c>
      <c r="AT30" t="s">
        <v>121</v>
      </c>
      <c r="AU30" t="s">
        <v>203</v>
      </c>
      <c r="AV30" t="s">
        <v>230</v>
      </c>
      <c r="AW30" t="s">
        <v>68</v>
      </c>
      <c r="AX30">
        <v>7449</v>
      </c>
      <c r="AY30" t="s">
        <v>451</v>
      </c>
      <c r="AZ30">
        <v>4</v>
      </c>
      <c r="BA30" t="s">
        <v>485</v>
      </c>
      <c r="BB30">
        <v>2</v>
      </c>
      <c r="BC30">
        <v>1</v>
      </c>
      <c r="BE30" t="s">
        <v>68</v>
      </c>
      <c r="BF30">
        <v>0</v>
      </c>
      <c r="BG30" t="s">
        <v>279</v>
      </c>
      <c r="BI30" t="s">
        <v>117</v>
      </c>
      <c r="BJ30" t="s">
        <v>230</v>
      </c>
      <c r="BK30" t="s">
        <v>68</v>
      </c>
      <c r="BL30">
        <v>0.90639247115437493</v>
      </c>
      <c r="BM30">
        <v>7449</v>
      </c>
      <c r="BN30" t="s">
        <v>121</v>
      </c>
      <c r="BO30" t="s">
        <v>203</v>
      </c>
      <c r="BP30">
        <v>2</v>
      </c>
      <c r="BQ30">
        <v>1636.23</v>
      </c>
      <c r="BR30">
        <v>1.7059304619178477E-2</v>
      </c>
      <c r="BS30">
        <v>0.39576829800352437</v>
      </c>
      <c r="BT30">
        <v>0.19923849336584709</v>
      </c>
      <c r="BU30">
        <v>10.055</v>
      </c>
      <c r="BV30">
        <v>0</v>
      </c>
      <c r="BW30">
        <v>5.31710089657322</v>
      </c>
      <c r="BX30">
        <v>2</v>
      </c>
      <c r="BY30">
        <v>0</v>
      </c>
      <c r="BZ30">
        <v>87</v>
      </c>
    </row>
    <row r="31" spans="1:78" ht="16.5">
      <c r="A31" s="125" t="str">
        <f t="shared" si="1"/>
        <v>삼환운수</v>
      </c>
      <c r="B31" s="126" t="str">
        <f t="shared" si="2"/>
        <v>서영윤</v>
      </c>
      <c r="C31" s="127" t="str">
        <f t="shared" si="3"/>
        <v>D</v>
      </c>
      <c r="D31" s="128">
        <f t="shared" si="4"/>
        <v>0.8448148148148148</v>
      </c>
      <c r="E31" s="129">
        <f t="shared" si="5"/>
        <v>8523</v>
      </c>
      <c r="F31" s="130" t="str">
        <f t="shared" si="6"/>
        <v>532</v>
      </c>
      <c r="G31" s="131" t="str">
        <f t="shared" si="7"/>
        <v>71바6203</v>
      </c>
      <c r="H31" s="132">
        <f t="shared" si="8"/>
        <v>1</v>
      </c>
      <c r="I31" s="133">
        <f t="shared" si="9"/>
        <v>1431.019</v>
      </c>
      <c r="J31" s="134">
        <f t="shared" si="10"/>
        <v>2.5634709379356878E-2</v>
      </c>
      <c r="K31" s="134">
        <f t="shared" si="11"/>
        <v>0.36323087002339871</v>
      </c>
      <c r="L31" s="134">
        <f t="shared" si="12"/>
        <v>0.27393067457525022</v>
      </c>
      <c r="M31" s="135">
        <f t="shared" si="13"/>
        <v>11.196999999999999</v>
      </c>
      <c r="N31" s="136">
        <f t="shared" si="14"/>
        <v>0.1397605482526787</v>
      </c>
      <c r="O31" s="136">
        <f t="shared" si="15"/>
        <v>7.8964709762763459</v>
      </c>
      <c r="P31" s="218">
        <f t="shared" si="16"/>
        <v>6</v>
      </c>
      <c r="Q31" s="219">
        <f t="shared" si="17"/>
        <v>2</v>
      </c>
      <c r="R31" s="219">
        <f t="shared" si="18"/>
        <v>113</v>
      </c>
      <c r="T31">
        <v>515</v>
      </c>
      <c r="U31">
        <v>8523</v>
      </c>
      <c r="V31" t="s">
        <v>231</v>
      </c>
      <c r="W31">
        <v>1431.019</v>
      </c>
      <c r="X31">
        <v>627.25</v>
      </c>
      <c r="Y31">
        <v>2.2810000000000001</v>
      </c>
      <c r="Z31">
        <v>11.196999999999999</v>
      </c>
      <c r="AA31">
        <v>110.017202</v>
      </c>
      <c r="AB31">
        <v>2.8202590000000001</v>
      </c>
      <c r="AC31">
        <v>39.961644</v>
      </c>
      <c r="AD31" s="1">
        <v>392</v>
      </c>
      <c r="AE31">
        <v>2</v>
      </c>
      <c r="AF31">
        <v>113</v>
      </c>
      <c r="AG31">
        <v>63</v>
      </c>
      <c r="AH31">
        <v>13.007229000000001</v>
      </c>
      <c r="AI31">
        <v>8</v>
      </c>
      <c r="AJ31">
        <v>0</v>
      </c>
      <c r="AK31">
        <v>6</v>
      </c>
      <c r="AL31">
        <v>2897</v>
      </c>
      <c r="AM31">
        <v>0.8448148148148148</v>
      </c>
      <c r="AN31" t="s">
        <v>67</v>
      </c>
      <c r="AO31">
        <v>1431.019</v>
      </c>
      <c r="AP31" t="s">
        <v>376</v>
      </c>
      <c r="AQ31" t="s">
        <v>117</v>
      </c>
      <c r="AR31" t="s">
        <v>119</v>
      </c>
      <c r="AS31" t="s">
        <v>117</v>
      </c>
      <c r="AT31" t="s">
        <v>119</v>
      </c>
      <c r="AU31" t="s">
        <v>180</v>
      </c>
      <c r="AV31" t="s">
        <v>231</v>
      </c>
      <c r="AW31" t="s">
        <v>67</v>
      </c>
      <c r="AX31">
        <v>8523</v>
      </c>
      <c r="AY31" t="s">
        <v>461</v>
      </c>
      <c r="AZ31">
        <v>3</v>
      </c>
      <c r="BA31" t="s">
        <v>486</v>
      </c>
      <c r="BB31">
        <v>1</v>
      </c>
      <c r="BC31">
        <v>1</v>
      </c>
      <c r="BE31" t="s">
        <v>67</v>
      </c>
      <c r="BF31">
        <v>0</v>
      </c>
      <c r="BG31" t="s">
        <v>279</v>
      </c>
      <c r="BI31" t="s">
        <v>117</v>
      </c>
      <c r="BJ31" t="s">
        <v>231</v>
      </c>
      <c r="BK31" t="s">
        <v>67</v>
      </c>
      <c r="BL31">
        <v>0.8448148148148148</v>
      </c>
      <c r="BM31">
        <v>8523</v>
      </c>
      <c r="BN31" t="s">
        <v>119</v>
      </c>
      <c r="BO31" t="s">
        <v>180</v>
      </c>
      <c r="BP31">
        <v>1</v>
      </c>
      <c r="BQ31">
        <v>1431.019</v>
      </c>
      <c r="BR31">
        <v>2.5634709379356878E-2</v>
      </c>
      <c r="BS31">
        <v>0.36323087002339871</v>
      </c>
      <c r="BT31">
        <v>0.27393067457525022</v>
      </c>
      <c r="BU31">
        <v>11.196999999999999</v>
      </c>
      <c r="BV31">
        <v>0.1397605482526787</v>
      </c>
      <c r="BW31">
        <v>7.8964709762763459</v>
      </c>
      <c r="BX31">
        <v>6</v>
      </c>
      <c r="BY31">
        <v>2</v>
      </c>
      <c r="BZ31">
        <v>113</v>
      </c>
    </row>
    <row r="32" spans="1:78" ht="16.5">
      <c r="A32" s="108" t="str">
        <f t="shared" si="1"/>
        <v>삼환운수</v>
      </c>
      <c r="B32" s="109" t="str">
        <f t="shared" si="2"/>
        <v>서재덕</v>
      </c>
      <c r="C32" s="110" t="str">
        <f t="shared" si="3"/>
        <v>F</v>
      </c>
      <c r="D32" s="111">
        <f t="shared" si="4"/>
        <v>0.7308985558873512</v>
      </c>
      <c r="E32" s="112">
        <f t="shared" si="5"/>
        <v>8477</v>
      </c>
      <c r="F32" s="113" t="str">
        <f t="shared" si="6"/>
        <v>순환56</v>
      </c>
      <c r="G32" s="114" t="str">
        <f t="shared" si="7"/>
        <v>71바6210</v>
      </c>
      <c r="H32" s="115">
        <f t="shared" si="8"/>
        <v>9</v>
      </c>
      <c r="I32" s="116">
        <f t="shared" si="9"/>
        <v>1277.0720000000001</v>
      </c>
      <c r="J32" s="117">
        <f t="shared" si="10"/>
        <v>4.0606591106253427E-2</v>
      </c>
      <c r="K32" s="117">
        <f t="shared" si="11"/>
        <v>0.39659731659028619</v>
      </c>
      <c r="L32" s="117">
        <f t="shared" si="12"/>
        <v>0.24117669168222305</v>
      </c>
      <c r="M32" s="118">
        <f t="shared" si="13"/>
        <v>13.952</v>
      </c>
      <c r="N32" s="119">
        <f t="shared" si="14"/>
        <v>7.8304120676046446E-2</v>
      </c>
      <c r="O32" s="119">
        <f t="shared" si="15"/>
        <v>7.2822832228723193</v>
      </c>
      <c r="P32" s="220">
        <f t="shared" si="16"/>
        <v>19</v>
      </c>
      <c r="Q32" s="221">
        <f t="shared" si="17"/>
        <v>1</v>
      </c>
      <c r="R32" s="221">
        <f t="shared" si="18"/>
        <v>93</v>
      </c>
      <c r="T32">
        <v>515</v>
      </c>
      <c r="U32">
        <v>8477</v>
      </c>
      <c r="V32" t="s">
        <v>330</v>
      </c>
      <c r="W32">
        <v>1277.0719999999999</v>
      </c>
      <c r="X32">
        <v>593.70500000000004</v>
      </c>
      <c r="Y32">
        <v>2.1509999999999998</v>
      </c>
      <c r="Z32">
        <v>13.952</v>
      </c>
      <c r="AA32">
        <v>102.68525099999999</v>
      </c>
      <c r="AB32">
        <v>4.1696980000000003</v>
      </c>
      <c r="AC32">
        <v>40.724694999999997</v>
      </c>
      <c r="AD32" s="1">
        <v>308</v>
      </c>
      <c r="AE32">
        <v>1</v>
      </c>
      <c r="AF32">
        <v>93</v>
      </c>
      <c r="AG32">
        <v>65</v>
      </c>
      <c r="AH32">
        <v>12.436761000000001</v>
      </c>
      <c r="AI32">
        <v>0</v>
      </c>
      <c r="AJ32">
        <v>0</v>
      </c>
      <c r="AK32">
        <v>19</v>
      </c>
      <c r="AL32">
        <v>27996</v>
      </c>
      <c r="AM32">
        <v>0.7308985558873512</v>
      </c>
      <c r="AN32" t="s">
        <v>70</v>
      </c>
      <c r="AO32">
        <v>338.32900000000001</v>
      </c>
      <c r="AP32" t="s">
        <v>377</v>
      </c>
      <c r="AQ32" t="s">
        <v>117</v>
      </c>
      <c r="AR32" t="s">
        <v>123</v>
      </c>
      <c r="AS32" t="s">
        <v>117</v>
      </c>
      <c r="AT32" t="s">
        <v>123</v>
      </c>
      <c r="AU32" t="s">
        <v>211</v>
      </c>
      <c r="AV32" t="s">
        <v>330</v>
      </c>
      <c r="AW32" t="s">
        <v>70</v>
      </c>
      <c r="AX32">
        <v>8477</v>
      </c>
      <c r="AY32" t="s">
        <v>487</v>
      </c>
      <c r="AZ32">
        <v>1</v>
      </c>
      <c r="BA32" t="s">
        <v>488</v>
      </c>
      <c r="BB32">
        <v>9</v>
      </c>
      <c r="BC32">
        <v>1</v>
      </c>
      <c r="BE32" t="s">
        <v>70</v>
      </c>
      <c r="BF32">
        <v>0</v>
      </c>
      <c r="BG32" t="s">
        <v>279</v>
      </c>
      <c r="BI32" t="s">
        <v>117</v>
      </c>
      <c r="BJ32" t="s">
        <v>330</v>
      </c>
      <c r="BK32" t="s">
        <v>70</v>
      </c>
      <c r="BL32">
        <v>0.7308985558873512</v>
      </c>
      <c r="BM32">
        <v>8477</v>
      </c>
      <c r="BN32" t="s">
        <v>123</v>
      </c>
      <c r="BO32" t="s">
        <v>211</v>
      </c>
      <c r="BP32">
        <v>9</v>
      </c>
      <c r="BQ32">
        <v>1277.0720000000001</v>
      </c>
      <c r="BR32">
        <v>4.0606591106253427E-2</v>
      </c>
      <c r="BS32">
        <v>0.39659731659028619</v>
      </c>
      <c r="BT32">
        <v>0.24117669168222311</v>
      </c>
      <c r="BU32">
        <v>13.952</v>
      </c>
      <c r="BV32">
        <v>7.8304120676046446E-2</v>
      </c>
      <c r="BW32">
        <v>7.2822832228723193</v>
      </c>
      <c r="BX32">
        <v>19</v>
      </c>
      <c r="BY32">
        <v>1</v>
      </c>
      <c r="BZ32">
        <v>93</v>
      </c>
    </row>
    <row r="33" spans="1:78" ht="16.5">
      <c r="A33" s="125" t="str">
        <f t="shared" si="1"/>
        <v>삼환운수</v>
      </c>
      <c r="B33" s="126" t="str">
        <f t="shared" si="2"/>
        <v>서정룡</v>
      </c>
      <c r="C33" s="127" t="str">
        <f t="shared" si="3"/>
        <v>A</v>
      </c>
      <c r="D33" s="128">
        <f t="shared" si="4"/>
        <v>0.96467163077454354</v>
      </c>
      <c r="E33" s="129">
        <f t="shared" si="5"/>
        <v>2076</v>
      </c>
      <c r="F33" s="130" t="str">
        <f t="shared" si="6"/>
        <v>566</v>
      </c>
      <c r="G33" s="131" t="str">
        <f t="shared" si="7"/>
        <v>72바1512</v>
      </c>
      <c r="H33" s="132">
        <f t="shared" si="8"/>
        <v>2</v>
      </c>
      <c r="I33" s="133">
        <f t="shared" si="9"/>
        <v>1621.615</v>
      </c>
      <c r="J33" s="134">
        <f t="shared" si="10"/>
        <v>9.7309685196312282E-3</v>
      </c>
      <c r="K33" s="134">
        <f t="shared" si="11"/>
        <v>0.3708528420665767</v>
      </c>
      <c r="L33" s="134">
        <f t="shared" si="12"/>
        <v>0.15046728107473106</v>
      </c>
      <c r="M33" s="135">
        <f t="shared" si="13"/>
        <v>8.7859999999999996</v>
      </c>
      <c r="N33" s="136">
        <f t="shared" si="14"/>
        <v>6.1666918473250433E-2</v>
      </c>
      <c r="O33" s="136">
        <f t="shared" si="15"/>
        <v>2.7133444128230191</v>
      </c>
      <c r="P33" s="218">
        <f t="shared" si="16"/>
        <v>0</v>
      </c>
      <c r="Q33" s="219">
        <f t="shared" si="17"/>
        <v>1</v>
      </c>
      <c r="R33" s="219">
        <f t="shared" si="18"/>
        <v>44</v>
      </c>
      <c r="T33">
        <v>515</v>
      </c>
      <c r="U33">
        <v>2076</v>
      </c>
      <c r="V33" t="s">
        <v>232</v>
      </c>
      <c r="W33">
        <v>1621.615</v>
      </c>
      <c r="X33">
        <v>646.64800000000002</v>
      </c>
      <c r="Y33">
        <v>2.508</v>
      </c>
      <c r="Z33">
        <v>8.7859999999999996</v>
      </c>
      <c r="AA33">
        <v>134.24521899999999</v>
      </c>
      <c r="AB33">
        <v>1.3063359999999999</v>
      </c>
      <c r="AC33">
        <v>49.785221</v>
      </c>
      <c r="AD33" s="1">
        <v>244</v>
      </c>
      <c r="AE33">
        <v>1</v>
      </c>
      <c r="AF33">
        <v>44</v>
      </c>
      <c r="AG33">
        <v>58</v>
      </c>
      <c r="AH33">
        <v>12.079499</v>
      </c>
      <c r="AI33">
        <v>0</v>
      </c>
      <c r="AJ33">
        <v>0</v>
      </c>
      <c r="AK33">
        <v>0</v>
      </c>
      <c r="AL33">
        <v>0</v>
      </c>
      <c r="AM33">
        <v>0.96467163077454354</v>
      </c>
      <c r="AN33" t="s">
        <v>66</v>
      </c>
      <c r="AO33">
        <v>1529.317</v>
      </c>
      <c r="AP33" t="s">
        <v>378</v>
      </c>
      <c r="AQ33" t="s">
        <v>117</v>
      </c>
      <c r="AR33" t="s">
        <v>121</v>
      </c>
      <c r="AS33" t="s">
        <v>117</v>
      </c>
      <c r="AT33" t="s">
        <v>121</v>
      </c>
      <c r="AU33" t="s">
        <v>201</v>
      </c>
      <c r="AV33" t="s">
        <v>232</v>
      </c>
      <c r="AW33" t="s">
        <v>66</v>
      </c>
      <c r="AX33">
        <v>2076</v>
      </c>
      <c r="AY33" t="s">
        <v>489</v>
      </c>
      <c r="AZ33">
        <v>1</v>
      </c>
      <c r="BA33" t="s">
        <v>292</v>
      </c>
      <c r="BB33">
        <v>2</v>
      </c>
      <c r="BC33">
        <v>1</v>
      </c>
      <c r="BE33" t="s">
        <v>68</v>
      </c>
      <c r="BF33">
        <v>1</v>
      </c>
      <c r="BG33" t="s">
        <v>291</v>
      </c>
      <c r="BI33" t="s">
        <v>117</v>
      </c>
      <c r="BJ33" t="s">
        <v>232</v>
      </c>
      <c r="BK33" t="s">
        <v>66</v>
      </c>
      <c r="BL33">
        <v>0.96467163077454354</v>
      </c>
      <c r="BM33">
        <v>2076</v>
      </c>
      <c r="BN33" t="s">
        <v>121</v>
      </c>
      <c r="BO33" t="s">
        <v>201</v>
      </c>
      <c r="BP33">
        <v>2</v>
      </c>
      <c r="BQ33">
        <v>1621.615</v>
      </c>
      <c r="BR33">
        <v>9.7309685196312282E-3</v>
      </c>
      <c r="BS33">
        <v>0.3708528420665767</v>
      </c>
      <c r="BT33">
        <v>0.15046728107473106</v>
      </c>
      <c r="BU33">
        <v>8.7859999999999996</v>
      </c>
      <c r="BV33">
        <v>6.1666918473250433E-2</v>
      </c>
      <c r="BW33">
        <v>2.7133444128230191</v>
      </c>
      <c r="BX33">
        <v>0</v>
      </c>
      <c r="BY33">
        <v>1</v>
      </c>
      <c r="BZ33">
        <v>44</v>
      </c>
    </row>
    <row r="34" spans="1:78" ht="16.5">
      <c r="A34" s="108" t="str">
        <f t="shared" si="1"/>
        <v>삼환운수</v>
      </c>
      <c r="B34" s="109" t="str">
        <f t="shared" si="2"/>
        <v>성진천</v>
      </c>
      <c r="C34" s="110" t="str">
        <f t="shared" si="3"/>
        <v>S</v>
      </c>
      <c r="D34" s="111">
        <f t="shared" si="4"/>
        <v>1.0518676297689584</v>
      </c>
      <c r="E34" s="112">
        <f t="shared" si="5"/>
        <v>1213</v>
      </c>
      <c r="F34" s="113" t="str">
        <f t="shared" si="6"/>
        <v>567</v>
      </c>
      <c r="G34" s="114" t="str">
        <f t="shared" si="7"/>
        <v>71바6459</v>
      </c>
      <c r="H34" s="115">
        <f t="shared" si="8"/>
        <v>2</v>
      </c>
      <c r="I34" s="116">
        <f t="shared" si="9"/>
        <v>1204.7179999999998</v>
      </c>
      <c r="J34" s="117">
        <f t="shared" si="10"/>
        <v>2.4023826885529721E-2</v>
      </c>
      <c r="K34" s="117">
        <f t="shared" si="11"/>
        <v>0.33889477027264364</v>
      </c>
      <c r="L34" s="117">
        <f t="shared" si="12"/>
        <v>0.11039928016349056</v>
      </c>
      <c r="M34" s="118">
        <f t="shared" si="13"/>
        <v>3.3210000000000002</v>
      </c>
      <c r="N34" s="119">
        <f t="shared" si="14"/>
        <v>1.1620976859314796</v>
      </c>
      <c r="O34" s="119">
        <f t="shared" si="15"/>
        <v>2.241188394296425</v>
      </c>
      <c r="P34" s="220">
        <f t="shared" si="16"/>
        <v>0</v>
      </c>
      <c r="Q34" s="221">
        <f t="shared" si="17"/>
        <v>14</v>
      </c>
      <c r="R34" s="221">
        <f t="shared" si="18"/>
        <v>27</v>
      </c>
      <c r="T34">
        <v>515</v>
      </c>
      <c r="U34">
        <v>1213</v>
      </c>
      <c r="V34" t="s">
        <v>233</v>
      </c>
      <c r="W34">
        <v>1204.7180000000001</v>
      </c>
      <c r="X34">
        <v>441.68599999999998</v>
      </c>
      <c r="Y34">
        <v>2.7280000000000002</v>
      </c>
      <c r="Z34">
        <v>3.3210000000000002</v>
      </c>
      <c r="AA34">
        <v>86.797411999999994</v>
      </c>
      <c r="AB34">
        <v>2.0852059999999999</v>
      </c>
      <c r="AC34">
        <v>29.415189000000002</v>
      </c>
      <c r="AD34" s="1">
        <v>133</v>
      </c>
      <c r="AE34">
        <v>14</v>
      </c>
      <c r="AF34">
        <v>27</v>
      </c>
      <c r="AG34">
        <v>105</v>
      </c>
      <c r="AH34">
        <v>13.879652999999999</v>
      </c>
      <c r="AI34">
        <v>0</v>
      </c>
      <c r="AJ34">
        <v>0</v>
      </c>
      <c r="AK34">
        <v>0</v>
      </c>
      <c r="AL34">
        <v>0</v>
      </c>
      <c r="AM34">
        <v>1.0518676297689584</v>
      </c>
      <c r="AN34" t="s">
        <v>71</v>
      </c>
      <c r="AO34">
        <v>1120.7639999999999</v>
      </c>
      <c r="AP34" t="s">
        <v>379</v>
      </c>
      <c r="AQ34" t="s">
        <v>117</v>
      </c>
      <c r="AR34" t="s">
        <v>122</v>
      </c>
      <c r="AS34" t="s">
        <v>117</v>
      </c>
      <c r="AT34" t="s">
        <v>122</v>
      </c>
      <c r="AU34" t="s">
        <v>204</v>
      </c>
      <c r="AV34" t="s">
        <v>233</v>
      </c>
      <c r="AW34" t="s">
        <v>71</v>
      </c>
      <c r="AX34">
        <v>1213</v>
      </c>
      <c r="AY34" t="s">
        <v>478</v>
      </c>
      <c r="AZ34">
        <v>4</v>
      </c>
      <c r="BA34" t="s">
        <v>490</v>
      </c>
      <c r="BB34">
        <v>2</v>
      </c>
      <c r="BC34">
        <v>1</v>
      </c>
      <c r="BE34" t="s">
        <v>71</v>
      </c>
      <c r="BF34">
        <v>0</v>
      </c>
      <c r="BG34" t="s">
        <v>279</v>
      </c>
      <c r="BI34" t="s">
        <v>117</v>
      </c>
      <c r="BJ34" t="s">
        <v>233</v>
      </c>
      <c r="BK34" t="s">
        <v>71</v>
      </c>
      <c r="BL34">
        <v>1.0518676297689584</v>
      </c>
      <c r="BM34">
        <v>1213</v>
      </c>
      <c r="BN34" t="s">
        <v>122</v>
      </c>
      <c r="BO34" t="s">
        <v>204</v>
      </c>
      <c r="BP34">
        <v>2</v>
      </c>
      <c r="BQ34">
        <v>1204.7179999999998</v>
      </c>
      <c r="BR34">
        <v>2.4023826885529721E-2</v>
      </c>
      <c r="BS34">
        <v>0.33889477027264364</v>
      </c>
      <c r="BT34">
        <v>0.11039928016349054</v>
      </c>
      <c r="BU34">
        <v>3.3210000000000002</v>
      </c>
      <c r="BV34">
        <v>1.1620976859314796</v>
      </c>
      <c r="BW34">
        <v>2.241188394296425</v>
      </c>
      <c r="BX34">
        <v>0</v>
      </c>
      <c r="BY34">
        <v>14</v>
      </c>
      <c r="BZ34">
        <v>27</v>
      </c>
    </row>
    <row r="35" spans="1:78" ht="16.5">
      <c r="A35" s="125" t="str">
        <f t="shared" si="1"/>
        <v>삼환운수</v>
      </c>
      <c r="B35" s="126" t="str">
        <f t="shared" si="2"/>
        <v>신영진</v>
      </c>
      <c r="C35" s="127" t="str">
        <f t="shared" si="3"/>
        <v>C</v>
      </c>
      <c r="D35" s="128">
        <f t="shared" si="4"/>
        <v>0.89292834596558712</v>
      </c>
      <c r="E35" s="129">
        <f t="shared" si="5"/>
        <v>3648</v>
      </c>
      <c r="F35" s="130" t="str">
        <f t="shared" si="6"/>
        <v>510</v>
      </c>
      <c r="G35" s="131" t="str">
        <f t="shared" si="7"/>
        <v>71바7107</v>
      </c>
      <c r="H35" s="132">
        <f t="shared" si="8"/>
        <v>2</v>
      </c>
      <c r="I35" s="133">
        <f t="shared" si="9"/>
        <v>474.18299999999999</v>
      </c>
      <c r="J35" s="134">
        <f t="shared" si="10"/>
        <v>1.5440880809354022E-2</v>
      </c>
      <c r="K35" s="134">
        <f t="shared" si="11"/>
        <v>0.36959662112578273</v>
      </c>
      <c r="L35" s="134">
        <f t="shared" si="12"/>
        <v>0.16871123595742571</v>
      </c>
      <c r="M35" s="135">
        <f t="shared" si="13"/>
        <v>10.257</v>
      </c>
      <c r="N35" s="136">
        <f t="shared" si="14"/>
        <v>0</v>
      </c>
      <c r="O35" s="136">
        <f t="shared" si="15"/>
        <v>29.735355337496284</v>
      </c>
      <c r="P35" s="218">
        <f t="shared" si="16"/>
        <v>7</v>
      </c>
      <c r="Q35" s="219">
        <f t="shared" si="17"/>
        <v>0</v>
      </c>
      <c r="R35" s="219">
        <f t="shared" si="18"/>
        <v>141</v>
      </c>
      <c r="T35">
        <v>515</v>
      </c>
      <c r="U35">
        <v>3648</v>
      </c>
      <c r="V35" t="s">
        <v>272</v>
      </c>
      <c r="W35">
        <v>474.18299999999999</v>
      </c>
      <c r="X35">
        <v>166.351</v>
      </c>
      <c r="Y35">
        <v>2.85</v>
      </c>
      <c r="Z35">
        <v>10.257</v>
      </c>
      <c r="AA35">
        <v>31.283318999999999</v>
      </c>
      <c r="AB35">
        <v>0.48304200000000003</v>
      </c>
      <c r="AC35">
        <v>11.562208999999999</v>
      </c>
      <c r="AD35" s="1">
        <v>80</v>
      </c>
      <c r="AE35">
        <v>0</v>
      </c>
      <c r="AF35">
        <v>141</v>
      </c>
      <c r="AG35">
        <v>64</v>
      </c>
      <c r="AH35">
        <v>15.157693999999999</v>
      </c>
      <c r="AI35">
        <v>0</v>
      </c>
      <c r="AJ35">
        <v>0</v>
      </c>
      <c r="AK35">
        <v>7</v>
      </c>
      <c r="AL35">
        <v>3282</v>
      </c>
      <c r="AM35">
        <v>0.89292834596558712</v>
      </c>
      <c r="AN35" t="s">
        <v>69</v>
      </c>
      <c r="AO35">
        <v>355.44200000000001</v>
      </c>
      <c r="AP35" t="s">
        <v>380</v>
      </c>
      <c r="AQ35" t="s">
        <v>117</v>
      </c>
      <c r="AR35" t="s">
        <v>118</v>
      </c>
      <c r="AS35" t="s">
        <v>117</v>
      </c>
      <c r="AT35" t="s">
        <v>118</v>
      </c>
      <c r="AU35" t="s">
        <v>175</v>
      </c>
      <c r="AV35" t="s">
        <v>272</v>
      </c>
      <c r="AW35" t="s">
        <v>69</v>
      </c>
      <c r="AX35">
        <v>3648</v>
      </c>
      <c r="AY35" t="s">
        <v>484</v>
      </c>
      <c r="AZ35">
        <v>3</v>
      </c>
      <c r="BA35" t="s">
        <v>491</v>
      </c>
      <c r="BB35">
        <v>2</v>
      </c>
      <c r="BC35">
        <v>1</v>
      </c>
      <c r="BE35" t="s">
        <v>69</v>
      </c>
      <c r="BF35">
        <v>0</v>
      </c>
      <c r="BG35" t="s">
        <v>279</v>
      </c>
      <c r="BI35" t="s">
        <v>117</v>
      </c>
      <c r="BJ35" t="s">
        <v>272</v>
      </c>
      <c r="BK35" t="s">
        <v>69</v>
      </c>
      <c r="BL35">
        <v>0.89292834596558712</v>
      </c>
      <c r="BM35">
        <v>3648</v>
      </c>
      <c r="BN35" t="s">
        <v>118</v>
      </c>
      <c r="BO35" t="s">
        <v>175</v>
      </c>
      <c r="BP35">
        <v>2</v>
      </c>
      <c r="BQ35">
        <v>474.18299999999999</v>
      </c>
      <c r="BR35">
        <v>1.5440880809354022E-2</v>
      </c>
      <c r="BS35">
        <v>0.36959662112578273</v>
      </c>
      <c r="BT35">
        <v>0.16871123595742571</v>
      </c>
      <c r="BU35">
        <v>10.257</v>
      </c>
      <c r="BV35">
        <v>0</v>
      </c>
      <c r="BW35">
        <v>29.735355337496284</v>
      </c>
      <c r="BX35">
        <v>7</v>
      </c>
      <c r="BY35">
        <v>0</v>
      </c>
      <c r="BZ35">
        <v>141</v>
      </c>
    </row>
    <row r="36" spans="1:78" ht="16.5">
      <c r="A36" s="108" t="str">
        <f t="shared" si="1"/>
        <v>삼환운수</v>
      </c>
      <c r="B36" s="109" t="str">
        <f t="shared" si="2"/>
        <v>심언삼</v>
      </c>
      <c r="C36" s="110" t="str">
        <f t="shared" si="3"/>
        <v>C</v>
      </c>
      <c r="D36" s="111">
        <f t="shared" si="4"/>
        <v>0.86919668161369767</v>
      </c>
      <c r="E36" s="112">
        <f t="shared" si="5"/>
        <v>1869</v>
      </c>
      <c r="F36" s="113" t="str">
        <f t="shared" si="6"/>
        <v>532</v>
      </c>
      <c r="G36" s="114" t="str">
        <f t="shared" si="7"/>
        <v>71바6214</v>
      </c>
      <c r="H36" s="115">
        <f t="shared" si="8"/>
        <v>7</v>
      </c>
      <c r="I36" s="116">
        <f t="shared" si="9"/>
        <v>1204.646</v>
      </c>
      <c r="J36" s="117">
        <f t="shared" si="10"/>
        <v>1.6017670113379602E-2</v>
      </c>
      <c r="K36" s="117">
        <f t="shared" si="11"/>
        <v>0.37099870569719146</v>
      </c>
      <c r="L36" s="117">
        <f t="shared" si="12"/>
        <v>0.20005877245265416</v>
      </c>
      <c r="M36" s="118">
        <f t="shared" si="13"/>
        <v>10.032999999999999</v>
      </c>
      <c r="N36" s="119">
        <f t="shared" si="14"/>
        <v>8.3011938777034916E-2</v>
      </c>
      <c r="O36" s="119">
        <f t="shared" si="15"/>
        <v>8.1351700001494223</v>
      </c>
      <c r="P36" s="220">
        <f t="shared" si="16"/>
        <v>8</v>
      </c>
      <c r="Q36" s="221">
        <f t="shared" si="17"/>
        <v>1</v>
      </c>
      <c r="R36" s="221">
        <f t="shared" si="18"/>
        <v>98</v>
      </c>
      <c r="T36">
        <v>515</v>
      </c>
      <c r="U36">
        <v>1869</v>
      </c>
      <c r="V36" t="s">
        <v>234</v>
      </c>
      <c r="W36">
        <v>1204.646</v>
      </c>
      <c r="X36">
        <v>487.15300000000002</v>
      </c>
      <c r="Y36">
        <v>2.4729999999999999</v>
      </c>
      <c r="Z36">
        <v>10.032999999999999</v>
      </c>
      <c r="AA36">
        <v>94.373587999999998</v>
      </c>
      <c r="AB36">
        <v>1.5116449999999999</v>
      </c>
      <c r="AC36">
        <v>35.012478999999999</v>
      </c>
      <c r="AD36" s="1">
        <v>241</v>
      </c>
      <c r="AE36">
        <v>1</v>
      </c>
      <c r="AF36">
        <v>98</v>
      </c>
      <c r="AG36">
        <v>65</v>
      </c>
      <c r="AH36">
        <v>12.764651000000001</v>
      </c>
      <c r="AI36">
        <v>16.8</v>
      </c>
      <c r="AJ36">
        <v>0</v>
      </c>
      <c r="AK36">
        <v>8</v>
      </c>
      <c r="AL36">
        <v>1561</v>
      </c>
      <c r="AM36">
        <v>0.86919668161369767</v>
      </c>
      <c r="AN36" t="s">
        <v>69</v>
      </c>
      <c r="AO36">
        <v>344.47</v>
      </c>
      <c r="AP36" t="s">
        <v>381</v>
      </c>
      <c r="AQ36" t="s">
        <v>117</v>
      </c>
      <c r="AR36" t="s">
        <v>119</v>
      </c>
      <c r="AS36" t="s">
        <v>117</v>
      </c>
      <c r="AT36" t="s">
        <v>119</v>
      </c>
      <c r="AU36" t="s">
        <v>185</v>
      </c>
      <c r="AV36" t="s">
        <v>234</v>
      </c>
      <c r="AW36" t="s">
        <v>69</v>
      </c>
      <c r="AX36">
        <v>1869</v>
      </c>
      <c r="AY36" t="s">
        <v>453</v>
      </c>
      <c r="AZ36">
        <v>5</v>
      </c>
      <c r="BA36" t="s">
        <v>309</v>
      </c>
      <c r="BB36">
        <v>7</v>
      </c>
      <c r="BC36">
        <v>1</v>
      </c>
      <c r="BE36" t="s">
        <v>68</v>
      </c>
      <c r="BF36">
        <v>-1</v>
      </c>
      <c r="BG36" t="s">
        <v>317</v>
      </c>
      <c r="BI36" t="s">
        <v>117</v>
      </c>
      <c r="BJ36" t="s">
        <v>234</v>
      </c>
      <c r="BK36" t="s">
        <v>69</v>
      </c>
      <c r="BL36">
        <v>0.86919668161369767</v>
      </c>
      <c r="BM36">
        <v>1869</v>
      </c>
      <c r="BN36" t="s">
        <v>119</v>
      </c>
      <c r="BO36" t="s">
        <v>185</v>
      </c>
      <c r="BP36">
        <v>7</v>
      </c>
      <c r="BQ36">
        <v>1204.646</v>
      </c>
      <c r="BR36">
        <v>1.6017670113379602E-2</v>
      </c>
      <c r="BS36">
        <v>0.37099870569719146</v>
      </c>
      <c r="BT36">
        <v>0.20005877245265416</v>
      </c>
      <c r="BU36">
        <v>10.032999999999999</v>
      </c>
      <c r="BV36">
        <v>8.3011938777034916E-2</v>
      </c>
      <c r="BW36">
        <v>8.1351700001494223</v>
      </c>
      <c r="BX36">
        <v>8</v>
      </c>
      <c r="BY36">
        <v>1</v>
      </c>
      <c r="BZ36">
        <v>98</v>
      </c>
    </row>
    <row r="37" spans="1:78" ht="16.5">
      <c r="A37" s="125" t="str">
        <f t="shared" si="1"/>
        <v>삼환운수</v>
      </c>
      <c r="B37" s="126" t="str">
        <f t="shared" si="2"/>
        <v>안경원</v>
      </c>
      <c r="C37" s="127" t="str">
        <f t="shared" si="3"/>
        <v>A</v>
      </c>
      <c r="D37" s="128">
        <f t="shared" si="4"/>
        <v>0.97629629629629633</v>
      </c>
      <c r="E37" s="129">
        <f t="shared" si="5"/>
        <v>2368</v>
      </c>
      <c r="F37" s="130" t="str">
        <f t="shared" si="6"/>
        <v>532</v>
      </c>
      <c r="G37" s="131" t="str">
        <f t="shared" si="7"/>
        <v>71바6218</v>
      </c>
      <c r="H37" s="132">
        <f t="shared" si="8"/>
        <v>1</v>
      </c>
      <c r="I37" s="133">
        <f t="shared" si="9"/>
        <v>1767.146</v>
      </c>
      <c r="J37" s="134">
        <f t="shared" si="10"/>
        <v>2.5747975205895481E-2</v>
      </c>
      <c r="K37" s="134">
        <f t="shared" si="11"/>
        <v>0.35552559593513405</v>
      </c>
      <c r="L37" s="134">
        <f t="shared" si="12"/>
        <v>0.25747731087301218</v>
      </c>
      <c r="M37" s="135">
        <f t="shared" si="13"/>
        <v>8.657</v>
      </c>
      <c r="N37" s="136">
        <f t="shared" si="14"/>
        <v>0</v>
      </c>
      <c r="O37" s="136">
        <f t="shared" si="15"/>
        <v>7.2999061763996869</v>
      </c>
      <c r="P37" s="218">
        <f t="shared" si="16"/>
        <v>7</v>
      </c>
      <c r="Q37" s="219">
        <f t="shared" si="17"/>
        <v>0</v>
      </c>
      <c r="R37" s="219">
        <f t="shared" si="18"/>
        <v>132</v>
      </c>
      <c r="T37">
        <v>515</v>
      </c>
      <c r="U37">
        <v>2368</v>
      </c>
      <c r="V37" t="s">
        <v>235</v>
      </c>
      <c r="W37">
        <v>1806.903</v>
      </c>
      <c r="X37">
        <v>685.64700000000005</v>
      </c>
      <c r="Y37">
        <v>2.6349999999999998</v>
      </c>
      <c r="Z37">
        <v>8.657</v>
      </c>
      <c r="AA37">
        <v>125.509675</v>
      </c>
      <c r="AB37">
        <v>3.2316199999999999</v>
      </c>
      <c r="AC37">
        <v>44.621901999999999</v>
      </c>
      <c r="AD37" s="1">
        <v>455</v>
      </c>
      <c r="AE37">
        <v>0</v>
      </c>
      <c r="AF37">
        <v>132</v>
      </c>
      <c r="AG37">
        <v>61</v>
      </c>
      <c r="AH37">
        <v>14.396523</v>
      </c>
      <c r="AI37">
        <v>0</v>
      </c>
      <c r="AJ37">
        <v>0</v>
      </c>
      <c r="AK37">
        <v>7</v>
      </c>
      <c r="AL37">
        <v>1146</v>
      </c>
      <c r="AM37">
        <v>0.97629629629629633</v>
      </c>
      <c r="AN37" t="s">
        <v>66</v>
      </c>
      <c r="AO37">
        <v>1767.146</v>
      </c>
      <c r="AP37" t="s">
        <v>382</v>
      </c>
      <c r="AQ37" t="s">
        <v>117</v>
      </c>
      <c r="AR37" t="s">
        <v>119</v>
      </c>
      <c r="AS37" t="s">
        <v>117</v>
      </c>
      <c r="AT37" t="s">
        <v>119</v>
      </c>
      <c r="AU37" t="s">
        <v>188</v>
      </c>
      <c r="AV37" t="s">
        <v>235</v>
      </c>
      <c r="AW37" t="s">
        <v>66</v>
      </c>
      <c r="AX37">
        <v>2368</v>
      </c>
      <c r="AY37" t="s">
        <v>492</v>
      </c>
      <c r="AZ37">
        <v>2</v>
      </c>
      <c r="BA37" t="s">
        <v>341</v>
      </c>
      <c r="BB37">
        <v>1</v>
      </c>
      <c r="BC37">
        <v>1</v>
      </c>
      <c r="BE37" t="s">
        <v>69</v>
      </c>
      <c r="BF37">
        <v>2</v>
      </c>
      <c r="BG37" t="s">
        <v>291</v>
      </c>
      <c r="BI37" t="s">
        <v>117</v>
      </c>
      <c r="BJ37" t="s">
        <v>235</v>
      </c>
      <c r="BK37" t="s">
        <v>66</v>
      </c>
      <c r="BL37">
        <v>0.97629629629629633</v>
      </c>
      <c r="BM37">
        <v>2368</v>
      </c>
      <c r="BN37" t="s">
        <v>119</v>
      </c>
      <c r="BO37" t="s">
        <v>188</v>
      </c>
      <c r="BP37">
        <v>1</v>
      </c>
      <c r="BQ37">
        <v>1767.146</v>
      </c>
      <c r="BR37">
        <v>2.5747975205895481E-2</v>
      </c>
      <c r="BS37">
        <v>0.35552559593513405</v>
      </c>
      <c r="BT37">
        <v>0.25181207845689557</v>
      </c>
      <c r="BU37">
        <v>8.657</v>
      </c>
      <c r="BV37">
        <v>0</v>
      </c>
      <c r="BW37">
        <v>7.2999061763996869</v>
      </c>
      <c r="BX37">
        <v>7</v>
      </c>
      <c r="BY37">
        <v>0</v>
      </c>
      <c r="BZ37">
        <v>132</v>
      </c>
    </row>
    <row r="38" spans="1:78" ht="16.5">
      <c r="A38" s="108" t="str">
        <f t="shared" si="1"/>
        <v>삼환운수</v>
      </c>
      <c r="B38" s="109" t="str">
        <f t="shared" si="2"/>
        <v>안명환</v>
      </c>
      <c r="C38" s="110" t="str">
        <f t="shared" si="3"/>
        <v>B</v>
      </c>
      <c r="D38" s="111">
        <f t="shared" si="4"/>
        <v>0.94799999999999995</v>
      </c>
      <c r="E38" s="112">
        <f t="shared" si="5"/>
        <v>5526</v>
      </c>
      <c r="F38" s="113" t="str">
        <f t="shared" si="6"/>
        <v>540</v>
      </c>
      <c r="G38" s="114" t="str">
        <f t="shared" si="7"/>
        <v>71바6453</v>
      </c>
      <c r="H38" s="115">
        <f t="shared" si="8"/>
        <v>1</v>
      </c>
      <c r="I38" s="116">
        <f t="shared" si="9"/>
        <v>1072.83</v>
      </c>
      <c r="J38" s="117">
        <f t="shared" si="10"/>
        <v>8.1377777711315788E-5</v>
      </c>
      <c r="K38" s="117">
        <f t="shared" si="11"/>
        <v>0.3798909772191934</v>
      </c>
      <c r="L38" s="117">
        <f t="shared" si="12"/>
        <v>0.33090051545911281</v>
      </c>
      <c r="M38" s="118">
        <f t="shared" si="13"/>
        <v>3.7879999999999998</v>
      </c>
      <c r="N38" s="119">
        <f t="shared" si="14"/>
        <v>0</v>
      </c>
      <c r="O38" s="119">
        <f t="shared" si="15"/>
        <v>0.2796342384161517</v>
      </c>
      <c r="P38" s="220">
        <f t="shared" si="16"/>
        <v>25</v>
      </c>
      <c r="Q38" s="221">
        <f t="shared" si="17"/>
        <v>0</v>
      </c>
      <c r="R38" s="221">
        <f t="shared" si="18"/>
        <v>3</v>
      </c>
      <c r="T38">
        <v>515</v>
      </c>
      <c r="U38">
        <v>5526</v>
      </c>
      <c r="V38" t="s">
        <v>236</v>
      </c>
      <c r="W38">
        <v>1072.83</v>
      </c>
      <c r="X38">
        <v>565.77499999999998</v>
      </c>
      <c r="Y38">
        <v>1.8959999999999999</v>
      </c>
      <c r="Z38">
        <v>3.7879999999999998</v>
      </c>
      <c r="AA38">
        <v>98.970507999999995</v>
      </c>
      <c r="AB38">
        <v>8.0540000000000004E-3</v>
      </c>
      <c r="AC38">
        <v>37.598002999999999</v>
      </c>
      <c r="AD38" s="1">
        <v>355</v>
      </c>
      <c r="AE38">
        <v>0</v>
      </c>
      <c r="AF38">
        <v>3</v>
      </c>
      <c r="AG38">
        <v>58</v>
      </c>
      <c r="AH38">
        <v>10.839895</v>
      </c>
      <c r="AI38">
        <v>0</v>
      </c>
      <c r="AJ38">
        <v>0</v>
      </c>
      <c r="AK38">
        <v>25</v>
      </c>
      <c r="AL38">
        <v>3989</v>
      </c>
      <c r="AM38">
        <v>0.94799999999999995</v>
      </c>
      <c r="AN38" t="s">
        <v>68</v>
      </c>
      <c r="AO38">
        <v>1072.83</v>
      </c>
      <c r="AP38" t="s">
        <v>383</v>
      </c>
      <c r="AQ38" t="s">
        <v>117</v>
      </c>
      <c r="AR38" t="s">
        <v>120</v>
      </c>
      <c r="AS38" t="s">
        <v>117</v>
      </c>
      <c r="AT38" t="s">
        <v>120</v>
      </c>
      <c r="AU38" t="s">
        <v>194</v>
      </c>
      <c r="AV38" t="s">
        <v>236</v>
      </c>
      <c r="AW38" t="s">
        <v>68</v>
      </c>
      <c r="AX38">
        <v>5526</v>
      </c>
      <c r="AY38" t="s">
        <v>474</v>
      </c>
      <c r="AZ38">
        <v>1</v>
      </c>
      <c r="BA38" t="s">
        <v>281</v>
      </c>
      <c r="BB38">
        <v>1</v>
      </c>
      <c r="BC38">
        <v>1</v>
      </c>
      <c r="BE38" t="s">
        <v>68</v>
      </c>
      <c r="BF38">
        <v>0</v>
      </c>
      <c r="BG38" t="s">
        <v>279</v>
      </c>
      <c r="BI38" t="s">
        <v>117</v>
      </c>
      <c r="BJ38" t="s">
        <v>236</v>
      </c>
      <c r="BK38" t="s">
        <v>68</v>
      </c>
      <c r="BL38">
        <v>0.94799999999999995</v>
      </c>
      <c r="BM38">
        <v>5526</v>
      </c>
      <c r="BN38" t="s">
        <v>120</v>
      </c>
      <c r="BO38" t="s">
        <v>194</v>
      </c>
      <c r="BP38">
        <v>1</v>
      </c>
      <c r="BQ38">
        <v>1072.83</v>
      </c>
      <c r="BR38">
        <v>8.1377777711315788E-5</v>
      </c>
      <c r="BS38">
        <v>0.3798909772191934</v>
      </c>
      <c r="BT38">
        <v>0.33090051545911281</v>
      </c>
      <c r="BU38">
        <v>3.7879999999999998</v>
      </c>
      <c r="BV38">
        <v>0</v>
      </c>
      <c r="BW38">
        <v>0.2796342384161517</v>
      </c>
      <c r="BX38">
        <v>25</v>
      </c>
      <c r="BY38">
        <v>0</v>
      </c>
      <c r="BZ38">
        <v>3</v>
      </c>
    </row>
    <row r="39" spans="1:78" ht="16.5">
      <c r="A39" s="125" t="str">
        <f t="shared" si="1"/>
        <v>삼환운수</v>
      </c>
      <c r="B39" s="126" t="str">
        <f t="shared" si="2"/>
        <v>안선회</v>
      </c>
      <c r="C39" s="127" t="str">
        <f t="shared" si="3"/>
        <v>C</v>
      </c>
      <c r="D39" s="128">
        <f t="shared" si="4"/>
        <v>0.85218749999999988</v>
      </c>
      <c r="E39" s="129">
        <f t="shared" si="5"/>
        <v>2548</v>
      </c>
      <c r="F39" s="130" t="str">
        <f t="shared" si="6"/>
        <v>510</v>
      </c>
      <c r="G39" s="131" t="str">
        <f t="shared" si="7"/>
        <v>71바6213</v>
      </c>
      <c r="H39" s="132">
        <f t="shared" si="8"/>
        <v>1</v>
      </c>
      <c r="I39" s="133">
        <f t="shared" si="9"/>
        <v>538.29700000000003</v>
      </c>
      <c r="J39" s="134">
        <f t="shared" si="10"/>
        <v>1.6466302872649503E-2</v>
      </c>
      <c r="K39" s="134">
        <f t="shared" si="11"/>
        <v>0.37626070722139809</v>
      </c>
      <c r="L39" s="134">
        <f t="shared" si="12"/>
        <v>0.2247829729684542</v>
      </c>
      <c r="M39" s="135">
        <f t="shared" si="13"/>
        <v>12.061999999999999</v>
      </c>
      <c r="N39" s="136">
        <f t="shared" si="14"/>
        <v>0</v>
      </c>
      <c r="O39" s="136">
        <f t="shared" si="15"/>
        <v>46.628534062051244</v>
      </c>
      <c r="P39" s="218">
        <f t="shared" si="16"/>
        <v>3</v>
      </c>
      <c r="Q39" s="219">
        <f t="shared" si="17"/>
        <v>0</v>
      </c>
      <c r="R39" s="219">
        <f t="shared" si="18"/>
        <v>256</v>
      </c>
      <c r="T39">
        <v>515</v>
      </c>
      <c r="U39">
        <v>2548</v>
      </c>
      <c r="V39" t="s">
        <v>237</v>
      </c>
      <c r="W39">
        <v>561.24300000000005</v>
      </c>
      <c r="X39">
        <v>206.99700000000001</v>
      </c>
      <c r="Y39">
        <v>2.7109999999999999</v>
      </c>
      <c r="Z39">
        <v>12.061999999999999</v>
      </c>
      <c r="AA39">
        <v>36.234423999999997</v>
      </c>
      <c r="AB39">
        <v>0.59664700000000004</v>
      </c>
      <c r="AC39">
        <v>13.63359</v>
      </c>
      <c r="AD39" s="1">
        <v>121</v>
      </c>
      <c r="AE39">
        <v>0</v>
      </c>
      <c r="AF39">
        <v>256</v>
      </c>
      <c r="AG39">
        <v>65</v>
      </c>
      <c r="AH39">
        <v>15.48922</v>
      </c>
      <c r="AI39">
        <v>9.6999999999999993</v>
      </c>
      <c r="AJ39">
        <v>0</v>
      </c>
      <c r="AK39">
        <v>3</v>
      </c>
      <c r="AL39">
        <v>69</v>
      </c>
      <c r="AM39">
        <v>0.85218749999999988</v>
      </c>
      <c r="AN39" t="s">
        <v>69</v>
      </c>
      <c r="AO39">
        <v>538.29700000000003</v>
      </c>
      <c r="AP39" t="s">
        <v>384</v>
      </c>
      <c r="AQ39" t="s">
        <v>117</v>
      </c>
      <c r="AR39" t="s">
        <v>118</v>
      </c>
      <c r="AS39" t="s">
        <v>117</v>
      </c>
      <c r="AT39" t="s">
        <v>118</v>
      </c>
      <c r="AU39" t="s">
        <v>173</v>
      </c>
      <c r="AV39" t="s">
        <v>237</v>
      </c>
      <c r="AW39" t="s">
        <v>69</v>
      </c>
      <c r="AX39">
        <v>2548</v>
      </c>
      <c r="AY39" t="s">
        <v>484</v>
      </c>
      <c r="AZ39">
        <v>7</v>
      </c>
      <c r="BA39" t="s">
        <v>493</v>
      </c>
      <c r="BB39">
        <v>1</v>
      </c>
      <c r="BC39">
        <v>1</v>
      </c>
      <c r="BE39" t="s">
        <v>67</v>
      </c>
      <c r="BF39">
        <v>1</v>
      </c>
      <c r="BG39" t="s">
        <v>291</v>
      </c>
      <c r="BI39" t="s">
        <v>117</v>
      </c>
      <c r="BJ39" t="s">
        <v>237</v>
      </c>
      <c r="BK39" t="s">
        <v>69</v>
      </c>
      <c r="BL39">
        <v>0.85218749999999988</v>
      </c>
      <c r="BM39">
        <v>2548</v>
      </c>
      <c r="BN39" t="s">
        <v>118</v>
      </c>
      <c r="BO39" t="s">
        <v>173</v>
      </c>
      <c r="BP39">
        <v>1</v>
      </c>
      <c r="BQ39">
        <v>538.29700000000003</v>
      </c>
      <c r="BR39">
        <v>1.6466302872649503E-2</v>
      </c>
      <c r="BS39">
        <v>0.37626070722139809</v>
      </c>
      <c r="BT39">
        <v>0.215592889354522</v>
      </c>
      <c r="BU39">
        <v>12.061999999999999</v>
      </c>
      <c r="BV39">
        <v>0</v>
      </c>
      <c r="BW39">
        <v>46.628534062051244</v>
      </c>
      <c r="BX39">
        <v>3</v>
      </c>
      <c r="BY39">
        <v>0</v>
      </c>
      <c r="BZ39">
        <v>256</v>
      </c>
    </row>
    <row r="40" spans="1:78" ht="16.5">
      <c r="A40" s="108" t="str">
        <f t="shared" si="1"/>
        <v>삼환운수</v>
      </c>
      <c r="B40" s="109" t="str">
        <f t="shared" si="2"/>
        <v>안성식</v>
      </c>
      <c r="C40" s="110" t="str">
        <f t="shared" si="3"/>
        <v>S</v>
      </c>
      <c r="D40" s="111">
        <f t="shared" si="4"/>
        <v>1.0125997211024067</v>
      </c>
      <c r="E40" s="112">
        <f t="shared" si="5"/>
        <v>6133</v>
      </c>
      <c r="F40" s="113" t="str">
        <f t="shared" si="6"/>
        <v>567</v>
      </c>
      <c r="G40" s="114" t="str">
        <f t="shared" si="7"/>
        <v>72바1518</v>
      </c>
      <c r="H40" s="115">
        <f t="shared" si="8"/>
        <v>3</v>
      </c>
      <c r="I40" s="116">
        <f t="shared" si="9"/>
        <v>1338.953</v>
      </c>
      <c r="J40" s="117">
        <f t="shared" si="10"/>
        <v>3.1690794220295367E-2</v>
      </c>
      <c r="K40" s="117">
        <f t="shared" si="11"/>
        <v>0.32775425736642516</v>
      </c>
      <c r="L40" s="117">
        <f t="shared" si="12"/>
        <v>0.17999138132555811</v>
      </c>
      <c r="M40" s="118">
        <f t="shared" si="13"/>
        <v>4.0439999999999996</v>
      </c>
      <c r="N40" s="119">
        <f t="shared" si="14"/>
        <v>0</v>
      </c>
      <c r="O40" s="119">
        <f t="shared" si="15"/>
        <v>5.4520210940936691</v>
      </c>
      <c r="P40" s="220">
        <f t="shared" si="16"/>
        <v>1</v>
      </c>
      <c r="Q40" s="221">
        <f t="shared" si="17"/>
        <v>0</v>
      </c>
      <c r="R40" s="221">
        <f t="shared" si="18"/>
        <v>73</v>
      </c>
      <c r="T40">
        <v>515</v>
      </c>
      <c r="U40">
        <v>6133</v>
      </c>
      <c r="V40" t="s">
        <v>297</v>
      </c>
      <c r="W40">
        <v>1338.953</v>
      </c>
      <c r="X40">
        <v>514.87400000000002</v>
      </c>
      <c r="Y40">
        <v>2.601</v>
      </c>
      <c r="Z40">
        <v>4.0439999999999996</v>
      </c>
      <c r="AA40">
        <v>94.460744000000005</v>
      </c>
      <c r="AB40">
        <v>2.9935360000000002</v>
      </c>
      <c r="AC40">
        <v>30.959911000000002</v>
      </c>
      <c r="AD40" s="1">
        <v>241</v>
      </c>
      <c r="AE40">
        <v>0</v>
      </c>
      <c r="AF40">
        <v>73</v>
      </c>
      <c r="AG40">
        <v>76</v>
      </c>
      <c r="AH40">
        <v>14.174702999999999</v>
      </c>
      <c r="AI40">
        <v>3.7</v>
      </c>
      <c r="AJ40">
        <v>0</v>
      </c>
      <c r="AK40">
        <v>1</v>
      </c>
      <c r="AL40">
        <v>31</v>
      </c>
      <c r="AM40">
        <v>1.0125997211024067</v>
      </c>
      <c r="AN40" t="s">
        <v>71</v>
      </c>
      <c r="AO40">
        <v>892.77</v>
      </c>
      <c r="AP40" t="s">
        <v>385</v>
      </c>
      <c r="AQ40" t="s">
        <v>117</v>
      </c>
      <c r="AR40" t="s">
        <v>122</v>
      </c>
      <c r="AS40" t="s">
        <v>117</v>
      </c>
      <c r="AT40" t="s">
        <v>122</v>
      </c>
      <c r="AU40" t="s">
        <v>294</v>
      </c>
      <c r="AV40" t="s">
        <v>297</v>
      </c>
      <c r="AW40" t="s">
        <v>71</v>
      </c>
      <c r="AX40">
        <v>6133</v>
      </c>
      <c r="AY40" t="s">
        <v>478</v>
      </c>
      <c r="AZ40">
        <v>8</v>
      </c>
      <c r="BA40" t="s">
        <v>494</v>
      </c>
      <c r="BB40">
        <v>3</v>
      </c>
      <c r="BC40">
        <v>1</v>
      </c>
      <c r="BE40" t="s">
        <v>66</v>
      </c>
      <c r="BF40">
        <v>1</v>
      </c>
      <c r="BG40" t="s">
        <v>291</v>
      </c>
      <c r="BI40" t="s">
        <v>117</v>
      </c>
      <c r="BJ40" t="s">
        <v>297</v>
      </c>
      <c r="BK40" t="s">
        <v>71</v>
      </c>
      <c r="BL40">
        <v>1.0125997211024067</v>
      </c>
      <c r="BM40">
        <v>6133</v>
      </c>
      <c r="BN40" t="s">
        <v>122</v>
      </c>
      <c r="BO40" t="s">
        <v>294</v>
      </c>
      <c r="BP40">
        <v>3</v>
      </c>
      <c r="BQ40">
        <v>1338.953</v>
      </c>
      <c r="BR40">
        <v>3.1690794220295367E-2</v>
      </c>
      <c r="BS40">
        <v>0.32775425736642516</v>
      </c>
      <c r="BT40">
        <v>0.17999138132555811</v>
      </c>
      <c r="BU40">
        <v>4.0439999999999996</v>
      </c>
      <c r="BV40">
        <v>0</v>
      </c>
      <c r="BW40">
        <v>5.4520210940936691</v>
      </c>
      <c r="BX40">
        <v>1</v>
      </c>
      <c r="BY40">
        <v>0</v>
      </c>
      <c r="BZ40">
        <v>73</v>
      </c>
    </row>
    <row r="41" spans="1:78" ht="16.5">
      <c r="A41" s="125" t="str">
        <f t="shared" si="1"/>
        <v>삼환운수</v>
      </c>
      <c r="B41" s="126" t="str">
        <f t="shared" si="2"/>
        <v>오민환</v>
      </c>
      <c r="C41" s="127" t="str">
        <f t="shared" si="3"/>
        <v>C</v>
      </c>
      <c r="D41" s="128">
        <f t="shared" si="4"/>
        <v>0.89491052708467422</v>
      </c>
      <c r="E41" s="129">
        <f t="shared" si="5"/>
        <v>8111</v>
      </c>
      <c r="F41" s="130" t="str">
        <f t="shared" si="6"/>
        <v>510</v>
      </c>
      <c r="G41" s="131" t="str">
        <f t="shared" si="7"/>
        <v>71바7117</v>
      </c>
      <c r="H41" s="132">
        <f t="shared" si="8"/>
        <v>2</v>
      </c>
      <c r="I41" s="133">
        <f t="shared" si="9"/>
        <v>413.27800000000002</v>
      </c>
      <c r="J41" s="134">
        <f t="shared" si="10"/>
        <v>1.6938593774198544E-2</v>
      </c>
      <c r="K41" s="134">
        <f t="shared" si="11"/>
        <v>0.37296190181198696</v>
      </c>
      <c r="L41" s="134">
        <f t="shared" si="12"/>
        <v>0.25648594892542065</v>
      </c>
      <c r="M41" s="135">
        <f t="shared" si="13"/>
        <v>8.6630000000000003</v>
      </c>
      <c r="N41" s="136">
        <f t="shared" si="14"/>
        <v>0</v>
      </c>
      <c r="O41" s="136">
        <f t="shared" si="15"/>
        <v>3.145582392481574</v>
      </c>
      <c r="P41" s="218">
        <f t="shared" si="16"/>
        <v>13</v>
      </c>
      <c r="Q41" s="219">
        <f t="shared" si="17"/>
        <v>0</v>
      </c>
      <c r="R41" s="219">
        <f t="shared" si="18"/>
        <v>21</v>
      </c>
      <c r="T41">
        <v>515</v>
      </c>
      <c r="U41">
        <v>8111</v>
      </c>
      <c r="V41" t="s">
        <v>238</v>
      </c>
      <c r="W41">
        <v>459.44</v>
      </c>
      <c r="X41">
        <v>161.19300000000001</v>
      </c>
      <c r="Y41">
        <v>2.85</v>
      </c>
      <c r="Z41">
        <v>8.6630000000000003</v>
      </c>
      <c r="AA41">
        <v>30.993600000000001</v>
      </c>
      <c r="AB41">
        <v>0.52498800000000001</v>
      </c>
      <c r="AC41">
        <v>11.559431999999999</v>
      </c>
      <c r="AD41" s="1">
        <v>106</v>
      </c>
      <c r="AE41">
        <v>0</v>
      </c>
      <c r="AF41">
        <v>21</v>
      </c>
      <c r="AG41">
        <v>61</v>
      </c>
      <c r="AH41">
        <v>14.823705</v>
      </c>
      <c r="AI41">
        <v>0</v>
      </c>
      <c r="AJ41">
        <v>0</v>
      </c>
      <c r="AK41">
        <v>13</v>
      </c>
      <c r="AL41">
        <v>1606</v>
      </c>
      <c r="AM41">
        <v>0.89491052708467422</v>
      </c>
      <c r="AN41" t="s">
        <v>69</v>
      </c>
      <c r="AO41">
        <v>275.03500000000003</v>
      </c>
      <c r="AP41" t="s">
        <v>386</v>
      </c>
      <c r="AQ41" t="s">
        <v>117</v>
      </c>
      <c r="AR41" t="s">
        <v>118</v>
      </c>
      <c r="AS41" t="s">
        <v>117</v>
      </c>
      <c r="AT41" t="s">
        <v>118</v>
      </c>
      <c r="AU41" t="s">
        <v>176</v>
      </c>
      <c r="AV41" t="s">
        <v>238</v>
      </c>
      <c r="AW41" t="s">
        <v>69</v>
      </c>
      <c r="AX41">
        <v>8111</v>
      </c>
      <c r="AY41" t="s">
        <v>484</v>
      </c>
      <c r="AZ41">
        <v>2</v>
      </c>
      <c r="BA41" t="s">
        <v>338</v>
      </c>
      <c r="BB41">
        <v>2</v>
      </c>
      <c r="BC41">
        <v>1</v>
      </c>
      <c r="BE41" t="s">
        <v>69</v>
      </c>
      <c r="BF41">
        <v>0</v>
      </c>
      <c r="BG41" t="s">
        <v>279</v>
      </c>
      <c r="BI41" t="s">
        <v>117</v>
      </c>
      <c r="BJ41" t="s">
        <v>238</v>
      </c>
      <c r="BK41" t="s">
        <v>69</v>
      </c>
      <c r="BL41">
        <v>0.89491052708467422</v>
      </c>
      <c r="BM41">
        <v>8111</v>
      </c>
      <c r="BN41" t="s">
        <v>118</v>
      </c>
      <c r="BO41" t="s">
        <v>176</v>
      </c>
      <c r="BP41">
        <v>2</v>
      </c>
      <c r="BQ41">
        <v>413.27800000000002</v>
      </c>
      <c r="BR41">
        <v>1.6938593774198544E-2</v>
      </c>
      <c r="BS41">
        <v>0.37296190181198696</v>
      </c>
      <c r="BT41">
        <v>0.23071565383945672</v>
      </c>
      <c r="BU41">
        <v>8.6630000000000003</v>
      </c>
      <c r="BV41">
        <v>0</v>
      </c>
      <c r="BW41">
        <v>3.145582392481574</v>
      </c>
      <c r="BX41">
        <v>13</v>
      </c>
      <c r="BY41">
        <v>0</v>
      </c>
      <c r="BZ41">
        <v>21</v>
      </c>
    </row>
    <row r="42" spans="1:78" ht="16.5">
      <c r="A42" s="108" t="str">
        <f t="shared" si="1"/>
        <v>삼환운수</v>
      </c>
      <c r="B42" s="109" t="str">
        <f t="shared" si="2"/>
        <v>오인석</v>
      </c>
      <c r="C42" s="110" t="str">
        <f t="shared" si="3"/>
        <v>S</v>
      </c>
      <c r="D42" s="111">
        <f t="shared" si="4"/>
        <v>1.0048275862068967</v>
      </c>
      <c r="E42" s="112">
        <f t="shared" si="5"/>
        <v>3557</v>
      </c>
      <c r="F42" s="113" t="str">
        <f t="shared" si="6"/>
        <v>순환56</v>
      </c>
      <c r="G42" s="114" t="str">
        <f t="shared" si="7"/>
        <v>71바6219</v>
      </c>
      <c r="H42" s="115">
        <f t="shared" si="8"/>
        <v>1</v>
      </c>
      <c r="I42" s="116">
        <f t="shared" si="9"/>
        <v>1099.5709999999999</v>
      </c>
      <c r="J42" s="117">
        <f t="shared" si="10"/>
        <v>2.816448804006705E-3</v>
      </c>
      <c r="K42" s="117">
        <f t="shared" si="11"/>
        <v>0.36178525214516061</v>
      </c>
      <c r="L42" s="117">
        <f t="shared" si="12"/>
        <v>6.3661191501049055E-2</v>
      </c>
      <c r="M42" s="118">
        <f t="shared" si="13"/>
        <v>7.4720000000000004</v>
      </c>
      <c r="N42" s="119">
        <f t="shared" si="14"/>
        <v>0</v>
      </c>
      <c r="O42" s="119">
        <f t="shared" si="15"/>
        <v>0.81850103358491633</v>
      </c>
      <c r="P42" s="220">
        <f t="shared" si="16"/>
        <v>0</v>
      </c>
      <c r="Q42" s="221">
        <f t="shared" si="17"/>
        <v>0</v>
      </c>
      <c r="R42" s="221">
        <f t="shared" si="18"/>
        <v>9</v>
      </c>
      <c r="T42">
        <v>515</v>
      </c>
      <c r="U42">
        <v>3557</v>
      </c>
      <c r="V42" t="s">
        <v>239</v>
      </c>
      <c r="W42">
        <v>1099.5709999999999</v>
      </c>
      <c r="X42">
        <v>377.31900000000002</v>
      </c>
      <c r="Y42">
        <v>2.9140000000000001</v>
      </c>
      <c r="Z42">
        <v>7.4720000000000004</v>
      </c>
      <c r="AA42">
        <v>73.863583000000006</v>
      </c>
      <c r="AB42">
        <v>0.208033</v>
      </c>
      <c r="AC42">
        <v>26.722754999999999</v>
      </c>
      <c r="AD42" s="1">
        <v>70</v>
      </c>
      <c r="AE42">
        <v>0</v>
      </c>
      <c r="AF42">
        <v>9</v>
      </c>
      <c r="AG42">
        <v>58</v>
      </c>
      <c r="AH42">
        <v>14.886509999999999</v>
      </c>
      <c r="AI42">
        <v>0</v>
      </c>
      <c r="AJ42">
        <v>0</v>
      </c>
      <c r="AK42">
        <v>0</v>
      </c>
      <c r="AL42">
        <v>0</v>
      </c>
      <c r="AM42">
        <v>1.0048275862068967</v>
      </c>
      <c r="AN42" t="s">
        <v>71</v>
      </c>
      <c r="AO42">
        <v>1099.5709999999999</v>
      </c>
      <c r="AP42" t="s">
        <v>387</v>
      </c>
      <c r="AQ42" t="s">
        <v>117</v>
      </c>
      <c r="AR42" t="s">
        <v>123</v>
      </c>
      <c r="AS42" t="s">
        <v>117</v>
      </c>
      <c r="AT42" t="s">
        <v>123</v>
      </c>
      <c r="AU42" t="s">
        <v>189</v>
      </c>
      <c r="AV42" t="s">
        <v>239</v>
      </c>
      <c r="AW42" t="s">
        <v>71</v>
      </c>
      <c r="AX42">
        <v>3557</v>
      </c>
      <c r="AY42" t="s">
        <v>465</v>
      </c>
      <c r="AZ42">
        <v>1</v>
      </c>
      <c r="BA42" t="s">
        <v>495</v>
      </c>
      <c r="BB42">
        <v>1</v>
      </c>
      <c r="BC42">
        <v>1</v>
      </c>
      <c r="BE42" t="s">
        <v>66</v>
      </c>
      <c r="BF42">
        <v>1</v>
      </c>
      <c r="BG42" t="s">
        <v>291</v>
      </c>
      <c r="BI42" t="s">
        <v>117</v>
      </c>
      <c r="BJ42" t="s">
        <v>239</v>
      </c>
      <c r="BK42" t="s">
        <v>71</v>
      </c>
      <c r="BL42">
        <v>1.0048275862068967</v>
      </c>
      <c r="BM42">
        <v>3557</v>
      </c>
      <c r="BN42" t="s">
        <v>123</v>
      </c>
      <c r="BO42" t="s">
        <v>189</v>
      </c>
      <c r="BP42">
        <v>1</v>
      </c>
      <c r="BQ42">
        <v>1099.5709999999999</v>
      </c>
      <c r="BR42">
        <v>2.816448804006705E-3</v>
      </c>
      <c r="BS42">
        <v>0.36178525214516061</v>
      </c>
      <c r="BT42">
        <v>6.3661191501049055E-2</v>
      </c>
      <c r="BU42">
        <v>7.4720000000000004</v>
      </c>
      <c r="BV42">
        <v>0</v>
      </c>
      <c r="BW42">
        <v>0.81850103358491633</v>
      </c>
      <c r="BX42">
        <v>0</v>
      </c>
      <c r="BY42">
        <v>0</v>
      </c>
      <c r="BZ42">
        <v>9</v>
      </c>
    </row>
    <row r="43" spans="1:78" ht="16.5">
      <c r="A43" s="125" t="str">
        <f t="shared" si="1"/>
        <v>삼환운수</v>
      </c>
      <c r="B43" s="126" t="str">
        <f t="shared" si="2"/>
        <v>오주용</v>
      </c>
      <c r="C43" s="127" t="str">
        <f t="shared" si="3"/>
        <v>A</v>
      </c>
      <c r="D43" s="128">
        <f t="shared" si="4"/>
        <v>0.9533056590780502</v>
      </c>
      <c r="E43" s="129">
        <f t="shared" si="5"/>
        <v>8018</v>
      </c>
      <c r="F43" s="130" t="str">
        <f t="shared" si="6"/>
        <v>566</v>
      </c>
      <c r="G43" s="131" t="str">
        <f t="shared" si="7"/>
        <v>72바1511</v>
      </c>
      <c r="H43" s="132">
        <f t="shared" si="8"/>
        <v>7</v>
      </c>
      <c r="I43" s="133">
        <f t="shared" si="9"/>
        <v>1559.164</v>
      </c>
      <c r="J43" s="134">
        <f t="shared" si="10"/>
        <v>5.7705631548246499E-3</v>
      </c>
      <c r="K43" s="134">
        <f t="shared" si="11"/>
        <v>0.37150243415212542</v>
      </c>
      <c r="L43" s="134">
        <f t="shared" si="12"/>
        <v>0.22896885766987951</v>
      </c>
      <c r="M43" s="135">
        <f t="shared" si="13"/>
        <v>7.5910000000000002</v>
      </c>
      <c r="N43" s="136">
        <f t="shared" si="14"/>
        <v>0</v>
      </c>
      <c r="O43" s="136">
        <f t="shared" si="15"/>
        <v>4.6178593143505111</v>
      </c>
      <c r="P43" s="218">
        <f t="shared" si="16"/>
        <v>2</v>
      </c>
      <c r="Q43" s="219">
        <f t="shared" si="17"/>
        <v>0</v>
      </c>
      <c r="R43" s="219">
        <f t="shared" si="18"/>
        <v>72</v>
      </c>
      <c r="T43">
        <v>515</v>
      </c>
      <c r="U43">
        <v>8018</v>
      </c>
      <c r="V43" t="s">
        <v>240</v>
      </c>
      <c r="W43">
        <v>1559.164</v>
      </c>
      <c r="X43">
        <v>633.73400000000004</v>
      </c>
      <c r="Y43">
        <v>2.46</v>
      </c>
      <c r="Z43">
        <v>7.5910000000000002</v>
      </c>
      <c r="AA43">
        <v>123.991018</v>
      </c>
      <c r="AB43">
        <v>0.71549799999999997</v>
      </c>
      <c r="AC43">
        <v>46.062964999999998</v>
      </c>
      <c r="AD43" s="1">
        <v>357</v>
      </c>
      <c r="AE43">
        <v>0</v>
      </c>
      <c r="AF43">
        <v>72</v>
      </c>
      <c r="AG43">
        <v>89</v>
      </c>
      <c r="AH43">
        <v>12.574814</v>
      </c>
      <c r="AI43">
        <v>18.100000000000001</v>
      </c>
      <c r="AJ43">
        <v>0</v>
      </c>
      <c r="AK43">
        <v>2</v>
      </c>
      <c r="AL43">
        <v>2353</v>
      </c>
      <c r="AM43">
        <v>0.9533056590780502</v>
      </c>
      <c r="AN43" t="s">
        <v>66</v>
      </c>
      <c r="AO43">
        <v>615.47299999999996</v>
      </c>
      <c r="AP43" t="s">
        <v>388</v>
      </c>
      <c r="AQ43" t="s">
        <v>117</v>
      </c>
      <c r="AR43" t="s">
        <v>121</v>
      </c>
      <c r="AS43" t="s">
        <v>117</v>
      </c>
      <c r="AT43" t="s">
        <v>121</v>
      </c>
      <c r="AU43" t="s">
        <v>199</v>
      </c>
      <c r="AV43" t="s">
        <v>240</v>
      </c>
      <c r="AW43" t="s">
        <v>66</v>
      </c>
      <c r="AX43">
        <v>8018</v>
      </c>
      <c r="AY43" t="s">
        <v>489</v>
      </c>
      <c r="AZ43">
        <v>2</v>
      </c>
      <c r="BA43" t="s">
        <v>319</v>
      </c>
      <c r="BB43">
        <v>7</v>
      </c>
      <c r="BC43">
        <v>1</v>
      </c>
      <c r="BE43" t="s">
        <v>66</v>
      </c>
      <c r="BF43">
        <v>0</v>
      </c>
      <c r="BG43" t="s">
        <v>279</v>
      </c>
      <c r="BI43" t="s">
        <v>117</v>
      </c>
      <c r="BJ43" t="s">
        <v>240</v>
      </c>
      <c r="BK43" t="s">
        <v>66</v>
      </c>
      <c r="BL43">
        <v>0.9533056590780502</v>
      </c>
      <c r="BM43">
        <v>8018</v>
      </c>
      <c r="BN43" t="s">
        <v>121</v>
      </c>
      <c r="BO43" t="s">
        <v>199</v>
      </c>
      <c r="BP43">
        <v>7</v>
      </c>
      <c r="BQ43">
        <v>1559.164</v>
      </c>
      <c r="BR43">
        <v>5.7705631548246499E-3</v>
      </c>
      <c r="BS43">
        <v>0.37150243415212542</v>
      </c>
      <c r="BT43">
        <v>0.22896885766987951</v>
      </c>
      <c r="BU43">
        <v>7.5910000000000002</v>
      </c>
      <c r="BV43">
        <v>0</v>
      </c>
      <c r="BW43">
        <v>4.6178593143505111</v>
      </c>
      <c r="BX43">
        <v>2</v>
      </c>
      <c r="BY43">
        <v>0</v>
      </c>
      <c r="BZ43">
        <v>72</v>
      </c>
    </row>
    <row r="44" spans="1:78" ht="16.5">
      <c r="A44" s="108" t="str">
        <f t="shared" si="1"/>
        <v>삼환운수</v>
      </c>
      <c r="B44" s="109" t="str">
        <f t="shared" si="2"/>
        <v>원종연</v>
      </c>
      <c r="C44" s="110" t="str">
        <f t="shared" si="3"/>
        <v>S</v>
      </c>
      <c r="D44" s="111">
        <f t="shared" si="4"/>
        <v>1.0760608968848346</v>
      </c>
      <c r="E44" s="112">
        <f t="shared" si="5"/>
        <v>1918</v>
      </c>
      <c r="F44" s="113" t="str">
        <f t="shared" si="6"/>
        <v>566</v>
      </c>
      <c r="G44" s="114" t="str">
        <f t="shared" si="7"/>
        <v>72바1511</v>
      </c>
      <c r="H44" s="115">
        <f t="shared" si="8"/>
        <v>2</v>
      </c>
      <c r="I44" s="116">
        <f t="shared" si="9"/>
        <v>1485.4750000000001</v>
      </c>
      <c r="J44" s="117">
        <f t="shared" si="10"/>
        <v>1.3201951081261848E-2</v>
      </c>
      <c r="K44" s="117">
        <f t="shared" si="11"/>
        <v>0.38659933673826724</v>
      </c>
      <c r="L44" s="117">
        <f t="shared" si="12"/>
        <v>0.22080479307965464</v>
      </c>
      <c r="M44" s="118">
        <f t="shared" si="13"/>
        <v>7.141</v>
      </c>
      <c r="N44" s="119">
        <f t="shared" si="14"/>
        <v>6.7318534475504468E-2</v>
      </c>
      <c r="O44" s="119">
        <f t="shared" si="15"/>
        <v>0.26927413790201787</v>
      </c>
      <c r="P44" s="220">
        <f t="shared" si="16"/>
        <v>11</v>
      </c>
      <c r="Q44" s="221">
        <f t="shared" si="17"/>
        <v>1</v>
      </c>
      <c r="R44" s="221">
        <f t="shared" si="18"/>
        <v>4</v>
      </c>
      <c r="T44">
        <v>515</v>
      </c>
      <c r="U44">
        <v>1918</v>
      </c>
      <c r="V44" t="s">
        <v>241</v>
      </c>
      <c r="W44">
        <v>1485.4749999999999</v>
      </c>
      <c r="X44">
        <v>533.62099999999998</v>
      </c>
      <c r="Y44">
        <v>2.7839999999999998</v>
      </c>
      <c r="Z44">
        <v>7.141</v>
      </c>
      <c r="AA44">
        <v>125.103554</v>
      </c>
      <c r="AB44">
        <v>1.6516109999999999</v>
      </c>
      <c r="AC44">
        <v>48.364950999999998</v>
      </c>
      <c r="AD44" s="1">
        <v>328</v>
      </c>
      <c r="AE44">
        <v>1</v>
      </c>
      <c r="AF44">
        <v>4</v>
      </c>
      <c r="AG44">
        <v>51</v>
      </c>
      <c r="AH44">
        <v>11.873963</v>
      </c>
      <c r="AI44">
        <v>0</v>
      </c>
      <c r="AJ44">
        <v>0</v>
      </c>
      <c r="AK44">
        <v>11</v>
      </c>
      <c r="AL44">
        <v>3186</v>
      </c>
      <c r="AM44">
        <v>1.0760608968848346</v>
      </c>
      <c r="AN44" t="s">
        <v>71</v>
      </c>
      <c r="AO44">
        <v>1404.4680000000001</v>
      </c>
      <c r="AP44" t="s">
        <v>389</v>
      </c>
      <c r="AQ44" t="s">
        <v>117</v>
      </c>
      <c r="AR44" t="s">
        <v>121</v>
      </c>
      <c r="AS44" t="s">
        <v>117</v>
      </c>
      <c r="AT44" t="s">
        <v>121</v>
      </c>
      <c r="AU44" t="s">
        <v>199</v>
      </c>
      <c r="AV44" t="s">
        <v>241</v>
      </c>
      <c r="AW44" t="s">
        <v>71</v>
      </c>
      <c r="AX44">
        <v>1918</v>
      </c>
      <c r="AY44" t="s">
        <v>455</v>
      </c>
      <c r="AZ44">
        <v>4</v>
      </c>
      <c r="BA44" t="s">
        <v>496</v>
      </c>
      <c r="BB44">
        <v>2</v>
      </c>
      <c r="BC44">
        <v>1</v>
      </c>
      <c r="BE44" t="s">
        <v>71</v>
      </c>
      <c r="BF44">
        <v>0</v>
      </c>
      <c r="BG44" t="s">
        <v>279</v>
      </c>
      <c r="BI44" t="s">
        <v>117</v>
      </c>
      <c r="BJ44" t="s">
        <v>241</v>
      </c>
      <c r="BK44" t="s">
        <v>71</v>
      </c>
      <c r="BL44">
        <v>1.0760608968848346</v>
      </c>
      <c r="BM44">
        <v>1918</v>
      </c>
      <c r="BN44" t="s">
        <v>121</v>
      </c>
      <c r="BO44" t="s">
        <v>199</v>
      </c>
      <c r="BP44">
        <v>2</v>
      </c>
      <c r="BQ44">
        <v>1485.4750000000001</v>
      </c>
      <c r="BR44">
        <v>1.3201951081261848E-2</v>
      </c>
      <c r="BS44">
        <v>0.38659933673826724</v>
      </c>
      <c r="BT44">
        <v>0.22080479307965467</v>
      </c>
      <c r="BU44">
        <v>7.141</v>
      </c>
      <c r="BV44">
        <v>6.7318534475504468E-2</v>
      </c>
      <c r="BW44">
        <v>0.26927413790201787</v>
      </c>
      <c r="BX44">
        <v>11</v>
      </c>
      <c r="BY44">
        <v>1</v>
      </c>
      <c r="BZ44">
        <v>4</v>
      </c>
    </row>
    <row r="45" spans="1:78" ht="16.5">
      <c r="A45" s="125" t="str">
        <f t="shared" si="1"/>
        <v>삼환운수</v>
      </c>
      <c r="B45" s="126" t="str">
        <f t="shared" si="2"/>
        <v>유만근</v>
      </c>
      <c r="C45" s="127" t="str">
        <f t="shared" si="3"/>
        <v>C</v>
      </c>
      <c r="D45" s="128">
        <f t="shared" si="4"/>
        <v>0.85099082473377596</v>
      </c>
      <c r="E45" s="129">
        <f t="shared" si="5"/>
        <v>2240</v>
      </c>
      <c r="F45" s="130" t="str">
        <f t="shared" si="6"/>
        <v>순환56</v>
      </c>
      <c r="G45" s="131" t="str">
        <f t="shared" si="7"/>
        <v>71바6220</v>
      </c>
      <c r="H45" s="132">
        <f t="shared" si="8"/>
        <v>8</v>
      </c>
      <c r="I45" s="133">
        <f t="shared" si="9"/>
        <v>1261.4430000000002</v>
      </c>
      <c r="J45" s="134">
        <f t="shared" si="10"/>
        <v>1.5951076412481707E-2</v>
      </c>
      <c r="K45" s="134">
        <f t="shared" si="11"/>
        <v>0.38100101203828712</v>
      </c>
      <c r="L45" s="134">
        <f t="shared" si="12"/>
        <v>0.10384932176879969</v>
      </c>
      <c r="M45" s="135">
        <f t="shared" si="13"/>
        <v>11.336</v>
      </c>
      <c r="N45" s="136">
        <f t="shared" si="14"/>
        <v>0</v>
      </c>
      <c r="O45" s="136">
        <f t="shared" si="15"/>
        <v>7.2139605198173822</v>
      </c>
      <c r="P45" s="218">
        <f t="shared" si="16"/>
        <v>6</v>
      </c>
      <c r="Q45" s="219">
        <f t="shared" si="17"/>
        <v>0</v>
      </c>
      <c r="R45" s="219">
        <f t="shared" si="18"/>
        <v>91</v>
      </c>
      <c r="T45">
        <v>515</v>
      </c>
      <c r="U45">
        <v>2240</v>
      </c>
      <c r="V45" t="s">
        <v>278</v>
      </c>
      <c r="W45">
        <v>1279.5719999999999</v>
      </c>
      <c r="X45">
        <v>524.86699999999996</v>
      </c>
      <c r="Y45">
        <v>2.4380000000000002</v>
      </c>
      <c r="Z45">
        <v>11.336</v>
      </c>
      <c r="AA45">
        <v>94.958858000000006</v>
      </c>
      <c r="AB45">
        <v>1.514696</v>
      </c>
      <c r="AC45">
        <v>36.179420999999998</v>
      </c>
      <c r="AD45" s="1">
        <v>131</v>
      </c>
      <c r="AE45">
        <v>0</v>
      </c>
      <c r="AF45">
        <v>91</v>
      </c>
      <c r="AG45">
        <v>65</v>
      </c>
      <c r="AH45">
        <v>13.475014</v>
      </c>
      <c r="AI45">
        <v>30</v>
      </c>
      <c r="AJ45">
        <v>0</v>
      </c>
      <c r="AK45">
        <v>6</v>
      </c>
      <c r="AL45">
        <v>436</v>
      </c>
      <c r="AM45">
        <v>0.85099082473377596</v>
      </c>
      <c r="AN45" t="s">
        <v>69</v>
      </c>
      <c r="AO45">
        <v>311.74900000000002</v>
      </c>
      <c r="AP45" t="s">
        <v>390</v>
      </c>
      <c r="AQ45" t="s">
        <v>117</v>
      </c>
      <c r="AR45" t="s">
        <v>123</v>
      </c>
      <c r="AS45" t="s">
        <v>117</v>
      </c>
      <c r="AT45" t="s">
        <v>123</v>
      </c>
      <c r="AU45" t="s">
        <v>213</v>
      </c>
      <c r="AV45" t="s">
        <v>278</v>
      </c>
      <c r="AW45" t="s">
        <v>69</v>
      </c>
      <c r="AX45">
        <v>2240</v>
      </c>
      <c r="AY45" t="s">
        <v>497</v>
      </c>
      <c r="AZ45">
        <v>5</v>
      </c>
      <c r="BA45" t="s">
        <v>498</v>
      </c>
      <c r="BB45">
        <v>8</v>
      </c>
      <c r="BC45">
        <v>1</v>
      </c>
      <c r="BE45" t="s">
        <v>67</v>
      </c>
      <c r="BF45">
        <v>1</v>
      </c>
      <c r="BG45" t="s">
        <v>291</v>
      </c>
      <c r="BI45" t="s">
        <v>117</v>
      </c>
      <c r="BJ45" t="s">
        <v>278</v>
      </c>
      <c r="BK45" t="s">
        <v>69</v>
      </c>
      <c r="BL45">
        <v>0.85099082473377596</v>
      </c>
      <c r="BM45">
        <v>2240</v>
      </c>
      <c r="BN45" t="s">
        <v>123</v>
      </c>
      <c r="BO45" t="s">
        <v>213</v>
      </c>
      <c r="BP45">
        <v>8</v>
      </c>
      <c r="BQ45">
        <v>1261.4430000000002</v>
      </c>
      <c r="BR45">
        <v>1.5951076412481707E-2</v>
      </c>
      <c r="BS45">
        <v>0.38100101203828712</v>
      </c>
      <c r="BT45">
        <v>0.10237798263794458</v>
      </c>
      <c r="BU45">
        <v>11.336</v>
      </c>
      <c r="BV45">
        <v>0</v>
      </c>
      <c r="BW45">
        <v>7.2139605198173822</v>
      </c>
      <c r="BX45">
        <v>6</v>
      </c>
      <c r="BY45">
        <v>0</v>
      </c>
      <c r="BZ45">
        <v>91</v>
      </c>
    </row>
    <row r="46" spans="1:78" ht="16.5">
      <c r="A46" s="108" t="str">
        <f t="shared" si="1"/>
        <v>삼환운수</v>
      </c>
      <c r="B46" s="109" t="str">
        <f t="shared" si="2"/>
        <v>유승환</v>
      </c>
      <c r="C46" s="110" t="str">
        <f t="shared" si="3"/>
        <v>A</v>
      </c>
      <c r="D46" s="111">
        <f t="shared" si="4"/>
        <v>0.96822693491549061</v>
      </c>
      <c r="E46" s="112">
        <f t="shared" si="5"/>
        <v>3326</v>
      </c>
      <c r="F46" s="113" t="str">
        <f t="shared" si="6"/>
        <v>567</v>
      </c>
      <c r="G46" s="114" t="str">
        <f t="shared" si="7"/>
        <v>72바1518</v>
      </c>
      <c r="H46" s="115">
        <f t="shared" si="8"/>
        <v>4</v>
      </c>
      <c r="I46" s="116">
        <f t="shared" si="9"/>
        <v>1415.192</v>
      </c>
      <c r="J46" s="117">
        <f t="shared" si="10"/>
        <v>3.102232760970057E-2</v>
      </c>
      <c r="K46" s="117">
        <f t="shared" si="11"/>
        <v>0.34879139612886262</v>
      </c>
      <c r="L46" s="117">
        <f t="shared" si="12"/>
        <v>0.14909637702869999</v>
      </c>
      <c r="M46" s="118">
        <f t="shared" si="13"/>
        <v>4.5460000000000003</v>
      </c>
      <c r="N46" s="119">
        <f t="shared" si="14"/>
        <v>0</v>
      </c>
      <c r="O46" s="119">
        <f t="shared" si="15"/>
        <v>3.6744130831717534</v>
      </c>
      <c r="P46" s="220">
        <f t="shared" si="16"/>
        <v>0</v>
      </c>
      <c r="Q46" s="221">
        <f t="shared" si="17"/>
        <v>0</v>
      </c>
      <c r="R46" s="221">
        <f t="shared" si="18"/>
        <v>52</v>
      </c>
      <c r="T46">
        <v>515</v>
      </c>
      <c r="U46">
        <v>3326</v>
      </c>
      <c r="V46" t="s">
        <v>298</v>
      </c>
      <c r="W46">
        <v>1415.192</v>
      </c>
      <c r="X46">
        <v>565.572</v>
      </c>
      <c r="Y46">
        <v>2.5019999999999998</v>
      </c>
      <c r="Z46">
        <v>4.5460000000000003</v>
      </c>
      <c r="AA46">
        <v>102.27991400000001</v>
      </c>
      <c r="AB46">
        <v>3.1729609999999999</v>
      </c>
      <c r="AC46">
        <v>35.674354000000001</v>
      </c>
      <c r="AD46" s="1">
        <v>211</v>
      </c>
      <c r="AE46">
        <v>0</v>
      </c>
      <c r="AF46">
        <v>52</v>
      </c>
      <c r="AG46">
        <v>91</v>
      </c>
      <c r="AH46">
        <v>13.836460000000001</v>
      </c>
      <c r="AI46">
        <v>4.5999999999999996</v>
      </c>
      <c r="AJ46">
        <v>2.2999999999999998</v>
      </c>
      <c r="AK46">
        <v>0</v>
      </c>
      <c r="AL46">
        <v>0</v>
      </c>
      <c r="AM46">
        <v>0.96822693491549061</v>
      </c>
      <c r="AN46" t="s">
        <v>66</v>
      </c>
      <c r="AO46">
        <v>1090.3869999999999</v>
      </c>
      <c r="AP46" t="s">
        <v>391</v>
      </c>
      <c r="AQ46" t="s">
        <v>117</v>
      </c>
      <c r="AR46" t="s">
        <v>122</v>
      </c>
      <c r="AS46" t="s">
        <v>117</v>
      </c>
      <c r="AT46" t="s">
        <v>122</v>
      </c>
      <c r="AU46" t="s">
        <v>294</v>
      </c>
      <c r="AV46" t="s">
        <v>298</v>
      </c>
      <c r="AW46" t="s">
        <v>66</v>
      </c>
      <c r="AX46">
        <v>3326</v>
      </c>
      <c r="AY46" t="s">
        <v>499</v>
      </c>
      <c r="AZ46">
        <v>1</v>
      </c>
      <c r="BA46" t="s">
        <v>293</v>
      </c>
      <c r="BB46">
        <v>4</v>
      </c>
      <c r="BC46">
        <v>1</v>
      </c>
      <c r="BE46" t="s">
        <v>66</v>
      </c>
      <c r="BF46">
        <v>0</v>
      </c>
      <c r="BG46" t="s">
        <v>279</v>
      </c>
      <c r="BI46" t="s">
        <v>117</v>
      </c>
      <c r="BJ46" t="s">
        <v>298</v>
      </c>
      <c r="BK46" t="s">
        <v>66</v>
      </c>
      <c r="BL46">
        <v>0.96822693491549061</v>
      </c>
      <c r="BM46">
        <v>3326</v>
      </c>
      <c r="BN46" t="s">
        <v>122</v>
      </c>
      <c r="BO46" t="s">
        <v>294</v>
      </c>
      <c r="BP46">
        <v>4</v>
      </c>
      <c r="BQ46">
        <v>1415.192</v>
      </c>
      <c r="BR46">
        <v>3.102232760970057E-2</v>
      </c>
      <c r="BS46">
        <v>0.34879139612886262</v>
      </c>
      <c r="BT46">
        <v>0.14909637702869999</v>
      </c>
      <c r="BU46">
        <v>4.5460000000000003</v>
      </c>
      <c r="BV46">
        <v>0</v>
      </c>
      <c r="BW46">
        <v>3.6744130831717534</v>
      </c>
      <c r="BX46">
        <v>0</v>
      </c>
      <c r="BY46">
        <v>0</v>
      </c>
      <c r="BZ46">
        <v>52</v>
      </c>
    </row>
    <row r="47" spans="1:78" ht="16.5">
      <c r="A47" s="125" t="str">
        <f t="shared" si="1"/>
        <v>삼환운수</v>
      </c>
      <c r="B47" s="126" t="str">
        <f t="shared" si="2"/>
        <v>유제훈</v>
      </c>
      <c r="C47" s="127" t="str">
        <f t="shared" si="3"/>
        <v>B</v>
      </c>
      <c r="D47" s="128">
        <f t="shared" si="4"/>
        <v>0.93410125279235667</v>
      </c>
      <c r="E47" s="129">
        <f t="shared" si="5"/>
        <v>751</v>
      </c>
      <c r="F47" s="130" t="str">
        <f t="shared" si="6"/>
        <v>567</v>
      </c>
      <c r="G47" s="131" t="str">
        <f t="shared" si="7"/>
        <v>72바1518</v>
      </c>
      <c r="H47" s="132">
        <f t="shared" si="8"/>
        <v>9</v>
      </c>
      <c r="I47" s="133">
        <f t="shared" si="9"/>
        <v>1698.1450000000002</v>
      </c>
      <c r="J47" s="134">
        <f t="shared" si="10"/>
        <v>1.0205760042301599E-2</v>
      </c>
      <c r="K47" s="134">
        <f t="shared" si="11"/>
        <v>0.38588829928618701</v>
      </c>
      <c r="L47" s="134">
        <f t="shared" si="12"/>
        <v>0.15428600031210524</v>
      </c>
      <c r="M47" s="135">
        <f t="shared" si="13"/>
        <v>7.0650000000000004</v>
      </c>
      <c r="N47" s="136">
        <f t="shared" si="14"/>
        <v>0.17666335913599837</v>
      </c>
      <c r="O47" s="136">
        <f t="shared" si="15"/>
        <v>0.41221450465066289</v>
      </c>
      <c r="P47" s="218">
        <f t="shared" si="16"/>
        <v>1</v>
      </c>
      <c r="Q47" s="219">
        <f t="shared" si="17"/>
        <v>3</v>
      </c>
      <c r="R47" s="219">
        <f t="shared" si="18"/>
        <v>7</v>
      </c>
      <c r="T47">
        <v>515</v>
      </c>
      <c r="U47">
        <v>751</v>
      </c>
      <c r="V47" t="s">
        <v>242</v>
      </c>
      <c r="W47">
        <v>1698.145</v>
      </c>
      <c r="X47">
        <v>699.697</v>
      </c>
      <c r="Y47">
        <v>2.427</v>
      </c>
      <c r="Z47">
        <v>7.0650000000000004</v>
      </c>
      <c r="AA47">
        <v>131.86073300000001</v>
      </c>
      <c r="AB47">
        <v>1.345739</v>
      </c>
      <c r="AC47">
        <v>50.883513999999998</v>
      </c>
      <c r="AD47" s="1">
        <v>262</v>
      </c>
      <c r="AE47">
        <v>3</v>
      </c>
      <c r="AF47">
        <v>7</v>
      </c>
      <c r="AG47">
        <v>67</v>
      </c>
      <c r="AH47">
        <v>12.878322000000001</v>
      </c>
      <c r="AI47">
        <v>0.3</v>
      </c>
      <c r="AJ47">
        <v>0</v>
      </c>
      <c r="AK47">
        <v>1</v>
      </c>
      <c r="AL47">
        <v>150</v>
      </c>
      <c r="AM47">
        <v>0.93410125279235667</v>
      </c>
      <c r="AN47" t="s">
        <v>68</v>
      </c>
      <c r="AO47">
        <v>355.01900000000001</v>
      </c>
      <c r="AP47" t="s">
        <v>392</v>
      </c>
      <c r="AQ47" t="s">
        <v>117</v>
      </c>
      <c r="AR47" t="s">
        <v>122</v>
      </c>
      <c r="AS47" t="s">
        <v>117</v>
      </c>
      <c r="AT47" t="s">
        <v>122</v>
      </c>
      <c r="AU47" t="s">
        <v>294</v>
      </c>
      <c r="AV47" t="s">
        <v>242</v>
      </c>
      <c r="AW47" t="s">
        <v>68</v>
      </c>
      <c r="AX47">
        <v>751</v>
      </c>
      <c r="AY47" t="s">
        <v>472</v>
      </c>
      <c r="AZ47">
        <v>1</v>
      </c>
      <c r="BA47" t="s">
        <v>500</v>
      </c>
      <c r="BB47">
        <v>9</v>
      </c>
      <c r="BC47">
        <v>1</v>
      </c>
      <c r="BE47" t="s">
        <v>68</v>
      </c>
      <c r="BF47">
        <v>0</v>
      </c>
      <c r="BG47" t="s">
        <v>279</v>
      </c>
      <c r="BI47" t="s">
        <v>117</v>
      </c>
      <c r="BJ47" t="s">
        <v>242</v>
      </c>
      <c r="BK47" t="s">
        <v>68</v>
      </c>
      <c r="BL47">
        <v>0.93410125279235667</v>
      </c>
      <c r="BM47">
        <v>751</v>
      </c>
      <c r="BN47" t="s">
        <v>122</v>
      </c>
      <c r="BO47" t="s">
        <v>294</v>
      </c>
      <c r="BP47">
        <v>9</v>
      </c>
      <c r="BQ47">
        <v>1698.1450000000002</v>
      </c>
      <c r="BR47">
        <v>1.0205760042301599E-2</v>
      </c>
      <c r="BS47">
        <v>0.38588829928618701</v>
      </c>
      <c r="BT47">
        <v>0.15428600031210526</v>
      </c>
      <c r="BU47">
        <v>7.0650000000000004</v>
      </c>
      <c r="BV47">
        <v>0.17666335913599837</v>
      </c>
      <c r="BW47">
        <v>0.41221450465066289</v>
      </c>
      <c r="BX47">
        <v>1</v>
      </c>
      <c r="BY47">
        <v>3</v>
      </c>
      <c r="BZ47">
        <v>7</v>
      </c>
    </row>
    <row r="48" spans="1:78" ht="16.5">
      <c r="A48" s="108" t="str">
        <f t="shared" si="1"/>
        <v>삼환운수</v>
      </c>
      <c r="B48" s="109" t="str">
        <f t="shared" si="2"/>
        <v>유준식</v>
      </c>
      <c r="C48" s="110" t="str">
        <f t="shared" si="3"/>
        <v>A</v>
      </c>
      <c r="D48" s="111">
        <f t="shared" si="4"/>
        <v>0.97370370370370363</v>
      </c>
      <c r="E48" s="112">
        <f t="shared" si="5"/>
        <v>1590</v>
      </c>
      <c r="F48" s="113" t="str">
        <f t="shared" si="6"/>
        <v>532</v>
      </c>
      <c r="G48" s="114" t="str">
        <f t="shared" si="7"/>
        <v>71바6207</v>
      </c>
      <c r="H48" s="115">
        <f t="shared" si="8"/>
        <v>1</v>
      </c>
      <c r="I48" s="116">
        <f t="shared" si="9"/>
        <v>1691.7370000000001</v>
      </c>
      <c r="J48" s="117">
        <f t="shared" si="10"/>
        <v>1.8858536183696158E-2</v>
      </c>
      <c r="K48" s="117">
        <f t="shared" si="11"/>
        <v>0.32135652506409057</v>
      </c>
      <c r="L48" s="117">
        <f t="shared" si="12"/>
        <v>0.22166566079715699</v>
      </c>
      <c r="M48" s="118">
        <f t="shared" si="13"/>
        <v>6.923</v>
      </c>
      <c r="N48" s="119">
        <f t="shared" si="14"/>
        <v>5.9110842879241864E-2</v>
      </c>
      <c r="O48" s="119">
        <f t="shared" si="15"/>
        <v>2.7190987724451259</v>
      </c>
      <c r="P48" s="220">
        <f t="shared" si="16"/>
        <v>8</v>
      </c>
      <c r="Q48" s="221">
        <f t="shared" si="17"/>
        <v>1</v>
      </c>
      <c r="R48" s="221">
        <f t="shared" si="18"/>
        <v>46</v>
      </c>
      <c r="T48">
        <v>515</v>
      </c>
      <c r="U48">
        <v>1590</v>
      </c>
      <c r="V48" t="s">
        <v>243</v>
      </c>
      <c r="W48">
        <v>1691.7370000000001</v>
      </c>
      <c r="X48">
        <v>643.44299999999998</v>
      </c>
      <c r="Y48">
        <v>2.629</v>
      </c>
      <c r="Z48">
        <v>6.923</v>
      </c>
      <c r="AA48">
        <v>136.600528</v>
      </c>
      <c r="AB48">
        <v>2.5760860000000001</v>
      </c>
      <c r="AC48">
        <v>43.897471000000003</v>
      </c>
      <c r="AD48" s="1">
        <v>375</v>
      </c>
      <c r="AE48">
        <v>1</v>
      </c>
      <c r="AF48">
        <v>46</v>
      </c>
      <c r="AG48">
        <v>68</v>
      </c>
      <c r="AH48">
        <v>12.384556</v>
      </c>
      <c r="AI48">
        <v>7.9</v>
      </c>
      <c r="AJ48">
        <v>0</v>
      </c>
      <c r="AK48">
        <v>8</v>
      </c>
      <c r="AL48">
        <v>2650</v>
      </c>
      <c r="AM48">
        <v>0.97370370370370363</v>
      </c>
      <c r="AN48" t="s">
        <v>66</v>
      </c>
      <c r="AO48">
        <v>1691.7370000000001</v>
      </c>
      <c r="AP48" t="s">
        <v>393</v>
      </c>
      <c r="AQ48" t="s">
        <v>117</v>
      </c>
      <c r="AR48" t="s">
        <v>119</v>
      </c>
      <c r="AS48" t="s">
        <v>117</v>
      </c>
      <c r="AT48" t="s">
        <v>119</v>
      </c>
      <c r="AU48" t="s">
        <v>182</v>
      </c>
      <c r="AV48" t="s">
        <v>243</v>
      </c>
      <c r="AW48" t="s">
        <v>66</v>
      </c>
      <c r="AX48">
        <v>1590</v>
      </c>
      <c r="AY48" t="s">
        <v>492</v>
      </c>
      <c r="AZ48">
        <v>3</v>
      </c>
      <c r="BA48" t="s">
        <v>501</v>
      </c>
      <c r="BB48">
        <v>1</v>
      </c>
      <c r="BC48">
        <v>1</v>
      </c>
      <c r="BE48" t="s">
        <v>68</v>
      </c>
      <c r="BF48">
        <v>1</v>
      </c>
      <c r="BG48" t="s">
        <v>291</v>
      </c>
      <c r="BI48" t="s">
        <v>117</v>
      </c>
      <c r="BJ48" t="s">
        <v>243</v>
      </c>
      <c r="BK48" t="s">
        <v>66</v>
      </c>
      <c r="BL48">
        <v>0.97370370370370363</v>
      </c>
      <c r="BM48">
        <v>1590</v>
      </c>
      <c r="BN48" t="s">
        <v>119</v>
      </c>
      <c r="BO48" t="s">
        <v>182</v>
      </c>
      <c r="BP48">
        <v>1</v>
      </c>
      <c r="BQ48">
        <v>1691.7370000000001</v>
      </c>
      <c r="BR48">
        <v>1.8858536183696158E-2</v>
      </c>
      <c r="BS48">
        <v>0.32135652506409057</v>
      </c>
      <c r="BT48">
        <v>0.22166566079715699</v>
      </c>
      <c r="BU48">
        <v>6.923</v>
      </c>
      <c r="BV48">
        <v>5.9110842879241864E-2</v>
      </c>
      <c r="BW48">
        <v>2.7190987724451259</v>
      </c>
      <c r="BX48">
        <v>8</v>
      </c>
      <c r="BY48">
        <v>1</v>
      </c>
      <c r="BZ48">
        <v>46</v>
      </c>
    </row>
    <row r="49" spans="1:78" ht="16.5">
      <c r="A49" s="125" t="str">
        <f t="shared" si="1"/>
        <v>삼환운수</v>
      </c>
      <c r="B49" s="126" t="str">
        <f t="shared" si="2"/>
        <v>유해득</v>
      </c>
      <c r="C49" s="127" t="str">
        <f t="shared" si="3"/>
        <v>C</v>
      </c>
      <c r="D49" s="128">
        <f t="shared" si="4"/>
        <v>0.88500000000000001</v>
      </c>
      <c r="E49" s="129">
        <f t="shared" si="5"/>
        <v>5915</v>
      </c>
      <c r="F49" s="130" t="str">
        <f t="shared" si="6"/>
        <v>540</v>
      </c>
      <c r="G49" s="131" t="str">
        <f t="shared" si="7"/>
        <v>71바6452</v>
      </c>
      <c r="H49" s="132">
        <f t="shared" si="8"/>
        <v>1</v>
      </c>
      <c r="I49" s="133">
        <f t="shared" si="9"/>
        <v>1016.136</v>
      </c>
      <c r="J49" s="134">
        <f t="shared" si="10"/>
        <v>3.1447441305643142E-2</v>
      </c>
      <c r="K49" s="134">
        <f t="shared" si="11"/>
        <v>0.33334493332739429</v>
      </c>
      <c r="L49" s="134">
        <f t="shared" si="12"/>
        <v>7.2824897454671425E-2</v>
      </c>
      <c r="M49" s="135">
        <f t="shared" si="13"/>
        <v>5.4690000000000003</v>
      </c>
      <c r="N49" s="136">
        <f t="shared" si="14"/>
        <v>0</v>
      </c>
      <c r="O49" s="136">
        <f t="shared" si="15"/>
        <v>1.9682404717478763</v>
      </c>
      <c r="P49" s="218">
        <f t="shared" si="16"/>
        <v>7</v>
      </c>
      <c r="Q49" s="219">
        <f t="shared" si="17"/>
        <v>0</v>
      </c>
      <c r="R49" s="219">
        <f t="shared" si="18"/>
        <v>20</v>
      </c>
      <c r="T49">
        <v>515</v>
      </c>
      <c r="U49">
        <v>5915</v>
      </c>
      <c r="V49" t="s">
        <v>244</v>
      </c>
      <c r="W49">
        <v>1016.136</v>
      </c>
      <c r="X49">
        <v>574.15899999999999</v>
      </c>
      <c r="Y49">
        <v>1.77</v>
      </c>
      <c r="Z49">
        <v>5.4690000000000003</v>
      </c>
      <c r="AA49">
        <v>93.505795000000006</v>
      </c>
      <c r="AB49">
        <v>2.940518</v>
      </c>
      <c r="AC49">
        <v>31.169682999999999</v>
      </c>
      <c r="AD49" s="1">
        <v>74</v>
      </c>
      <c r="AE49">
        <v>0</v>
      </c>
      <c r="AF49">
        <v>20</v>
      </c>
      <c r="AG49">
        <v>52</v>
      </c>
      <c r="AH49">
        <v>10.867091</v>
      </c>
      <c r="AI49">
        <v>0</v>
      </c>
      <c r="AJ49">
        <v>0</v>
      </c>
      <c r="AK49">
        <v>7</v>
      </c>
      <c r="AL49">
        <v>446</v>
      </c>
      <c r="AM49">
        <v>0.88500000000000001</v>
      </c>
      <c r="AN49" t="s">
        <v>69</v>
      </c>
      <c r="AO49">
        <v>1016.136</v>
      </c>
      <c r="AP49" t="s">
        <v>394</v>
      </c>
      <c r="AQ49" t="s">
        <v>117</v>
      </c>
      <c r="AR49" t="s">
        <v>120</v>
      </c>
      <c r="AS49" t="s">
        <v>117</v>
      </c>
      <c r="AT49" t="s">
        <v>120</v>
      </c>
      <c r="AU49" t="s">
        <v>192</v>
      </c>
      <c r="AV49" t="s">
        <v>244</v>
      </c>
      <c r="AW49" t="s">
        <v>69</v>
      </c>
      <c r="AX49">
        <v>5915</v>
      </c>
      <c r="AY49" t="s">
        <v>502</v>
      </c>
      <c r="AZ49">
        <v>2</v>
      </c>
      <c r="BA49" t="s">
        <v>318</v>
      </c>
      <c r="BB49">
        <v>1</v>
      </c>
      <c r="BC49">
        <v>1</v>
      </c>
      <c r="BE49" t="s">
        <v>69</v>
      </c>
      <c r="BF49">
        <v>0</v>
      </c>
      <c r="BG49" t="s">
        <v>279</v>
      </c>
      <c r="BI49" t="s">
        <v>117</v>
      </c>
      <c r="BJ49" t="s">
        <v>244</v>
      </c>
      <c r="BK49" t="s">
        <v>69</v>
      </c>
      <c r="BL49">
        <v>0.88500000000000001</v>
      </c>
      <c r="BM49">
        <v>5915</v>
      </c>
      <c r="BN49" t="s">
        <v>120</v>
      </c>
      <c r="BO49" t="s">
        <v>192</v>
      </c>
      <c r="BP49">
        <v>1</v>
      </c>
      <c r="BQ49">
        <v>1016.136</v>
      </c>
      <c r="BR49">
        <v>3.1447441305643142E-2</v>
      </c>
      <c r="BS49">
        <v>0.33334493332739429</v>
      </c>
      <c r="BT49">
        <v>7.2824897454671425E-2</v>
      </c>
      <c r="BU49">
        <v>5.4690000000000003</v>
      </c>
      <c r="BV49">
        <v>0</v>
      </c>
      <c r="BW49">
        <v>1.9682404717478763</v>
      </c>
      <c r="BX49">
        <v>7</v>
      </c>
      <c r="BY49">
        <v>0</v>
      </c>
      <c r="BZ49">
        <v>20</v>
      </c>
    </row>
    <row r="50" spans="1:78" ht="16.5">
      <c r="A50" s="108" t="str">
        <f t="shared" si="1"/>
        <v>삼환운수</v>
      </c>
      <c r="B50" s="109" t="str">
        <f t="shared" si="2"/>
        <v>윤수영</v>
      </c>
      <c r="C50" s="110" t="str">
        <f t="shared" si="3"/>
        <v>S</v>
      </c>
      <c r="D50" s="111">
        <f t="shared" si="4"/>
        <v>1.1326315789473687</v>
      </c>
      <c r="E50" s="112">
        <f t="shared" si="5"/>
        <v>2640</v>
      </c>
      <c r="F50" s="113" t="str">
        <f t="shared" si="6"/>
        <v>540</v>
      </c>
      <c r="G50" s="114" t="str">
        <f t="shared" si="7"/>
        <v>71바6462</v>
      </c>
      <c r="H50" s="115">
        <f t="shared" si="8"/>
        <v>1</v>
      </c>
      <c r="I50" s="116">
        <f t="shared" si="9"/>
        <v>502.11</v>
      </c>
      <c r="J50" s="117">
        <f t="shared" si="10"/>
        <v>1.9909446414769962E-3</v>
      </c>
      <c r="K50" s="117">
        <f t="shared" si="11"/>
        <v>0.29412133028935666</v>
      </c>
      <c r="L50" s="117">
        <f t="shared" si="12"/>
        <v>0.2967477246021788</v>
      </c>
      <c r="M50" s="118">
        <f t="shared" si="13"/>
        <v>5.4610000000000003</v>
      </c>
      <c r="N50" s="119">
        <f t="shared" si="14"/>
        <v>0</v>
      </c>
      <c r="O50" s="119">
        <f t="shared" si="15"/>
        <v>3.7840313875445619</v>
      </c>
      <c r="P50" s="220">
        <f t="shared" si="16"/>
        <v>0</v>
      </c>
      <c r="Q50" s="221">
        <f t="shared" si="17"/>
        <v>0</v>
      </c>
      <c r="R50" s="221">
        <f t="shared" si="18"/>
        <v>19</v>
      </c>
      <c r="T50">
        <v>515</v>
      </c>
      <c r="U50">
        <v>2640</v>
      </c>
      <c r="V50" t="s">
        <v>299</v>
      </c>
      <c r="W50">
        <v>502.11</v>
      </c>
      <c r="X50">
        <v>233.35900000000001</v>
      </c>
      <c r="Y50">
        <v>2.1520000000000001</v>
      </c>
      <c r="Z50">
        <v>5.4610000000000003</v>
      </c>
      <c r="AA50">
        <v>34.320894000000003</v>
      </c>
      <c r="AB50">
        <v>6.8331000000000003E-2</v>
      </c>
      <c r="AC50">
        <v>10.094507</v>
      </c>
      <c r="AD50" s="1">
        <v>149</v>
      </c>
      <c r="AE50">
        <v>0</v>
      </c>
      <c r="AF50">
        <v>19</v>
      </c>
      <c r="AG50">
        <v>61</v>
      </c>
      <c r="AH50">
        <v>14.629863</v>
      </c>
      <c r="AI50">
        <v>0</v>
      </c>
      <c r="AJ50">
        <v>0</v>
      </c>
      <c r="AK50">
        <v>0</v>
      </c>
      <c r="AL50">
        <v>0</v>
      </c>
      <c r="AM50">
        <v>1.1326315789473687</v>
      </c>
      <c r="AN50" t="s">
        <v>71</v>
      </c>
      <c r="AO50">
        <v>502.11</v>
      </c>
      <c r="AP50" t="s">
        <v>395</v>
      </c>
      <c r="AQ50" t="s">
        <v>117</v>
      </c>
      <c r="AR50" t="s">
        <v>120</v>
      </c>
      <c r="AS50" t="s">
        <v>117</v>
      </c>
      <c r="AT50" t="s">
        <v>120</v>
      </c>
      <c r="AU50" t="s">
        <v>198</v>
      </c>
      <c r="AV50" t="s">
        <v>299</v>
      </c>
      <c r="AW50" t="s">
        <v>71</v>
      </c>
      <c r="AX50">
        <v>2640</v>
      </c>
      <c r="AY50" t="s">
        <v>503</v>
      </c>
      <c r="AZ50">
        <v>1</v>
      </c>
      <c r="BA50" t="s">
        <v>504</v>
      </c>
      <c r="BB50">
        <v>1</v>
      </c>
      <c r="BC50">
        <v>1</v>
      </c>
      <c r="BE50" t="s">
        <v>71</v>
      </c>
      <c r="BF50">
        <v>0</v>
      </c>
      <c r="BG50" t="s">
        <v>279</v>
      </c>
      <c r="BI50" t="s">
        <v>117</v>
      </c>
      <c r="BJ50" t="s">
        <v>299</v>
      </c>
      <c r="BK50" t="s">
        <v>71</v>
      </c>
      <c r="BL50">
        <v>1.1326315789473687</v>
      </c>
      <c r="BM50">
        <v>2640</v>
      </c>
      <c r="BN50" t="s">
        <v>120</v>
      </c>
      <c r="BO50" t="s">
        <v>198</v>
      </c>
      <c r="BP50">
        <v>1</v>
      </c>
      <c r="BQ50">
        <v>502.11</v>
      </c>
      <c r="BR50">
        <v>1.9909446414769962E-3</v>
      </c>
      <c r="BS50">
        <v>0.29412133028935666</v>
      </c>
      <c r="BT50">
        <v>0.2967477246021788</v>
      </c>
      <c r="BU50">
        <v>5.4610000000000003</v>
      </c>
      <c r="BV50">
        <v>0</v>
      </c>
      <c r="BW50">
        <v>3.7840313875445619</v>
      </c>
      <c r="BX50">
        <v>0</v>
      </c>
      <c r="BY50">
        <v>0</v>
      </c>
      <c r="BZ50">
        <v>19</v>
      </c>
    </row>
    <row r="51" spans="1:78" ht="16.5">
      <c r="A51" s="125" t="str">
        <f t="shared" si="1"/>
        <v>삼환운수</v>
      </c>
      <c r="B51" s="126" t="str">
        <f t="shared" si="2"/>
        <v>이강식</v>
      </c>
      <c r="C51" s="127" t="str">
        <f t="shared" si="3"/>
        <v>S</v>
      </c>
      <c r="D51" s="128">
        <f t="shared" si="4"/>
        <v>1.0926923076923076</v>
      </c>
      <c r="E51" s="129">
        <f t="shared" si="5"/>
        <v>7742</v>
      </c>
      <c r="F51" s="130" t="str">
        <f t="shared" si="6"/>
        <v>567</v>
      </c>
      <c r="G51" s="131" t="str">
        <f t="shared" si="7"/>
        <v>72바1515</v>
      </c>
      <c r="H51" s="132">
        <f t="shared" si="8"/>
        <v>1</v>
      </c>
      <c r="I51" s="133">
        <f t="shared" si="9"/>
        <v>776.35900000000004</v>
      </c>
      <c r="J51" s="134">
        <f t="shared" si="10"/>
        <v>2.375665021812836E-2</v>
      </c>
      <c r="K51" s="134">
        <f t="shared" si="11"/>
        <v>0.3323953971307958</v>
      </c>
      <c r="L51" s="134">
        <f t="shared" si="12"/>
        <v>0.27564567423060721</v>
      </c>
      <c r="M51" s="135">
        <f t="shared" si="13"/>
        <v>7.2480000000000002</v>
      </c>
      <c r="N51" s="136">
        <f t="shared" si="14"/>
        <v>0</v>
      </c>
      <c r="O51" s="136">
        <f t="shared" si="15"/>
        <v>0.38641916948215965</v>
      </c>
      <c r="P51" s="218">
        <f t="shared" si="16"/>
        <v>0</v>
      </c>
      <c r="Q51" s="219">
        <f t="shared" si="17"/>
        <v>0</v>
      </c>
      <c r="R51" s="219">
        <f t="shared" si="18"/>
        <v>3</v>
      </c>
      <c r="T51">
        <v>515</v>
      </c>
      <c r="U51">
        <v>7742</v>
      </c>
      <c r="V51" t="s">
        <v>331</v>
      </c>
      <c r="W51">
        <v>776.35900000000004</v>
      </c>
      <c r="X51">
        <v>273.274</v>
      </c>
      <c r="Y51">
        <v>2.8410000000000002</v>
      </c>
      <c r="Z51">
        <v>7.2480000000000002</v>
      </c>
      <c r="AA51">
        <v>58.986598999999998</v>
      </c>
      <c r="AB51">
        <v>1.401324</v>
      </c>
      <c r="AC51">
        <v>19.606874000000001</v>
      </c>
      <c r="AD51" s="1">
        <v>214</v>
      </c>
      <c r="AE51">
        <v>0</v>
      </c>
      <c r="AF51">
        <v>3</v>
      </c>
      <c r="AG51">
        <v>61</v>
      </c>
      <c r="AH51">
        <v>13.161616</v>
      </c>
      <c r="AI51">
        <v>0</v>
      </c>
      <c r="AJ51">
        <v>0</v>
      </c>
      <c r="AK51">
        <v>0</v>
      </c>
      <c r="AL51">
        <v>0</v>
      </c>
      <c r="AM51">
        <v>1.0926923076923076</v>
      </c>
      <c r="AN51" t="s">
        <v>71</v>
      </c>
      <c r="AO51">
        <v>776.35900000000004</v>
      </c>
      <c r="AP51" t="s">
        <v>396</v>
      </c>
      <c r="AQ51" t="s">
        <v>117</v>
      </c>
      <c r="AR51" t="s">
        <v>122</v>
      </c>
      <c r="AS51" t="s">
        <v>117</v>
      </c>
      <c r="AT51" t="s">
        <v>122</v>
      </c>
      <c r="AU51" t="s">
        <v>208</v>
      </c>
      <c r="AV51" t="s">
        <v>331</v>
      </c>
      <c r="AW51" t="s">
        <v>71</v>
      </c>
      <c r="AX51">
        <v>7742</v>
      </c>
      <c r="AY51" t="s">
        <v>478</v>
      </c>
      <c r="AZ51">
        <v>3</v>
      </c>
      <c r="BA51" t="s">
        <v>345</v>
      </c>
      <c r="BB51">
        <v>1</v>
      </c>
      <c r="BC51">
        <v>1</v>
      </c>
      <c r="BE51" t="s">
        <v>71</v>
      </c>
      <c r="BF51">
        <v>0</v>
      </c>
      <c r="BG51" t="s">
        <v>279</v>
      </c>
      <c r="BI51" t="s">
        <v>117</v>
      </c>
      <c r="BJ51" t="s">
        <v>331</v>
      </c>
      <c r="BK51" t="s">
        <v>71</v>
      </c>
      <c r="BL51">
        <v>1.0926923076923076</v>
      </c>
      <c r="BM51">
        <v>7742</v>
      </c>
      <c r="BN51" t="s">
        <v>122</v>
      </c>
      <c r="BO51" t="s">
        <v>208</v>
      </c>
      <c r="BP51">
        <v>1</v>
      </c>
      <c r="BQ51">
        <v>776.35900000000004</v>
      </c>
      <c r="BR51">
        <v>2.375665021812836E-2</v>
      </c>
      <c r="BS51">
        <v>0.3323953971307958</v>
      </c>
      <c r="BT51">
        <v>0.27564567423060721</v>
      </c>
      <c r="BU51">
        <v>7.2480000000000002</v>
      </c>
      <c r="BV51">
        <v>0</v>
      </c>
      <c r="BW51">
        <v>0.38641916948215965</v>
      </c>
      <c r="BX51">
        <v>0</v>
      </c>
      <c r="BY51">
        <v>0</v>
      </c>
      <c r="BZ51">
        <v>3</v>
      </c>
    </row>
    <row r="52" spans="1:78" ht="16.5">
      <c r="A52" s="108" t="str">
        <f t="shared" si="1"/>
        <v>삼환운수</v>
      </c>
      <c r="B52" s="109" t="str">
        <f t="shared" si="2"/>
        <v>이도원</v>
      </c>
      <c r="C52" s="110" t="str">
        <f t="shared" si="3"/>
        <v>B</v>
      </c>
      <c r="D52" s="111">
        <f t="shared" si="4"/>
        <v>0.90105263157894744</v>
      </c>
      <c r="E52" s="112">
        <f t="shared" si="5"/>
        <v>9373</v>
      </c>
      <c r="F52" s="113" t="str">
        <f t="shared" si="6"/>
        <v>540</v>
      </c>
      <c r="G52" s="114" t="str">
        <f t="shared" si="7"/>
        <v>71바6462</v>
      </c>
      <c r="H52" s="115">
        <f t="shared" si="8"/>
        <v>1</v>
      </c>
      <c r="I52" s="116">
        <f t="shared" si="9"/>
        <v>756.63800000000003</v>
      </c>
      <c r="J52" s="117">
        <f t="shared" si="10"/>
        <v>1.6610182645524604E-2</v>
      </c>
      <c r="K52" s="117">
        <f t="shared" si="11"/>
        <v>0.34672023965142473</v>
      </c>
      <c r="L52" s="117">
        <f t="shared" si="12"/>
        <v>0.21939157166306741</v>
      </c>
      <c r="M52" s="118">
        <f t="shared" si="13"/>
        <v>6.7030000000000003</v>
      </c>
      <c r="N52" s="119">
        <f t="shared" si="14"/>
        <v>0</v>
      </c>
      <c r="O52" s="119">
        <f t="shared" si="15"/>
        <v>2.6432719477478002</v>
      </c>
      <c r="P52" s="220">
        <f t="shared" si="16"/>
        <v>4</v>
      </c>
      <c r="Q52" s="221">
        <f t="shared" si="17"/>
        <v>0</v>
      </c>
      <c r="R52" s="221">
        <f t="shared" si="18"/>
        <v>20</v>
      </c>
      <c r="T52">
        <v>515</v>
      </c>
      <c r="U52">
        <v>9373</v>
      </c>
      <c r="V52" t="s">
        <v>332</v>
      </c>
      <c r="W52">
        <v>756.63800000000003</v>
      </c>
      <c r="X52">
        <v>441.94099999999997</v>
      </c>
      <c r="Y52">
        <v>1.712</v>
      </c>
      <c r="Z52">
        <v>6.7030000000000003</v>
      </c>
      <c r="AA52">
        <v>65.353586000000007</v>
      </c>
      <c r="AB52">
        <v>1.0855349999999999</v>
      </c>
      <c r="AC52">
        <v>22.659410999999999</v>
      </c>
      <c r="AD52" s="1">
        <v>166</v>
      </c>
      <c r="AE52">
        <v>0</v>
      </c>
      <c r="AF52">
        <v>20</v>
      </c>
      <c r="AG52">
        <v>69</v>
      </c>
      <c r="AH52">
        <v>11.577603999999999</v>
      </c>
      <c r="AI52">
        <v>6.7</v>
      </c>
      <c r="AJ52">
        <v>0</v>
      </c>
      <c r="AK52">
        <v>4</v>
      </c>
      <c r="AL52">
        <v>974</v>
      </c>
      <c r="AM52">
        <v>0.90105263157894744</v>
      </c>
      <c r="AN52" t="s">
        <v>68</v>
      </c>
      <c r="AO52">
        <v>756.63800000000003</v>
      </c>
      <c r="AP52" t="s">
        <v>397</v>
      </c>
      <c r="AQ52" t="s">
        <v>117</v>
      </c>
      <c r="AR52" t="s">
        <v>120</v>
      </c>
      <c r="AS52" t="s">
        <v>117</v>
      </c>
      <c r="AT52" t="s">
        <v>120</v>
      </c>
      <c r="AU52" t="s">
        <v>198</v>
      </c>
      <c r="AV52" t="s">
        <v>332</v>
      </c>
      <c r="AW52" t="s">
        <v>68</v>
      </c>
      <c r="AX52">
        <v>9373</v>
      </c>
      <c r="AY52" t="s">
        <v>474</v>
      </c>
      <c r="AZ52">
        <v>6</v>
      </c>
      <c r="BA52" t="s">
        <v>505</v>
      </c>
      <c r="BB52">
        <v>1</v>
      </c>
      <c r="BC52">
        <v>1</v>
      </c>
      <c r="BE52" t="s">
        <v>69</v>
      </c>
      <c r="BF52">
        <v>1</v>
      </c>
      <c r="BG52" t="s">
        <v>291</v>
      </c>
      <c r="BI52" t="s">
        <v>117</v>
      </c>
      <c r="BJ52" t="s">
        <v>332</v>
      </c>
      <c r="BK52" t="s">
        <v>68</v>
      </c>
      <c r="BL52">
        <v>0.90105263157894744</v>
      </c>
      <c r="BM52">
        <v>9373</v>
      </c>
      <c r="BN52" t="s">
        <v>120</v>
      </c>
      <c r="BO52" t="s">
        <v>198</v>
      </c>
      <c r="BP52">
        <v>1</v>
      </c>
      <c r="BQ52">
        <v>756.63800000000003</v>
      </c>
      <c r="BR52">
        <v>1.6610182645524604E-2</v>
      </c>
      <c r="BS52">
        <v>0.34672023965142473</v>
      </c>
      <c r="BT52">
        <v>0.21939157166306741</v>
      </c>
      <c r="BU52">
        <v>6.7030000000000003</v>
      </c>
      <c r="BV52">
        <v>0</v>
      </c>
      <c r="BW52">
        <v>2.6432719477478002</v>
      </c>
      <c r="BX52">
        <v>4</v>
      </c>
      <c r="BY52">
        <v>0</v>
      </c>
      <c r="BZ52">
        <v>20</v>
      </c>
    </row>
    <row r="53" spans="1:78" ht="16.5">
      <c r="A53" s="125" t="str">
        <f t="shared" si="1"/>
        <v>삼환운수</v>
      </c>
      <c r="B53" s="126" t="str">
        <f t="shared" si="2"/>
        <v>이배근</v>
      </c>
      <c r="C53" s="127" t="str">
        <f t="shared" si="3"/>
        <v>B</v>
      </c>
      <c r="D53" s="128">
        <f t="shared" si="4"/>
        <v>0.92049999999999998</v>
      </c>
      <c r="E53" s="129">
        <f t="shared" si="5"/>
        <v>1632</v>
      </c>
      <c r="F53" s="130" t="str">
        <f t="shared" si="6"/>
        <v>540</v>
      </c>
      <c r="G53" s="131" t="str">
        <f t="shared" si="7"/>
        <v>71바6454</v>
      </c>
      <c r="H53" s="132">
        <f t="shared" si="8"/>
        <v>1</v>
      </c>
      <c r="I53" s="133">
        <f t="shared" si="9"/>
        <v>1044.684</v>
      </c>
      <c r="J53" s="134">
        <f t="shared" si="10"/>
        <v>2.9388131580397818E-2</v>
      </c>
      <c r="K53" s="134">
        <f t="shared" si="11"/>
        <v>0.37375290907895531</v>
      </c>
      <c r="L53" s="134">
        <f t="shared" si="12"/>
        <v>0.24983631413901239</v>
      </c>
      <c r="M53" s="135">
        <f t="shared" si="13"/>
        <v>7.8460000000000001</v>
      </c>
      <c r="N53" s="136">
        <f t="shared" si="14"/>
        <v>9.5722725723759533E-2</v>
      </c>
      <c r="O53" s="136">
        <f t="shared" si="15"/>
        <v>2.2016226916464694</v>
      </c>
      <c r="P53" s="218">
        <f t="shared" si="16"/>
        <v>17</v>
      </c>
      <c r="Q53" s="219">
        <f t="shared" si="17"/>
        <v>1</v>
      </c>
      <c r="R53" s="219">
        <f t="shared" si="18"/>
        <v>23</v>
      </c>
      <c r="T53">
        <v>515</v>
      </c>
      <c r="U53">
        <v>1632</v>
      </c>
      <c r="V53" t="s">
        <v>333</v>
      </c>
      <c r="W53">
        <v>1044.684</v>
      </c>
      <c r="X53">
        <v>567.40499999999997</v>
      </c>
      <c r="Y53">
        <v>1.841</v>
      </c>
      <c r="Z53">
        <v>7.8460000000000001</v>
      </c>
      <c r="AA53">
        <v>92.203581999999997</v>
      </c>
      <c r="AB53">
        <v>2.7096909999999998</v>
      </c>
      <c r="AC53">
        <v>34.461357</v>
      </c>
      <c r="AD53" s="1">
        <v>261</v>
      </c>
      <c r="AE53">
        <v>1</v>
      </c>
      <c r="AF53">
        <v>23</v>
      </c>
      <c r="AG53">
        <v>63</v>
      </c>
      <c r="AH53">
        <v>11.330188</v>
      </c>
      <c r="AI53">
        <v>0</v>
      </c>
      <c r="AJ53">
        <v>0</v>
      </c>
      <c r="AK53">
        <v>17</v>
      </c>
      <c r="AL53">
        <v>4193</v>
      </c>
      <c r="AM53">
        <v>0.92049999999999998</v>
      </c>
      <c r="AN53" t="s">
        <v>68</v>
      </c>
      <c r="AO53">
        <v>1044.684</v>
      </c>
      <c r="AP53" t="s">
        <v>398</v>
      </c>
      <c r="AQ53" t="s">
        <v>117</v>
      </c>
      <c r="AR53" t="s">
        <v>120</v>
      </c>
      <c r="AS53" t="s">
        <v>117</v>
      </c>
      <c r="AT53" t="s">
        <v>120</v>
      </c>
      <c r="AU53" t="s">
        <v>315</v>
      </c>
      <c r="AV53" t="s">
        <v>333</v>
      </c>
      <c r="AW53" t="s">
        <v>68</v>
      </c>
      <c r="AX53">
        <v>1632</v>
      </c>
      <c r="AY53" t="s">
        <v>474</v>
      </c>
      <c r="AZ53">
        <v>2</v>
      </c>
      <c r="BA53" t="s">
        <v>342</v>
      </c>
      <c r="BB53">
        <v>1</v>
      </c>
      <c r="BC53">
        <v>1</v>
      </c>
      <c r="BE53" t="s">
        <v>68</v>
      </c>
      <c r="BF53">
        <v>0</v>
      </c>
      <c r="BG53" t="s">
        <v>279</v>
      </c>
      <c r="BI53" t="s">
        <v>117</v>
      </c>
      <c r="BJ53" t="s">
        <v>333</v>
      </c>
      <c r="BK53" t="s">
        <v>68</v>
      </c>
      <c r="BL53">
        <v>0.92049999999999998</v>
      </c>
      <c r="BM53">
        <v>1632</v>
      </c>
      <c r="BN53" t="s">
        <v>120</v>
      </c>
      <c r="BO53" t="s">
        <v>315</v>
      </c>
      <c r="BP53">
        <v>1</v>
      </c>
      <c r="BQ53">
        <v>1044.684</v>
      </c>
      <c r="BR53">
        <v>2.9388131580397818E-2</v>
      </c>
      <c r="BS53">
        <v>0.37375290907895531</v>
      </c>
      <c r="BT53">
        <v>0.24983631413901239</v>
      </c>
      <c r="BU53">
        <v>7.8460000000000001</v>
      </c>
      <c r="BV53">
        <v>9.5722725723759533E-2</v>
      </c>
      <c r="BW53">
        <v>2.2016226916464694</v>
      </c>
      <c r="BX53">
        <v>17</v>
      </c>
      <c r="BY53">
        <v>1</v>
      </c>
      <c r="BZ53">
        <v>23</v>
      </c>
    </row>
    <row r="54" spans="1:78" ht="16.5">
      <c r="A54" s="108" t="str">
        <f t="shared" si="1"/>
        <v>삼환운수</v>
      </c>
      <c r="B54" s="109" t="str">
        <f t="shared" si="2"/>
        <v>이상구</v>
      </c>
      <c r="C54" s="110" t="str">
        <f t="shared" si="3"/>
        <v>C</v>
      </c>
      <c r="D54" s="111">
        <f t="shared" si="4"/>
        <v>0.8806666666666666</v>
      </c>
      <c r="E54" s="112">
        <f t="shared" si="5"/>
        <v>540</v>
      </c>
      <c r="F54" s="113" t="str">
        <f t="shared" si="6"/>
        <v>순환56</v>
      </c>
      <c r="G54" s="114" t="str">
        <f t="shared" si="7"/>
        <v>71바6212</v>
      </c>
      <c r="H54" s="115">
        <f t="shared" si="8"/>
        <v>1</v>
      </c>
      <c r="I54" s="116">
        <f t="shared" si="9"/>
        <v>1816.164</v>
      </c>
      <c r="J54" s="117">
        <f t="shared" si="10"/>
        <v>3.6669301565377555E-3</v>
      </c>
      <c r="K54" s="117">
        <f t="shared" si="11"/>
        <v>0.37515987231520154</v>
      </c>
      <c r="L54" s="117">
        <f t="shared" si="12"/>
        <v>6.4972106043286834E-2</v>
      </c>
      <c r="M54" s="118">
        <f t="shared" si="13"/>
        <v>11.435</v>
      </c>
      <c r="N54" s="119">
        <f t="shared" si="14"/>
        <v>0</v>
      </c>
      <c r="O54" s="119">
        <f t="shared" si="15"/>
        <v>6.1668439634306154</v>
      </c>
      <c r="P54" s="220">
        <f t="shared" si="16"/>
        <v>1</v>
      </c>
      <c r="Q54" s="221">
        <f t="shared" si="17"/>
        <v>0</v>
      </c>
      <c r="R54" s="221">
        <f t="shared" si="18"/>
        <v>112</v>
      </c>
      <c r="T54">
        <v>515</v>
      </c>
      <c r="U54">
        <v>540</v>
      </c>
      <c r="V54" t="s">
        <v>245</v>
      </c>
      <c r="W54">
        <v>1816.164</v>
      </c>
      <c r="X54">
        <v>687.322</v>
      </c>
      <c r="Y54">
        <v>2.6419999999999999</v>
      </c>
      <c r="Z54">
        <v>11.435</v>
      </c>
      <c r="AA54">
        <v>118.843278</v>
      </c>
      <c r="AB54">
        <v>0.43579000000000001</v>
      </c>
      <c r="AC54">
        <v>44.585228999999998</v>
      </c>
      <c r="AD54" s="1">
        <v>118</v>
      </c>
      <c r="AE54">
        <v>0</v>
      </c>
      <c r="AF54">
        <v>112</v>
      </c>
      <c r="AG54">
        <v>62</v>
      </c>
      <c r="AH54">
        <v>15.282007999999999</v>
      </c>
      <c r="AI54">
        <v>0</v>
      </c>
      <c r="AJ54">
        <v>0</v>
      </c>
      <c r="AK54">
        <v>1</v>
      </c>
      <c r="AL54">
        <v>128</v>
      </c>
      <c r="AM54">
        <v>0.8806666666666666</v>
      </c>
      <c r="AN54" t="s">
        <v>69</v>
      </c>
      <c r="AO54">
        <v>1816.164</v>
      </c>
      <c r="AP54" t="s">
        <v>399</v>
      </c>
      <c r="AQ54" t="s">
        <v>117</v>
      </c>
      <c r="AR54" t="s">
        <v>123</v>
      </c>
      <c r="AS54" t="s">
        <v>117</v>
      </c>
      <c r="AT54" t="s">
        <v>123</v>
      </c>
      <c r="AU54" t="s">
        <v>212</v>
      </c>
      <c r="AV54" t="s">
        <v>245</v>
      </c>
      <c r="AW54" t="s">
        <v>69</v>
      </c>
      <c r="AX54">
        <v>540</v>
      </c>
      <c r="AY54" t="s">
        <v>497</v>
      </c>
      <c r="AZ54">
        <v>2</v>
      </c>
      <c r="BA54" t="s">
        <v>327</v>
      </c>
      <c r="BB54">
        <v>1</v>
      </c>
      <c r="BC54">
        <v>1</v>
      </c>
      <c r="BE54" t="s">
        <v>68</v>
      </c>
      <c r="BF54">
        <v>-1</v>
      </c>
      <c r="BG54" t="s">
        <v>317</v>
      </c>
      <c r="BI54" t="s">
        <v>117</v>
      </c>
      <c r="BJ54" t="s">
        <v>245</v>
      </c>
      <c r="BK54" t="s">
        <v>69</v>
      </c>
      <c r="BL54">
        <v>0.8806666666666666</v>
      </c>
      <c r="BM54">
        <v>540</v>
      </c>
      <c r="BN54" t="s">
        <v>123</v>
      </c>
      <c r="BO54" t="s">
        <v>212</v>
      </c>
      <c r="BP54">
        <v>1</v>
      </c>
      <c r="BQ54">
        <v>1816.164</v>
      </c>
      <c r="BR54">
        <v>3.6669301565377555E-3</v>
      </c>
      <c r="BS54">
        <v>0.37515987231520154</v>
      </c>
      <c r="BT54">
        <v>6.4972106043286834E-2</v>
      </c>
      <c r="BU54">
        <v>11.435</v>
      </c>
      <c r="BV54">
        <v>0</v>
      </c>
      <c r="BW54">
        <v>6.1668439634306154</v>
      </c>
      <c r="BX54">
        <v>1</v>
      </c>
      <c r="BY54">
        <v>0</v>
      </c>
      <c r="BZ54">
        <v>112</v>
      </c>
    </row>
    <row r="55" spans="1:78" ht="16.5">
      <c r="A55" s="125" t="str">
        <f t="shared" si="1"/>
        <v>삼환운수</v>
      </c>
      <c r="B55" s="126" t="str">
        <f t="shared" si="2"/>
        <v>이상봉</v>
      </c>
      <c r="C55" s="127" t="str">
        <f t="shared" si="3"/>
        <v>B</v>
      </c>
      <c r="D55" s="128">
        <f t="shared" si="4"/>
        <v>0.93400000000000005</v>
      </c>
      <c r="E55" s="129">
        <f t="shared" si="5"/>
        <v>965</v>
      </c>
      <c r="F55" s="130" t="str">
        <f t="shared" si="6"/>
        <v>순환56</v>
      </c>
      <c r="G55" s="131" t="str">
        <f t="shared" si="7"/>
        <v>71바6212</v>
      </c>
      <c r="H55" s="132">
        <f t="shared" si="8"/>
        <v>1</v>
      </c>
      <c r="I55" s="133">
        <f t="shared" si="9"/>
        <v>1452.106</v>
      </c>
      <c r="J55" s="134">
        <f t="shared" si="10"/>
        <v>5.2501276857391051E-4</v>
      </c>
      <c r="K55" s="134">
        <f t="shared" si="11"/>
        <v>0.38001443432003235</v>
      </c>
      <c r="L55" s="134">
        <f t="shared" si="12"/>
        <v>0.14737216153641677</v>
      </c>
      <c r="M55" s="135">
        <f t="shared" si="13"/>
        <v>10.201000000000001</v>
      </c>
      <c r="N55" s="136">
        <f t="shared" si="14"/>
        <v>0</v>
      </c>
      <c r="O55" s="136">
        <f t="shared" si="15"/>
        <v>5.371508691514256</v>
      </c>
      <c r="P55" s="218">
        <f t="shared" si="16"/>
        <v>12</v>
      </c>
      <c r="Q55" s="219">
        <f t="shared" si="17"/>
        <v>0</v>
      </c>
      <c r="R55" s="219">
        <f t="shared" si="18"/>
        <v>78</v>
      </c>
      <c r="T55">
        <v>515</v>
      </c>
      <c r="U55">
        <v>965</v>
      </c>
      <c r="V55" t="s">
        <v>246</v>
      </c>
      <c r="W55">
        <v>1452.106</v>
      </c>
      <c r="X55">
        <v>518.18299999999999</v>
      </c>
      <c r="Y55">
        <v>2.802</v>
      </c>
      <c r="Z55">
        <v>10.201000000000001</v>
      </c>
      <c r="AA55">
        <v>96.287182000000001</v>
      </c>
      <c r="AB55">
        <v>5.0552E-2</v>
      </c>
      <c r="AC55">
        <v>36.590519</v>
      </c>
      <c r="AD55" s="1">
        <v>214</v>
      </c>
      <c r="AE55">
        <v>0</v>
      </c>
      <c r="AF55">
        <v>78</v>
      </c>
      <c r="AG55">
        <v>60</v>
      </c>
      <c r="AH55">
        <v>15.080989000000001</v>
      </c>
      <c r="AI55">
        <v>0</v>
      </c>
      <c r="AJ55">
        <v>0</v>
      </c>
      <c r="AK55">
        <v>12</v>
      </c>
      <c r="AL55">
        <v>2620</v>
      </c>
      <c r="AM55">
        <v>0.93400000000000005</v>
      </c>
      <c r="AN55" t="s">
        <v>68</v>
      </c>
      <c r="AO55">
        <v>1452.106</v>
      </c>
      <c r="AP55" t="s">
        <v>400</v>
      </c>
      <c r="AQ55" t="s">
        <v>117</v>
      </c>
      <c r="AR55" t="s">
        <v>123</v>
      </c>
      <c r="AS55" t="s">
        <v>117</v>
      </c>
      <c r="AT55" t="s">
        <v>123</v>
      </c>
      <c r="AU55" t="s">
        <v>212</v>
      </c>
      <c r="AV55" t="s">
        <v>246</v>
      </c>
      <c r="AW55" t="s">
        <v>68</v>
      </c>
      <c r="AX55">
        <v>965</v>
      </c>
      <c r="AY55" t="s">
        <v>506</v>
      </c>
      <c r="AZ55">
        <v>1</v>
      </c>
      <c r="BA55" t="s">
        <v>326</v>
      </c>
      <c r="BB55">
        <v>1</v>
      </c>
      <c r="BC55">
        <v>1</v>
      </c>
      <c r="BE55" t="s">
        <v>68</v>
      </c>
      <c r="BF55">
        <v>0</v>
      </c>
      <c r="BG55" t="s">
        <v>279</v>
      </c>
      <c r="BI55" t="s">
        <v>117</v>
      </c>
      <c r="BJ55" t="s">
        <v>246</v>
      </c>
      <c r="BK55" t="s">
        <v>68</v>
      </c>
      <c r="BL55">
        <v>0.93400000000000005</v>
      </c>
      <c r="BM55">
        <v>965</v>
      </c>
      <c r="BN55" t="s">
        <v>123</v>
      </c>
      <c r="BO55" t="s">
        <v>212</v>
      </c>
      <c r="BP55">
        <v>1</v>
      </c>
      <c r="BQ55">
        <v>1452.106</v>
      </c>
      <c r="BR55">
        <v>5.2501276857391051E-4</v>
      </c>
      <c r="BS55">
        <v>0.38001443432003235</v>
      </c>
      <c r="BT55">
        <v>0.14737216153641677</v>
      </c>
      <c r="BU55">
        <v>10.201000000000001</v>
      </c>
      <c r="BV55">
        <v>0</v>
      </c>
      <c r="BW55">
        <v>5.371508691514256</v>
      </c>
      <c r="BX55">
        <v>12</v>
      </c>
      <c r="BY55">
        <v>0</v>
      </c>
      <c r="BZ55">
        <v>78</v>
      </c>
    </row>
    <row r="56" spans="1:78" ht="16.5">
      <c r="A56" s="108" t="str">
        <f t="shared" si="1"/>
        <v>삼환운수</v>
      </c>
      <c r="B56" s="109" t="str">
        <f t="shared" si="2"/>
        <v>이상천</v>
      </c>
      <c r="C56" s="110" t="str">
        <f t="shared" si="3"/>
        <v>C</v>
      </c>
      <c r="D56" s="111">
        <f t="shared" si="4"/>
        <v>0.85950000000000004</v>
      </c>
      <c r="E56" s="112">
        <f t="shared" si="5"/>
        <v>4232</v>
      </c>
      <c r="F56" s="113" t="str">
        <f t="shared" si="6"/>
        <v>540</v>
      </c>
      <c r="G56" s="114" t="str">
        <f t="shared" si="7"/>
        <v>71바6461</v>
      </c>
      <c r="H56" s="115">
        <f t="shared" si="8"/>
        <v>1</v>
      </c>
      <c r="I56" s="116">
        <f t="shared" si="9"/>
        <v>985.01499999999999</v>
      </c>
      <c r="J56" s="117">
        <f t="shared" si="10"/>
        <v>1.2294662536191236E-5</v>
      </c>
      <c r="K56" s="117">
        <f t="shared" si="11"/>
        <v>0.420393166708453</v>
      </c>
      <c r="L56" s="117">
        <f t="shared" si="12"/>
        <v>0.21014908402410115</v>
      </c>
      <c r="M56" s="118">
        <f t="shared" si="13"/>
        <v>9.4060000000000006</v>
      </c>
      <c r="N56" s="119">
        <f t="shared" si="14"/>
        <v>0</v>
      </c>
      <c r="O56" s="119">
        <f t="shared" si="15"/>
        <v>1.3197768561900072</v>
      </c>
      <c r="P56" s="220">
        <f t="shared" si="16"/>
        <v>20</v>
      </c>
      <c r="Q56" s="221">
        <f t="shared" si="17"/>
        <v>0</v>
      </c>
      <c r="R56" s="221">
        <f t="shared" si="18"/>
        <v>13</v>
      </c>
      <c r="T56">
        <v>515</v>
      </c>
      <c r="U56">
        <v>4232</v>
      </c>
      <c r="V56" t="s">
        <v>247</v>
      </c>
      <c r="W56">
        <v>985.01499999999999</v>
      </c>
      <c r="X56">
        <v>572.92999999999995</v>
      </c>
      <c r="Y56">
        <v>1.7190000000000001</v>
      </c>
      <c r="Z56">
        <v>9.4060000000000006</v>
      </c>
      <c r="AA56">
        <v>90.364416000000006</v>
      </c>
      <c r="AB56">
        <v>1.111E-3</v>
      </c>
      <c r="AC56">
        <v>37.988582999999998</v>
      </c>
      <c r="AD56" s="1">
        <v>207</v>
      </c>
      <c r="AE56">
        <v>0</v>
      </c>
      <c r="AF56">
        <v>13</v>
      </c>
      <c r="AG56">
        <v>58</v>
      </c>
      <c r="AH56">
        <v>10.900474000000001</v>
      </c>
      <c r="AI56">
        <v>0</v>
      </c>
      <c r="AJ56">
        <v>0</v>
      </c>
      <c r="AK56">
        <v>20</v>
      </c>
      <c r="AL56">
        <v>4628</v>
      </c>
      <c r="AM56">
        <v>0.85950000000000004</v>
      </c>
      <c r="AN56" t="s">
        <v>69</v>
      </c>
      <c r="AO56">
        <v>985.01499999999999</v>
      </c>
      <c r="AP56" t="s">
        <v>401</v>
      </c>
      <c r="AQ56" t="s">
        <v>117</v>
      </c>
      <c r="AR56" t="s">
        <v>120</v>
      </c>
      <c r="AS56" t="s">
        <v>117</v>
      </c>
      <c r="AT56" t="s">
        <v>120</v>
      </c>
      <c r="AU56" t="s">
        <v>197</v>
      </c>
      <c r="AV56" t="s">
        <v>247</v>
      </c>
      <c r="AW56" t="s">
        <v>69</v>
      </c>
      <c r="AX56">
        <v>4232</v>
      </c>
      <c r="AY56" t="s">
        <v>502</v>
      </c>
      <c r="AZ56">
        <v>5</v>
      </c>
      <c r="BA56" t="s">
        <v>507</v>
      </c>
      <c r="BB56">
        <v>1</v>
      </c>
      <c r="BC56">
        <v>1</v>
      </c>
      <c r="BE56" t="s">
        <v>67</v>
      </c>
      <c r="BF56">
        <v>1</v>
      </c>
      <c r="BG56" t="s">
        <v>291</v>
      </c>
      <c r="BI56" t="s">
        <v>117</v>
      </c>
      <c r="BJ56" t="s">
        <v>247</v>
      </c>
      <c r="BK56" t="s">
        <v>69</v>
      </c>
      <c r="BL56">
        <v>0.85950000000000004</v>
      </c>
      <c r="BM56">
        <v>4232</v>
      </c>
      <c r="BN56" t="s">
        <v>120</v>
      </c>
      <c r="BO56" t="s">
        <v>197</v>
      </c>
      <c r="BP56">
        <v>1</v>
      </c>
      <c r="BQ56">
        <v>985.01499999999999</v>
      </c>
      <c r="BR56">
        <v>1.2294662536191236E-5</v>
      </c>
      <c r="BS56">
        <v>0.420393166708453</v>
      </c>
      <c r="BT56">
        <v>0.21014908402410115</v>
      </c>
      <c r="BU56">
        <v>9.4060000000000006</v>
      </c>
      <c r="BV56">
        <v>0</v>
      </c>
      <c r="BW56">
        <v>1.3197768561900072</v>
      </c>
      <c r="BX56">
        <v>20</v>
      </c>
      <c r="BY56">
        <v>0</v>
      </c>
      <c r="BZ56">
        <v>13</v>
      </c>
    </row>
    <row r="57" spans="1:78" ht="16.5">
      <c r="A57" s="125" t="str">
        <f t="shared" si="1"/>
        <v>삼환운수</v>
      </c>
      <c r="B57" s="126" t="str">
        <f t="shared" si="2"/>
        <v>이선교</v>
      </c>
      <c r="C57" s="127" t="str">
        <f t="shared" si="3"/>
        <v>B</v>
      </c>
      <c r="D57" s="128">
        <f t="shared" si="4"/>
        <v>0.90109633776991771</v>
      </c>
      <c r="E57" s="129">
        <f t="shared" si="5"/>
        <v>8282</v>
      </c>
      <c r="F57" s="130" t="str">
        <f t="shared" si="6"/>
        <v>순환56</v>
      </c>
      <c r="G57" s="131" t="str">
        <f t="shared" si="7"/>
        <v>71바6220</v>
      </c>
      <c r="H57" s="132">
        <f t="shared" si="8"/>
        <v>3</v>
      </c>
      <c r="I57" s="133">
        <f t="shared" si="9"/>
        <v>1680.4970000000001</v>
      </c>
      <c r="J57" s="134">
        <f t="shared" si="10"/>
        <v>8.4340299941889994E-3</v>
      </c>
      <c r="K57" s="134">
        <f t="shared" si="11"/>
        <v>0.39297509348726101</v>
      </c>
      <c r="L57" s="134">
        <f t="shared" si="12"/>
        <v>0.11127660448069826</v>
      </c>
      <c r="M57" s="135">
        <f t="shared" si="13"/>
        <v>12.96</v>
      </c>
      <c r="N57" s="136">
        <f t="shared" si="14"/>
        <v>5.9506205604651481E-2</v>
      </c>
      <c r="O57" s="136">
        <f t="shared" si="15"/>
        <v>1.368642728906984</v>
      </c>
      <c r="P57" s="218">
        <f t="shared" si="16"/>
        <v>25</v>
      </c>
      <c r="Q57" s="219">
        <f t="shared" si="17"/>
        <v>1</v>
      </c>
      <c r="R57" s="219">
        <f t="shared" si="18"/>
        <v>23</v>
      </c>
      <c r="T57">
        <v>515</v>
      </c>
      <c r="U57">
        <v>8282</v>
      </c>
      <c r="V57" t="s">
        <v>248</v>
      </c>
      <c r="W57">
        <v>1698.7929999999999</v>
      </c>
      <c r="X57">
        <v>624.81100000000004</v>
      </c>
      <c r="Y57">
        <v>2.7189999999999999</v>
      </c>
      <c r="Z57">
        <v>12.96</v>
      </c>
      <c r="AA57">
        <v>118.82635000000001</v>
      </c>
      <c r="AB57">
        <v>1.0021850000000001</v>
      </c>
      <c r="AC57">
        <v>46.695796000000001</v>
      </c>
      <c r="AD57" s="1">
        <v>187</v>
      </c>
      <c r="AE57">
        <v>1</v>
      </c>
      <c r="AF57">
        <v>23</v>
      </c>
      <c r="AG57">
        <v>60</v>
      </c>
      <c r="AH57">
        <v>14.296433</v>
      </c>
      <c r="AI57">
        <v>0</v>
      </c>
      <c r="AJ57">
        <v>0</v>
      </c>
      <c r="AK57">
        <v>25</v>
      </c>
      <c r="AL57">
        <v>3598</v>
      </c>
      <c r="AM57">
        <v>0.90109633776991771</v>
      </c>
      <c r="AN57" t="s">
        <v>68</v>
      </c>
      <c r="AO57">
        <v>1481.836</v>
      </c>
      <c r="AP57" t="s">
        <v>402</v>
      </c>
      <c r="AQ57" t="s">
        <v>117</v>
      </c>
      <c r="AR57" t="s">
        <v>123</v>
      </c>
      <c r="AS57" t="s">
        <v>117</v>
      </c>
      <c r="AT57" t="s">
        <v>123</v>
      </c>
      <c r="AU57" t="s">
        <v>213</v>
      </c>
      <c r="AV57" t="s">
        <v>248</v>
      </c>
      <c r="AW57" t="s">
        <v>68</v>
      </c>
      <c r="AX57">
        <v>8282</v>
      </c>
      <c r="AY57" t="s">
        <v>506</v>
      </c>
      <c r="AZ57">
        <v>2</v>
      </c>
      <c r="BA57" t="s">
        <v>508</v>
      </c>
      <c r="BB57">
        <v>3</v>
      </c>
      <c r="BC57">
        <v>1</v>
      </c>
      <c r="BE57" t="s">
        <v>69</v>
      </c>
      <c r="BF57">
        <v>1</v>
      </c>
      <c r="BG57" t="s">
        <v>291</v>
      </c>
      <c r="BI57" t="s">
        <v>117</v>
      </c>
      <c r="BJ57" t="s">
        <v>248</v>
      </c>
      <c r="BK57" t="s">
        <v>68</v>
      </c>
      <c r="BL57">
        <v>0.90109633776991771</v>
      </c>
      <c r="BM57">
        <v>8282</v>
      </c>
      <c r="BN57" t="s">
        <v>123</v>
      </c>
      <c r="BO57" t="s">
        <v>213</v>
      </c>
      <c r="BP57">
        <v>3</v>
      </c>
      <c r="BQ57">
        <v>1680.4970000000001</v>
      </c>
      <c r="BR57">
        <v>8.4340299941889994E-3</v>
      </c>
      <c r="BS57">
        <v>0.39297509348726101</v>
      </c>
      <c r="BT57">
        <v>0.11007815549039819</v>
      </c>
      <c r="BU57">
        <v>12.96</v>
      </c>
      <c r="BV57">
        <v>5.9506205604651481E-2</v>
      </c>
      <c r="BW57">
        <v>1.368642728906984</v>
      </c>
      <c r="BX57">
        <v>25</v>
      </c>
      <c r="BY57">
        <v>1</v>
      </c>
      <c r="BZ57">
        <v>23</v>
      </c>
    </row>
    <row r="58" spans="1:78" ht="16.5">
      <c r="A58" s="108" t="str">
        <f t="shared" si="1"/>
        <v>삼환운수</v>
      </c>
      <c r="B58" s="109" t="str">
        <f t="shared" si="2"/>
        <v>이영자</v>
      </c>
      <c r="C58" s="110" t="str">
        <f t="shared" si="3"/>
        <v>S</v>
      </c>
      <c r="D58" s="111">
        <f t="shared" si="4"/>
        <v>1.0477088362539448</v>
      </c>
      <c r="E58" s="112">
        <f t="shared" si="5"/>
        <v>2915</v>
      </c>
      <c r="F58" s="113" t="str">
        <f t="shared" si="6"/>
        <v>567</v>
      </c>
      <c r="G58" s="114" t="str">
        <f t="shared" si="7"/>
        <v>72바1519</v>
      </c>
      <c r="H58" s="115">
        <f t="shared" si="8"/>
        <v>2</v>
      </c>
      <c r="I58" s="116">
        <f t="shared" si="9"/>
        <v>1736.1090000000002</v>
      </c>
      <c r="J58" s="117">
        <f t="shared" si="10"/>
        <v>3.1608764155356343E-2</v>
      </c>
      <c r="K58" s="117">
        <f t="shared" si="11"/>
        <v>0.31611768071660429</v>
      </c>
      <c r="L58" s="117">
        <f t="shared" si="12"/>
        <v>0.1370881666992107</v>
      </c>
      <c r="M58" s="118">
        <f t="shared" si="13"/>
        <v>3.5139999999999998</v>
      </c>
      <c r="N58" s="119">
        <f t="shared" si="14"/>
        <v>0</v>
      </c>
      <c r="O58" s="119">
        <f t="shared" si="15"/>
        <v>1.036801260750333</v>
      </c>
      <c r="P58" s="220">
        <f t="shared" si="16"/>
        <v>0</v>
      </c>
      <c r="Q58" s="221">
        <f t="shared" si="17"/>
        <v>0</v>
      </c>
      <c r="R58" s="221">
        <f t="shared" si="18"/>
        <v>18</v>
      </c>
      <c r="T58">
        <v>515</v>
      </c>
      <c r="U58">
        <v>2915</v>
      </c>
      <c r="V58" t="s">
        <v>249</v>
      </c>
      <c r="W58">
        <v>1736.1089999999999</v>
      </c>
      <c r="X58">
        <v>637.46199999999999</v>
      </c>
      <c r="Y58">
        <v>2.7229999999999999</v>
      </c>
      <c r="Z58">
        <v>3.5139999999999998</v>
      </c>
      <c r="AA58">
        <v>123.07267</v>
      </c>
      <c r="AB58">
        <v>3.8901750000000002</v>
      </c>
      <c r="AC58">
        <v>38.905447000000002</v>
      </c>
      <c r="AD58" s="1">
        <v>238</v>
      </c>
      <c r="AE58">
        <v>0</v>
      </c>
      <c r="AF58">
        <v>18</v>
      </c>
      <c r="AG58">
        <v>70</v>
      </c>
      <c r="AH58">
        <v>14.106373</v>
      </c>
      <c r="AI58">
        <v>20.399999999999999</v>
      </c>
      <c r="AJ58">
        <v>0</v>
      </c>
      <c r="AK58">
        <v>0</v>
      </c>
      <c r="AL58">
        <v>0</v>
      </c>
      <c r="AM58">
        <v>1.0477088362539448</v>
      </c>
      <c r="AN58" t="s">
        <v>71</v>
      </c>
      <c r="AO58">
        <v>1647.2</v>
      </c>
      <c r="AP58" t="s">
        <v>403</v>
      </c>
      <c r="AQ58" t="s">
        <v>117</v>
      </c>
      <c r="AR58" t="s">
        <v>122</v>
      </c>
      <c r="AS58" t="s">
        <v>117</v>
      </c>
      <c r="AT58" t="s">
        <v>122</v>
      </c>
      <c r="AU58" t="s">
        <v>210</v>
      </c>
      <c r="AV58" t="s">
        <v>249</v>
      </c>
      <c r="AW58" t="s">
        <v>71</v>
      </c>
      <c r="AX58">
        <v>2915</v>
      </c>
      <c r="AY58" t="s">
        <v>478</v>
      </c>
      <c r="AZ58">
        <v>5</v>
      </c>
      <c r="BA58" t="s">
        <v>509</v>
      </c>
      <c r="BB58">
        <v>2</v>
      </c>
      <c r="BC58">
        <v>1</v>
      </c>
      <c r="BE58" t="s">
        <v>71</v>
      </c>
      <c r="BF58">
        <v>0</v>
      </c>
      <c r="BG58" t="s">
        <v>279</v>
      </c>
      <c r="BI58" t="s">
        <v>117</v>
      </c>
      <c r="BJ58" t="s">
        <v>249</v>
      </c>
      <c r="BK58" t="s">
        <v>71</v>
      </c>
      <c r="BL58">
        <v>1.0477088362539448</v>
      </c>
      <c r="BM58">
        <v>2915</v>
      </c>
      <c r="BN58" t="s">
        <v>122</v>
      </c>
      <c r="BO58" t="s">
        <v>210</v>
      </c>
      <c r="BP58">
        <v>2</v>
      </c>
      <c r="BQ58">
        <v>1736.1090000000002</v>
      </c>
      <c r="BR58">
        <v>3.1608764155356343E-2</v>
      </c>
      <c r="BS58">
        <v>0.31611768071660429</v>
      </c>
      <c r="BT58">
        <v>0.1370881666992107</v>
      </c>
      <c r="BU58">
        <v>3.5139999999999998</v>
      </c>
      <c r="BV58">
        <v>0</v>
      </c>
      <c r="BW58">
        <v>1.036801260750333</v>
      </c>
      <c r="BX58">
        <v>0</v>
      </c>
      <c r="BY58">
        <v>0</v>
      </c>
      <c r="BZ58">
        <v>18</v>
      </c>
    </row>
    <row r="59" spans="1:78" ht="16.5">
      <c r="A59" s="125" t="str">
        <f t="shared" si="1"/>
        <v>삼환운수</v>
      </c>
      <c r="B59" s="126" t="str">
        <f t="shared" si="2"/>
        <v>이우찬</v>
      </c>
      <c r="C59" s="127" t="str">
        <f t="shared" si="3"/>
        <v>C</v>
      </c>
      <c r="D59" s="128">
        <f t="shared" si="4"/>
        <v>0.88827586206896558</v>
      </c>
      <c r="E59" s="129">
        <f t="shared" si="5"/>
        <v>5901</v>
      </c>
      <c r="F59" s="130" t="str">
        <f t="shared" si="6"/>
        <v>순환56</v>
      </c>
      <c r="G59" s="131" t="str">
        <f t="shared" si="7"/>
        <v>71바6219</v>
      </c>
      <c r="H59" s="132">
        <f t="shared" si="8"/>
        <v>1</v>
      </c>
      <c r="I59" s="133">
        <f t="shared" si="9"/>
        <v>2022.5150000000001</v>
      </c>
      <c r="J59" s="134">
        <f t="shared" si="10"/>
        <v>2.0079979674686773E-2</v>
      </c>
      <c r="K59" s="134">
        <f t="shared" si="11"/>
        <v>0.39510190747214213</v>
      </c>
      <c r="L59" s="134">
        <f t="shared" si="12"/>
        <v>0.28281619666603214</v>
      </c>
      <c r="M59" s="135">
        <f t="shared" si="13"/>
        <v>9.8360000000000003</v>
      </c>
      <c r="N59" s="136">
        <f t="shared" si="14"/>
        <v>0</v>
      </c>
      <c r="O59" s="136">
        <f t="shared" si="15"/>
        <v>2.0766224230722639</v>
      </c>
      <c r="P59" s="218">
        <f t="shared" si="16"/>
        <v>15</v>
      </c>
      <c r="Q59" s="219">
        <f t="shared" si="17"/>
        <v>0</v>
      </c>
      <c r="R59" s="219">
        <f t="shared" si="18"/>
        <v>42</v>
      </c>
      <c r="T59">
        <v>515</v>
      </c>
      <c r="U59">
        <v>5901</v>
      </c>
      <c r="V59" t="s">
        <v>250</v>
      </c>
      <c r="W59">
        <v>2042.64</v>
      </c>
      <c r="X59">
        <v>792.80899999999997</v>
      </c>
      <c r="Y59">
        <v>2.5760000000000001</v>
      </c>
      <c r="Z59">
        <v>9.8360000000000003</v>
      </c>
      <c r="AA59">
        <v>145.08411100000001</v>
      </c>
      <c r="AB59">
        <v>2.9132859999999998</v>
      </c>
      <c r="AC59">
        <v>57.323008999999999</v>
      </c>
      <c r="AD59" s="1">
        <v>572</v>
      </c>
      <c r="AE59">
        <v>0</v>
      </c>
      <c r="AF59">
        <v>42</v>
      </c>
      <c r="AG59">
        <v>64</v>
      </c>
      <c r="AH59">
        <v>14.079005</v>
      </c>
      <c r="AI59">
        <v>10</v>
      </c>
      <c r="AJ59">
        <v>0</v>
      </c>
      <c r="AK59">
        <v>15</v>
      </c>
      <c r="AL59">
        <v>1838</v>
      </c>
      <c r="AM59">
        <v>0.88827586206896558</v>
      </c>
      <c r="AN59" t="s">
        <v>69</v>
      </c>
      <c r="AO59">
        <v>2022.5150000000001</v>
      </c>
      <c r="AP59" t="s">
        <v>404</v>
      </c>
      <c r="AQ59" t="s">
        <v>117</v>
      </c>
      <c r="AR59" t="s">
        <v>123</v>
      </c>
      <c r="AS59" t="s">
        <v>117</v>
      </c>
      <c r="AT59" t="s">
        <v>123</v>
      </c>
      <c r="AU59" t="s">
        <v>189</v>
      </c>
      <c r="AV59" t="s">
        <v>250</v>
      </c>
      <c r="AW59" t="s">
        <v>69</v>
      </c>
      <c r="AX59">
        <v>5901</v>
      </c>
      <c r="AY59" t="s">
        <v>497</v>
      </c>
      <c r="AZ59">
        <v>1</v>
      </c>
      <c r="BA59" t="s">
        <v>328</v>
      </c>
      <c r="BB59">
        <v>1</v>
      </c>
      <c r="BC59">
        <v>1</v>
      </c>
      <c r="BE59" t="s">
        <v>69</v>
      </c>
      <c r="BF59">
        <v>0</v>
      </c>
      <c r="BG59" t="s">
        <v>279</v>
      </c>
      <c r="BI59" t="s">
        <v>117</v>
      </c>
      <c r="BJ59" t="s">
        <v>250</v>
      </c>
      <c r="BK59" t="s">
        <v>69</v>
      </c>
      <c r="BL59">
        <v>0.88827586206896558</v>
      </c>
      <c r="BM59">
        <v>5901</v>
      </c>
      <c r="BN59" t="s">
        <v>123</v>
      </c>
      <c r="BO59" t="s">
        <v>189</v>
      </c>
      <c r="BP59">
        <v>1</v>
      </c>
      <c r="BQ59">
        <v>2022.5150000000001</v>
      </c>
      <c r="BR59">
        <v>2.0079979674686773E-2</v>
      </c>
      <c r="BS59">
        <v>0.39510190747214213</v>
      </c>
      <c r="BT59">
        <v>0.2800297654016371</v>
      </c>
      <c r="BU59">
        <v>9.8360000000000003</v>
      </c>
      <c r="BV59">
        <v>0</v>
      </c>
      <c r="BW59">
        <v>2.0766224230722639</v>
      </c>
      <c r="BX59">
        <v>15</v>
      </c>
      <c r="BY59">
        <v>0</v>
      </c>
      <c r="BZ59">
        <v>42</v>
      </c>
    </row>
    <row r="60" spans="1:78" ht="16.5">
      <c r="A60" s="108" t="str">
        <f t="shared" si="1"/>
        <v>삼환운수</v>
      </c>
      <c r="B60" s="109" t="str">
        <f t="shared" si="2"/>
        <v>이우철</v>
      </c>
      <c r="C60" s="110" t="str">
        <f t="shared" si="3"/>
        <v>B</v>
      </c>
      <c r="D60" s="111">
        <f t="shared" si="4"/>
        <v>0.94492602317159968</v>
      </c>
      <c r="E60" s="112">
        <f t="shared" si="5"/>
        <v>9026</v>
      </c>
      <c r="F60" s="113" t="str">
        <f t="shared" si="6"/>
        <v>532</v>
      </c>
      <c r="G60" s="114" t="str">
        <f t="shared" si="7"/>
        <v>71바6204</v>
      </c>
      <c r="H60" s="115">
        <f t="shared" si="8"/>
        <v>2</v>
      </c>
      <c r="I60" s="116">
        <f t="shared" si="9"/>
        <v>1672.9570000000001</v>
      </c>
      <c r="J60" s="117">
        <f t="shared" si="10"/>
        <v>1.3682848454157561E-2</v>
      </c>
      <c r="K60" s="117">
        <f t="shared" si="11"/>
        <v>0.33915242933115702</v>
      </c>
      <c r="L60" s="117">
        <f t="shared" si="12"/>
        <v>8.7868367208481749E-2</v>
      </c>
      <c r="M60" s="118">
        <f t="shared" si="13"/>
        <v>7.2910000000000004</v>
      </c>
      <c r="N60" s="119">
        <f t="shared" si="14"/>
        <v>0</v>
      </c>
      <c r="O60" s="119">
        <f t="shared" si="15"/>
        <v>3.0484943725391624</v>
      </c>
      <c r="P60" s="220">
        <f t="shared" si="16"/>
        <v>13</v>
      </c>
      <c r="Q60" s="221">
        <f t="shared" si="17"/>
        <v>0</v>
      </c>
      <c r="R60" s="221">
        <f t="shared" si="18"/>
        <v>51</v>
      </c>
      <c r="T60">
        <v>515</v>
      </c>
      <c r="U60">
        <v>9026</v>
      </c>
      <c r="V60" t="s">
        <v>273</v>
      </c>
      <c r="W60">
        <v>1672.9570000000001</v>
      </c>
      <c r="X60">
        <v>654.572</v>
      </c>
      <c r="Y60">
        <v>2.556</v>
      </c>
      <c r="Z60">
        <v>7.2910000000000004</v>
      </c>
      <c r="AA60">
        <v>131.65080399999999</v>
      </c>
      <c r="AB60">
        <v>1.801358</v>
      </c>
      <c r="AC60">
        <v>44.64969</v>
      </c>
      <c r="AD60" s="1">
        <v>147</v>
      </c>
      <c r="AE60">
        <v>0</v>
      </c>
      <c r="AF60">
        <v>51</v>
      </c>
      <c r="AG60">
        <v>66</v>
      </c>
      <c r="AH60">
        <v>12.707533</v>
      </c>
      <c r="AI60">
        <v>42.3</v>
      </c>
      <c r="AJ60">
        <v>0</v>
      </c>
      <c r="AK60">
        <v>13</v>
      </c>
      <c r="AL60">
        <v>1429</v>
      </c>
      <c r="AM60">
        <v>0.94492602317159968</v>
      </c>
      <c r="AN60" t="s">
        <v>68</v>
      </c>
      <c r="AO60">
        <v>1558.316</v>
      </c>
      <c r="AP60" t="s">
        <v>405</v>
      </c>
      <c r="AQ60" t="s">
        <v>117</v>
      </c>
      <c r="AR60" t="s">
        <v>119</v>
      </c>
      <c r="AS60" t="s">
        <v>117</v>
      </c>
      <c r="AT60" t="s">
        <v>119</v>
      </c>
      <c r="AU60" t="s">
        <v>181</v>
      </c>
      <c r="AV60" t="s">
        <v>273</v>
      </c>
      <c r="AW60" t="s">
        <v>68</v>
      </c>
      <c r="AX60">
        <v>9026</v>
      </c>
      <c r="AY60" t="s">
        <v>469</v>
      </c>
      <c r="AZ60">
        <v>1</v>
      </c>
      <c r="BA60" t="s">
        <v>303</v>
      </c>
      <c r="BB60">
        <v>2</v>
      </c>
      <c r="BC60">
        <v>1</v>
      </c>
      <c r="BE60" t="s">
        <v>71</v>
      </c>
      <c r="BF60">
        <v>-2</v>
      </c>
      <c r="BG60" t="s">
        <v>317</v>
      </c>
      <c r="BI60" t="s">
        <v>117</v>
      </c>
      <c r="BJ60" t="s">
        <v>273</v>
      </c>
      <c r="BK60" t="s">
        <v>68</v>
      </c>
      <c r="BL60">
        <v>0.94492602317159968</v>
      </c>
      <c r="BM60">
        <v>9026</v>
      </c>
      <c r="BN60" t="s">
        <v>119</v>
      </c>
      <c r="BO60" t="s">
        <v>181</v>
      </c>
      <c r="BP60">
        <v>2</v>
      </c>
      <c r="BQ60">
        <v>1672.9570000000001</v>
      </c>
      <c r="BR60">
        <v>1.3682848454157561E-2</v>
      </c>
      <c r="BS60">
        <v>0.33915242933115702</v>
      </c>
      <c r="BT60">
        <v>8.7868367208481749E-2</v>
      </c>
      <c r="BU60">
        <v>7.2910000000000004</v>
      </c>
      <c r="BV60">
        <v>0</v>
      </c>
      <c r="BW60">
        <v>3.0484943725391624</v>
      </c>
      <c r="BX60">
        <v>13</v>
      </c>
      <c r="BY60">
        <v>0</v>
      </c>
      <c r="BZ60">
        <v>51</v>
      </c>
    </row>
    <row r="61" spans="1:78" ht="16.5">
      <c r="A61" s="125" t="str">
        <f t="shared" si="1"/>
        <v>삼환운수</v>
      </c>
      <c r="B61" s="126" t="str">
        <f t="shared" si="2"/>
        <v>이인형</v>
      </c>
      <c r="C61" s="127" t="str">
        <f t="shared" si="3"/>
        <v>B</v>
      </c>
      <c r="D61" s="128">
        <f t="shared" si="4"/>
        <v>0.91444444444444428</v>
      </c>
      <c r="E61" s="129">
        <f t="shared" si="5"/>
        <v>590</v>
      </c>
      <c r="F61" s="130" t="str">
        <f t="shared" si="6"/>
        <v>532</v>
      </c>
      <c r="G61" s="131" t="str">
        <f t="shared" si="7"/>
        <v>71바6207</v>
      </c>
      <c r="H61" s="132">
        <f t="shared" si="8"/>
        <v>1</v>
      </c>
      <c r="I61" s="133">
        <f t="shared" si="9"/>
        <v>1520.4069999999999</v>
      </c>
      <c r="J61" s="134">
        <f t="shared" si="10"/>
        <v>1.1323075980138158E-2</v>
      </c>
      <c r="K61" s="134">
        <f t="shared" si="11"/>
        <v>0.36013846225728635</v>
      </c>
      <c r="L61" s="134">
        <f t="shared" si="12"/>
        <v>0.32359756302095427</v>
      </c>
      <c r="M61" s="135">
        <f t="shared" si="13"/>
        <v>9.3149999999999995</v>
      </c>
      <c r="N61" s="136">
        <f t="shared" si="14"/>
        <v>0</v>
      </c>
      <c r="O61" s="136">
        <f t="shared" si="15"/>
        <v>3.6174524321448138</v>
      </c>
      <c r="P61" s="218">
        <f t="shared" si="16"/>
        <v>17</v>
      </c>
      <c r="Q61" s="219">
        <f t="shared" si="17"/>
        <v>0</v>
      </c>
      <c r="R61" s="219">
        <f t="shared" si="18"/>
        <v>55</v>
      </c>
      <c r="T61">
        <v>515</v>
      </c>
      <c r="U61">
        <v>590</v>
      </c>
      <c r="V61" t="s">
        <v>251</v>
      </c>
      <c r="W61">
        <v>1548.85</v>
      </c>
      <c r="X61">
        <v>625.92499999999995</v>
      </c>
      <c r="Y61">
        <v>2.4740000000000002</v>
      </c>
      <c r="Z61">
        <v>9.3149999999999995</v>
      </c>
      <c r="AA61">
        <v>120.474419</v>
      </c>
      <c r="AB61">
        <v>1.364141</v>
      </c>
      <c r="AC61">
        <v>43.387472000000002</v>
      </c>
      <c r="AD61" s="1">
        <v>492</v>
      </c>
      <c r="AE61">
        <v>0</v>
      </c>
      <c r="AF61">
        <v>55</v>
      </c>
      <c r="AG61">
        <v>66</v>
      </c>
      <c r="AH61">
        <v>12.856256</v>
      </c>
      <c r="AI61">
        <v>16.8</v>
      </c>
      <c r="AJ61">
        <v>0</v>
      </c>
      <c r="AK61">
        <v>17</v>
      </c>
      <c r="AL61">
        <v>4986</v>
      </c>
      <c r="AM61">
        <v>0.91444444444444428</v>
      </c>
      <c r="AN61" t="s">
        <v>68</v>
      </c>
      <c r="AO61">
        <v>1520.4069999999999</v>
      </c>
      <c r="AP61" t="s">
        <v>406</v>
      </c>
      <c r="AQ61" t="s">
        <v>117</v>
      </c>
      <c r="AR61" t="s">
        <v>119</v>
      </c>
      <c r="AS61" t="s">
        <v>117</v>
      </c>
      <c r="AT61" t="s">
        <v>119</v>
      </c>
      <c r="AU61" t="s">
        <v>182</v>
      </c>
      <c r="AV61" t="s">
        <v>251</v>
      </c>
      <c r="AW61" t="s">
        <v>68</v>
      </c>
      <c r="AX61">
        <v>590</v>
      </c>
      <c r="AY61" t="s">
        <v>469</v>
      </c>
      <c r="AZ61">
        <v>4</v>
      </c>
      <c r="BA61" t="s">
        <v>510</v>
      </c>
      <c r="BB61">
        <v>1</v>
      </c>
      <c r="BC61">
        <v>1</v>
      </c>
      <c r="BE61" t="s">
        <v>69</v>
      </c>
      <c r="BF61">
        <v>1</v>
      </c>
      <c r="BG61" t="s">
        <v>291</v>
      </c>
      <c r="BI61" t="s">
        <v>117</v>
      </c>
      <c r="BJ61" t="s">
        <v>251</v>
      </c>
      <c r="BK61" t="s">
        <v>68</v>
      </c>
      <c r="BL61">
        <v>0.91444444444444428</v>
      </c>
      <c r="BM61">
        <v>590</v>
      </c>
      <c r="BN61" t="s">
        <v>119</v>
      </c>
      <c r="BO61" t="s">
        <v>182</v>
      </c>
      <c r="BP61">
        <v>1</v>
      </c>
      <c r="BQ61">
        <v>1520.4069999999999</v>
      </c>
      <c r="BR61">
        <v>1.1323075980138158E-2</v>
      </c>
      <c r="BS61">
        <v>0.36013846225728635</v>
      </c>
      <c r="BT61">
        <v>0.3176550343803467</v>
      </c>
      <c r="BU61">
        <v>9.3149999999999995</v>
      </c>
      <c r="BV61">
        <v>0</v>
      </c>
      <c r="BW61">
        <v>3.6174524321448138</v>
      </c>
      <c r="BX61">
        <v>17</v>
      </c>
      <c r="BY61">
        <v>0</v>
      </c>
      <c r="BZ61">
        <v>55</v>
      </c>
    </row>
    <row r="62" spans="1:78" ht="16.5">
      <c r="A62" s="108" t="str">
        <f t="shared" si="1"/>
        <v>삼환운수</v>
      </c>
      <c r="B62" s="109" t="str">
        <f t="shared" si="2"/>
        <v>이재은</v>
      </c>
      <c r="C62" s="110" t="str">
        <f t="shared" si="3"/>
        <v>C</v>
      </c>
      <c r="D62" s="111">
        <f t="shared" si="4"/>
        <v>0.86150000000000004</v>
      </c>
      <c r="E62" s="112">
        <f t="shared" si="5"/>
        <v>5342</v>
      </c>
      <c r="F62" s="113" t="str">
        <f t="shared" si="6"/>
        <v>540</v>
      </c>
      <c r="G62" s="114" t="str">
        <f t="shared" si="7"/>
        <v>71바6452</v>
      </c>
      <c r="H62" s="115">
        <f t="shared" si="8"/>
        <v>1</v>
      </c>
      <c r="I62" s="116">
        <f t="shared" si="9"/>
        <v>983.15599999999995</v>
      </c>
      <c r="J62" s="117">
        <f t="shared" si="10"/>
        <v>2.1866959656341232E-3</v>
      </c>
      <c r="K62" s="117">
        <f t="shared" si="11"/>
        <v>0.40641589620010138</v>
      </c>
      <c r="L62" s="117">
        <f t="shared" si="12"/>
        <v>0.20546078140193419</v>
      </c>
      <c r="M62" s="118">
        <f t="shared" si="13"/>
        <v>7.0979999999999999</v>
      </c>
      <c r="N62" s="119">
        <f t="shared" si="14"/>
        <v>0</v>
      </c>
      <c r="O62" s="119">
        <f t="shared" si="15"/>
        <v>1.4239856136767717</v>
      </c>
      <c r="P62" s="220">
        <f t="shared" si="16"/>
        <v>34</v>
      </c>
      <c r="Q62" s="221">
        <f t="shared" si="17"/>
        <v>0</v>
      </c>
      <c r="R62" s="221">
        <f t="shared" si="18"/>
        <v>14</v>
      </c>
      <c r="T62">
        <v>515</v>
      </c>
      <c r="U62">
        <v>5342</v>
      </c>
      <c r="V62" t="s">
        <v>252</v>
      </c>
      <c r="W62">
        <v>983.15599999999995</v>
      </c>
      <c r="X62">
        <v>570.45000000000005</v>
      </c>
      <c r="Y62">
        <v>1.7230000000000001</v>
      </c>
      <c r="Z62">
        <v>7.0979999999999999</v>
      </c>
      <c r="AA62">
        <v>88.285250000000005</v>
      </c>
      <c r="AB62">
        <v>0.193053</v>
      </c>
      <c r="AC62">
        <v>35.880529000000003</v>
      </c>
      <c r="AD62" s="1">
        <v>202</v>
      </c>
      <c r="AE62">
        <v>0</v>
      </c>
      <c r="AF62">
        <v>14</v>
      </c>
      <c r="AG62">
        <v>55</v>
      </c>
      <c r="AH62">
        <v>11.136129</v>
      </c>
      <c r="AI62">
        <v>0</v>
      </c>
      <c r="AJ62">
        <v>0</v>
      </c>
      <c r="AK62">
        <v>34</v>
      </c>
      <c r="AL62">
        <v>10524</v>
      </c>
      <c r="AM62">
        <v>0.86150000000000004</v>
      </c>
      <c r="AN62" t="s">
        <v>69</v>
      </c>
      <c r="AO62">
        <v>983.15599999999995</v>
      </c>
      <c r="AP62" t="s">
        <v>407</v>
      </c>
      <c r="AQ62" t="s">
        <v>117</v>
      </c>
      <c r="AR62" t="s">
        <v>120</v>
      </c>
      <c r="AS62" t="s">
        <v>117</v>
      </c>
      <c r="AT62" t="s">
        <v>120</v>
      </c>
      <c r="AU62" t="s">
        <v>192</v>
      </c>
      <c r="AV62" t="s">
        <v>252</v>
      </c>
      <c r="AW62" t="s">
        <v>69</v>
      </c>
      <c r="AX62">
        <v>5342</v>
      </c>
      <c r="AY62" t="s">
        <v>502</v>
      </c>
      <c r="AZ62">
        <v>4</v>
      </c>
      <c r="BA62" t="s">
        <v>313</v>
      </c>
      <c r="BB62">
        <v>1</v>
      </c>
      <c r="BC62">
        <v>1</v>
      </c>
      <c r="BE62" t="s">
        <v>69</v>
      </c>
      <c r="BF62">
        <v>0</v>
      </c>
      <c r="BG62" t="s">
        <v>279</v>
      </c>
      <c r="BI62" t="s">
        <v>117</v>
      </c>
      <c r="BJ62" t="s">
        <v>252</v>
      </c>
      <c r="BK62" t="s">
        <v>69</v>
      </c>
      <c r="BL62">
        <v>0.86150000000000004</v>
      </c>
      <c r="BM62">
        <v>5342</v>
      </c>
      <c r="BN62" t="s">
        <v>120</v>
      </c>
      <c r="BO62" t="s">
        <v>192</v>
      </c>
      <c r="BP62">
        <v>1</v>
      </c>
      <c r="BQ62">
        <v>983.15599999999995</v>
      </c>
      <c r="BR62">
        <v>2.1866959656341232E-3</v>
      </c>
      <c r="BS62">
        <v>0.40641589620010138</v>
      </c>
      <c r="BT62">
        <v>0.20546078140193419</v>
      </c>
      <c r="BU62">
        <v>7.0979999999999999</v>
      </c>
      <c r="BV62">
        <v>0</v>
      </c>
      <c r="BW62">
        <v>1.4239856136767717</v>
      </c>
      <c r="BX62">
        <v>34</v>
      </c>
      <c r="BY62">
        <v>0</v>
      </c>
      <c r="BZ62">
        <v>14</v>
      </c>
    </row>
    <row r="63" spans="1:78" ht="16.5">
      <c r="A63" s="125" t="str">
        <f t="shared" si="1"/>
        <v>삼환운수</v>
      </c>
      <c r="B63" s="126" t="str">
        <f t="shared" si="2"/>
        <v>이춘우</v>
      </c>
      <c r="C63" s="127" t="str">
        <f t="shared" si="3"/>
        <v>C</v>
      </c>
      <c r="D63" s="128">
        <f t="shared" si="4"/>
        <v>0.86037188750470583</v>
      </c>
      <c r="E63" s="129">
        <f t="shared" si="5"/>
        <v>9962</v>
      </c>
      <c r="F63" s="130" t="str">
        <f t="shared" si="6"/>
        <v>510</v>
      </c>
      <c r="G63" s="131" t="str">
        <f t="shared" si="7"/>
        <v>71바7107</v>
      </c>
      <c r="H63" s="132">
        <f t="shared" si="8"/>
        <v>3</v>
      </c>
      <c r="I63" s="133">
        <f t="shared" si="9"/>
        <v>587.029</v>
      </c>
      <c r="J63" s="134">
        <f t="shared" si="10"/>
        <v>2.3787110715069924E-2</v>
      </c>
      <c r="K63" s="134">
        <f t="shared" si="11"/>
        <v>0.39434820049157504</v>
      </c>
      <c r="L63" s="134">
        <f t="shared" si="12"/>
        <v>0.20441920245848161</v>
      </c>
      <c r="M63" s="135">
        <f t="shared" si="13"/>
        <v>11.162000000000001</v>
      </c>
      <c r="N63" s="136">
        <f t="shared" si="14"/>
        <v>0</v>
      </c>
      <c r="O63" s="136">
        <f t="shared" si="15"/>
        <v>21.464016258140568</v>
      </c>
      <c r="P63" s="218">
        <f t="shared" si="16"/>
        <v>16</v>
      </c>
      <c r="Q63" s="219">
        <f t="shared" si="17"/>
        <v>0</v>
      </c>
      <c r="R63" s="219">
        <f t="shared" si="18"/>
        <v>126</v>
      </c>
      <c r="T63">
        <v>515</v>
      </c>
      <c r="U63">
        <v>9962</v>
      </c>
      <c r="V63" t="s">
        <v>253</v>
      </c>
      <c r="W63">
        <v>587.029</v>
      </c>
      <c r="X63">
        <v>214.035</v>
      </c>
      <c r="Y63">
        <v>2.7429999999999999</v>
      </c>
      <c r="Z63">
        <v>11.162000000000001</v>
      </c>
      <c r="AA63">
        <v>39.516652999999998</v>
      </c>
      <c r="AB63">
        <v>0.93998700000000002</v>
      </c>
      <c r="AC63">
        <v>15.583321</v>
      </c>
      <c r="AD63" s="1">
        <v>120</v>
      </c>
      <c r="AE63">
        <v>0</v>
      </c>
      <c r="AF63">
        <v>126</v>
      </c>
      <c r="AG63">
        <v>64</v>
      </c>
      <c r="AH63">
        <v>14.855230000000001</v>
      </c>
      <c r="AI63">
        <v>0</v>
      </c>
      <c r="AJ63">
        <v>0</v>
      </c>
      <c r="AK63">
        <v>16</v>
      </c>
      <c r="AL63">
        <v>2357</v>
      </c>
      <c r="AM63">
        <v>0.86037188750470583</v>
      </c>
      <c r="AN63" t="s">
        <v>69</v>
      </c>
      <c r="AO63">
        <v>234.87700000000001</v>
      </c>
      <c r="AP63" t="s">
        <v>408</v>
      </c>
      <c r="AQ63" t="s">
        <v>117</v>
      </c>
      <c r="AR63" t="s">
        <v>118</v>
      </c>
      <c r="AS63" t="s">
        <v>117</v>
      </c>
      <c r="AT63" t="s">
        <v>118</v>
      </c>
      <c r="AU63" t="s">
        <v>175</v>
      </c>
      <c r="AV63" t="s">
        <v>253</v>
      </c>
      <c r="AW63" t="s">
        <v>69</v>
      </c>
      <c r="AX63">
        <v>9962</v>
      </c>
      <c r="AY63" t="s">
        <v>484</v>
      </c>
      <c r="AZ63">
        <v>6</v>
      </c>
      <c r="BA63" t="s">
        <v>511</v>
      </c>
      <c r="BB63">
        <v>3</v>
      </c>
      <c r="BC63">
        <v>1</v>
      </c>
      <c r="BE63" t="s">
        <v>67</v>
      </c>
      <c r="BF63">
        <v>1</v>
      </c>
      <c r="BG63" t="s">
        <v>291</v>
      </c>
      <c r="BI63" t="s">
        <v>117</v>
      </c>
      <c r="BJ63" t="s">
        <v>253</v>
      </c>
      <c r="BK63" t="s">
        <v>69</v>
      </c>
      <c r="BL63">
        <v>0.86037188750470583</v>
      </c>
      <c r="BM63">
        <v>9962</v>
      </c>
      <c r="BN63" t="s">
        <v>118</v>
      </c>
      <c r="BO63" t="s">
        <v>175</v>
      </c>
      <c r="BP63">
        <v>3</v>
      </c>
      <c r="BQ63">
        <v>587.029</v>
      </c>
      <c r="BR63">
        <v>2.3787110715069924E-2</v>
      </c>
      <c r="BS63">
        <v>0.39434820049157504</v>
      </c>
      <c r="BT63">
        <v>0.20441920245848161</v>
      </c>
      <c r="BU63">
        <v>11.162000000000001</v>
      </c>
      <c r="BV63">
        <v>0</v>
      </c>
      <c r="BW63">
        <v>21.464016258140568</v>
      </c>
      <c r="BX63">
        <v>16</v>
      </c>
      <c r="BY63">
        <v>0</v>
      </c>
      <c r="BZ63">
        <v>126</v>
      </c>
    </row>
    <row r="64" spans="1:78" ht="16.5">
      <c r="A64" s="108" t="str">
        <f t="shared" si="1"/>
        <v>삼환운수</v>
      </c>
      <c r="B64" s="109" t="str">
        <f t="shared" si="2"/>
        <v>임기철</v>
      </c>
      <c r="C64" s="110" t="str">
        <f t="shared" si="3"/>
        <v>A</v>
      </c>
      <c r="D64" s="111">
        <f t="shared" si="4"/>
        <v>0.97399999999999998</v>
      </c>
      <c r="E64" s="112">
        <f t="shared" si="5"/>
        <v>658</v>
      </c>
      <c r="F64" s="113" t="str">
        <f t="shared" si="6"/>
        <v>540</v>
      </c>
      <c r="G64" s="114" t="str">
        <f t="shared" si="7"/>
        <v>71바6454</v>
      </c>
      <c r="H64" s="115">
        <f t="shared" si="8"/>
        <v>1</v>
      </c>
      <c r="I64" s="116">
        <f t="shared" si="9"/>
        <v>1115.0309999999999</v>
      </c>
      <c r="J64" s="117">
        <f t="shared" si="10"/>
        <v>9.9420563642250246E-3</v>
      </c>
      <c r="K64" s="117">
        <f t="shared" si="11"/>
        <v>0.40632535929480845</v>
      </c>
      <c r="L64" s="117">
        <f t="shared" si="12"/>
        <v>0.25021725853361926</v>
      </c>
      <c r="M64" s="118">
        <f t="shared" si="13"/>
        <v>6.7249999999999996</v>
      </c>
      <c r="N64" s="119">
        <f t="shared" si="14"/>
        <v>0</v>
      </c>
      <c r="O64" s="119">
        <f t="shared" si="15"/>
        <v>2.3317737354387456</v>
      </c>
      <c r="P64" s="220">
        <f t="shared" si="16"/>
        <v>33</v>
      </c>
      <c r="Q64" s="221">
        <f t="shared" si="17"/>
        <v>0</v>
      </c>
      <c r="R64" s="221">
        <f t="shared" si="18"/>
        <v>26</v>
      </c>
      <c r="T64">
        <v>515</v>
      </c>
      <c r="U64">
        <v>658</v>
      </c>
      <c r="V64" t="s">
        <v>254</v>
      </c>
      <c r="W64">
        <v>1115.0309999999999</v>
      </c>
      <c r="X64">
        <v>572.42499999999995</v>
      </c>
      <c r="Y64">
        <v>1.948</v>
      </c>
      <c r="Z64">
        <v>6.7249999999999996</v>
      </c>
      <c r="AA64">
        <v>102.899135</v>
      </c>
      <c r="AB64">
        <v>1.023029</v>
      </c>
      <c r="AC64">
        <v>41.810527999999998</v>
      </c>
      <c r="AD64" s="1">
        <v>279</v>
      </c>
      <c r="AE64">
        <v>0</v>
      </c>
      <c r="AF64">
        <v>26</v>
      </c>
      <c r="AG64">
        <v>57</v>
      </c>
      <c r="AH64">
        <v>10.836155</v>
      </c>
      <c r="AI64">
        <v>0</v>
      </c>
      <c r="AJ64">
        <v>0</v>
      </c>
      <c r="AK64">
        <v>33</v>
      </c>
      <c r="AL64">
        <v>11628</v>
      </c>
      <c r="AM64">
        <v>0.97399999999999998</v>
      </c>
      <c r="AN64" t="s">
        <v>66</v>
      </c>
      <c r="AO64">
        <v>1115.0309999999999</v>
      </c>
      <c r="AP64" t="s">
        <v>409</v>
      </c>
      <c r="AQ64" t="s">
        <v>117</v>
      </c>
      <c r="AR64" t="s">
        <v>120</v>
      </c>
      <c r="AS64" t="s">
        <v>117</v>
      </c>
      <c r="AT64" t="s">
        <v>120</v>
      </c>
      <c r="AU64" t="s">
        <v>315</v>
      </c>
      <c r="AV64" t="s">
        <v>254</v>
      </c>
      <c r="AW64" t="s">
        <v>66</v>
      </c>
      <c r="AX64">
        <v>658</v>
      </c>
      <c r="AY64" t="s">
        <v>512</v>
      </c>
      <c r="AZ64">
        <v>1</v>
      </c>
      <c r="BA64" t="s">
        <v>280</v>
      </c>
      <c r="BB64">
        <v>1</v>
      </c>
      <c r="BC64">
        <v>1</v>
      </c>
      <c r="BE64" t="s">
        <v>68</v>
      </c>
      <c r="BF64">
        <v>1</v>
      </c>
      <c r="BG64" t="s">
        <v>291</v>
      </c>
      <c r="BI64" t="s">
        <v>117</v>
      </c>
      <c r="BJ64" t="s">
        <v>254</v>
      </c>
      <c r="BK64" t="s">
        <v>66</v>
      </c>
      <c r="BL64">
        <v>0.97399999999999998</v>
      </c>
      <c r="BM64">
        <v>658</v>
      </c>
      <c r="BN64" t="s">
        <v>120</v>
      </c>
      <c r="BO64" t="s">
        <v>315</v>
      </c>
      <c r="BP64">
        <v>1</v>
      </c>
      <c r="BQ64">
        <v>1115.0309999999999</v>
      </c>
      <c r="BR64">
        <v>9.9420563642250246E-3</v>
      </c>
      <c r="BS64">
        <v>0.40632535929480845</v>
      </c>
      <c r="BT64">
        <v>0.25021725853361926</v>
      </c>
      <c r="BU64">
        <v>6.7249999999999996</v>
      </c>
      <c r="BV64">
        <v>0</v>
      </c>
      <c r="BW64">
        <v>2.3317737354387456</v>
      </c>
      <c r="BX64">
        <v>33</v>
      </c>
      <c r="BY64">
        <v>0</v>
      </c>
      <c r="BZ64">
        <v>26</v>
      </c>
    </row>
    <row r="65" spans="1:78" ht="16.5">
      <c r="A65" s="125" t="str">
        <f t="shared" si="1"/>
        <v>삼환운수</v>
      </c>
      <c r="B65" s="126" t="str">
        <f t="shared" si="2"/>
        <v>임봉수</v>
      </c>
      <c r="C65" s="127" t="str">
        <f t="shared" si="3"/>
        <v>B</v>
      </c>
      <c r="D65" s="128">
        <f t="shared" si="4"/>
        <v>0.94444444444444431</v>
      </c>
      <c r="E65" s="129">
        <f t="shared" si="5"/>
        <v>8131</v>
      </c>
      <c r="F65" s="130" t="str">
        <f t="shared" si="6"/>
        <v>532</v>
      </c>
      <c r="G65" s="131" t="str">
        <f t="shared" si="7"/>
        <v>71바6221</v>
      </c>
      <c r="H65" s="132">
        <f t="shared" si="8"/>
        <v>1</v>
      </c>
      <c r="I65" s="133">
        <f t="shared" si="9"/>
        <v>1172.0820000000001</v>
      </c>
      <c r="J65" s="134">
        <f t="shared" si="10"/>
        <v>1.9088065174374585E-2</v>
      </c>
      <c r="K65" s="134">
        <f t="shared" si="11"/>
        <v>0.3170027845684053</v>
      </c>
      <c r="L65" s="134">
        <f t="shared" si="12"/>
        <v>0.22182748306005892</v>
      </c>
      <c r="M65" s="135">
        <f t="shared" si="13"/>
        <v>6.444</v>
      </c>
      <c r="N65" s="136">
        <f t="shared" si="14"/>
        <v>0</v>
      </c>
      <c r="O65" s="136">
        <f t="shared" si="15"/>
        <v>7.1667340680942111</v>
      </c>
      <c r="P65" s="218">
        <f t="shared" si="16"/>
        <v>7</v>
      </c>
      <c r="Q65" s="219">
        <f t="shared" si="17"/>
        <v>0</v>
      </c>
      <c r="R65" s="219">
        <f t="shared" si="18"/>
        <v>84</v>
      </c>
      <c r="T65">
        <v>515</v>
      </c>
      <c r="U65">
        <v>8131</v>
      </c>
      <c r="V65" t="s">
        <v>255</v>
      </c>
      <c r="W65">
        <v>1172.0820000000001</v>
      </c>
      <c r="X65">
        <v>459.68</v>
      </c>
      <c r="Y65">
        <v>2.5499999999999998</v>
      </c>
      <c r="Z65">
        <v>6.444</v>
      </c>
      <c r="AA65">
        <v>92.698027999999994</v>
      </c>
      <c r="AB65">
        <v>1.7694259999999999</v>
      </c>
      <c r="AC65">
        <v>29.385532999999999</v>
      </c>
      <c r="AD65" s="1">
        <v>260</v>
      </c>
      <c r="AE65">
        <v>0</v>
      </c>
      <c r="AF65">
        <v>84</v>
      </c>
      <c r="AG65">
        <v>60</v>
      </c>
      <c r="AH65">
        <v>12.644087000000001</v>
      </c>
      <c r="AI65">
        <v>0</v>
      </c>
      <c r="AJ65">
        <v>0</v>
      </c>
      <c r="AK65">
        <v>7</v>
      </c>
      <c r="AL65">
        <v>867</v>
      </c>
      <c r="AM65">
        <v>0.94444444444444431</v>
      </c>
      <c r="AN65" t="s">
        <v>68</v>
      </c>
      <c r="AO65">
        <v>1172.0820000000001</v>
      </c>
      <c r="AP65" t="s">
        <v>410</v>
      </c>
      <c r="AQ65" t="s">
        <v>117</v>
      </c>
      <c r="AR65" t="s">
        <v>119</v>
      </c>
      <c r="AS65" t="s">
        <v>117</v>
      </c>
      <c r="AT65" t="s">
        <v>119</v>
      </c>
      <c r="AU65" t="s">
        <v>190</v>
      </c>
      <c r="AV65" t="s">
        <v>255</v>
      </c>
      <c r="AW65" t="s">
        <v>68</v>
      </c>
      <c r="AX65">
        <v>8131</v>
      </c>
      <c r="AY65" t="s">
        <v>469</v>
      </c>
      <c r="AZ65">
        <v>2</v>
      </c>
      <c r="BA65" t="s">
        <v>312</v>
      </c>
      <c r="BB65">
        <v>1</v>
      </c>
      <c r="BC65">
        <v>1</v>
      </c>
      <c r="BE65" t="s">
        <v>69</v>
      </c>
      <c r="BF65">
        <v>1</v>
      </c>
      <c r="BG65" t="s">
        <v>291</v>
      </c>
      <c r="BI65" t="s">
        <v>117</v>
      </c>
      <c r="BJ65" t="s">
        <v>255</v>
      </c>
      <c r="BK65" t="s">
        <v>68</v>
      </c>
      <c r="BL65">
        <v>0.94444444444444431</v>
      </c>
      <c r="BM65">
        <v>8131</v>
      </c>
      <c r="BN65" t="s">
        <v>119</v>
      </c>
      <c r="BO65" t="s">
        <v>190</v>
      </c>
      <c r="BP65">
        <v>1</v>
      </c>
      <c r="BQ65">
        <v>1172.0820000000001</v>
      </c>
      <c r="BR65">
        <v>1.9088065174374585E-2</v>
      </c>
      <c r="BS65">
        <v>0.3170027845684053</v>
      </c>
      <c r="BT65">
        <v>0.22182748306005892</v>
      </c>
      <c r="BU65">
        <v>6.444</v>
      </c>
      <c r="BV65">
        <v>0</v>
      </c>
      <c r="BW65">
        <v>7.1667340680942111</v>
      </c>
      <c r="BX65">
        <v>7</v>
      </c>
      <c r="BY65">
        <v>0</v>
      </c>
      <c r="BZ65">
        <v>84</v>
      </c>
    </row>
    <row r="66" spans="1:78" ht="16.5">
      <c r="A66" s="108" t="str">
        <f t="shared" si="1"/>
        <v>삼환운수</v>
      </c>
      <c r="B66" s="109" t="str">
        <f t="shared" si="2"/>
        <v>임상렬</v>
      </c>
      <c r="C66" s="110" t="str">
        <f t="shared" si="3"/>
        <v>C</v>
      </c>
      <c r="D66" s="111">
        <f t="shared" si="4"/>
        <v>0.87812499999999993</v>
      </c>
      <c r="E66" s="112">
        <f t="shared" si="5"/>
        <v>9145</v>
      </c>
      <c r="F66" s="113" t="str">
        <f t="shared" si="6"/>
        <v>510</v>
      </c>
      <c r="G66" s="114" t="str">
        <f t="shared" si="7"/>
        <v>71바7117</v>
      </c>
      <c r="H66" s="115">
        <f t="shared" si="8"/>
        <v>1</v>
      </c>
      <c r="I66" s="116">
        <f t="shared" si="9"/>
        <v>480.32499999999999</v>
      </c>
      <c r="J66" s="117">
        <f t="shared" si="10"/>
        <v>2.1604297711165879E-3</v>
      </c>
      <c r="K66" s="117">
        <f t="shared" si="11"/>
        <v>0.38158270749709078</v>
      </c>
      <c r="L66" s="117">
        <f t="shared" si="12"/>
        <v>0.25607661479206789</v>
      </c>
      <c r="M66" s="118">
        <f t="shared" si="13"/>
        <v>8.4499999999999993</v>
      </c>
      <c r="N66" s="119">
        <f t="shared" si="14"/>
        <v>0</v>
      </c>
      <c r="O66" s="119">
        <f t="shared" si="15"/>
        <v>3.12288554624473</v>
      </c>
      <c r="P66" s="220">
        <f t="shared" si="16"/>
        <v>11</v>
      </c>
      <c r="Q66" s="221">
        <f t="shared" si="17"/>
        <v>0</v>
      </c>
      <c r="R66" s="221">
        <f t="shared" si="18"/>
        <v>15</v>
      </c>
      <c r="T66">
        <v>515</v>
      </c>
      <c r="U66">
        <v>9145</v>
      </c>
      <c r="V66" t="s">
        <v>334</v>
      </c>
      <c r="W66">
        <v>480.32499999999999</v>
      </c>
      <c r="X66">
        <v>170.94499999999999</v>
      </c>
      <c r="Y66">
        <v>2.81</v>
      </c>
      <c r="Z66">
        <v>8.4499999999999993</v>
      </c>
      <c r="AA66">
        <v>31.241931999999998</v>
      </c>
      <c r="AB66">
        <v>6.7496E-2</v>
      </c>
      <c r="AC66">
        <v>11.921381</v>
      </c>
      <c r="AD66" s="1">
        <v>123</v>
      </c>
      <c r="AE66">
        <v>0</v>
      </c>
      <c r="AF66">
        <v>15</v>
      </c>
      <c r="AG66">
        <v>64</v>
      </c>
      <c r="AH66">
        <v>15.374369</v>
      </c>
      <c r="AI66">
        <v>0</v>
      </c>
      <c r="AJ66">
        <v>0</v>
      </c>
      <c r="AK66">
        <v>11</v>
      </c>
      <c r="AL66">
        <v>1766</v>
      </c>
      <c r="AM66">
        <v>0.87812499999999993</v>
      </c>
      <c r="AN66" t="s">
        <v>69</v>
      </c>
      <c r="AO66">
        <v>480.32499999999999</v>
      </c>
      <c r="AP66" t="s">
        <v>411</v>
      </c>
      <c r="AQ66" t="s">
        <v>117</v>
      </c>
      <c r="AR66" t="s">
        <v>118</v>
      </c>
      <c r="AS66" t="s">
        <v>117</v>
      </c>
      <c r="AT66" t="s">
        <v>118</v>
      </c>
      <c r="AU66" t="s">
        <v>176</v>
      </c>
      <c r="AV66" t="s">
        <v>334</v>
      </c>
      <c r="AW66" t="s">
        <v>69</v>
      </c>
      <c r="AX66">
        <v>9145</v>
      </c>
      <c r="AY66" t="s">
        <v>484</v>
      </c>
      <c r="AZ66">
        <v>4</v>
      </c>
      <c r="BA66" t="s">
        <v>513</v>
      </c>
      <c r="BB66">
        <v>1</v>
      </c>
      <c r="BC66">
        <v>1</v>
      </c>
      <c r="BE66" t="s">
        <v>69</v>
      </c>
      <c r="BF66">
        <v>0</v>
      </c>
      <c r="BG66" t="s">
        <v>279</v>
      </c>
      <c r="BI66" t="s">
        <v>117</v>
      </c>
      <c r="BJ66" t="s">
        <v>334</v>
      </c>
      <c r="BK66" t="s">
        <v>69</v>
      </c>
      <c r="BL66">
        <v>0.87812499999999993</v>
      </c>
      <c r="BM66">
        <v>9145</v>
      </c>
      <c r="BN66" t="s">
        <v>118</v>
      </c>
      <c r="BO66" t="s">
        <v>176</v>
      </c>
      <c r="BP66">
        <v>1</v>
      </c>
      <c r="BQ66">
        <v>480.32499999999999</v>
      </c>
      <c r="BR66">
        <v>2.1604297711165879E-3</v>
      </c>
      <c r="BS66">
        <v>0.38158270749709078</v>
      </c>
      <c r="BT66">
        <v>0.25607661479206789</v>
      </c>
      <c r="BU66">
        <v>8.4499999999999993</v>
      </c>
      <c r="BV66">
        <v>0</v>
      </c>
      <c r="BW66">
        <v>3.12288554624473</v>
      </c>
      <c r="BX66">
        <v>11</v>
      </c>
      <c r="BY66">
        <v>0</v>
      </c>
      <c r="BZ66">
        <v>15</v>
      </c>
    </row>
    <row r="67" spans="1:78" ht="16.5">
      <c r="A67" s="125" t="str">
        <f t="shared" si="1"/>
        <v>삼환운수</v>
      </c>
      <c r="B67" s="126" t="str">
        <f t="shared" si="2"/>
        <v>임진칠</v>
      </c>
      <c r="C67" s="127" t="str">
        <f t="shared" si="3"/>
        <v>D</v>
      </c>
      <c r="D67" s="128">
        <f t="shared" si="4"/>
        <v>0.82520553007786013</v>
      </c>
      <c r="E67" s="129">
        <f t="shared" si="5"/>
        <v>1714</v>
      </c>
      <c r="F67" s="130" t="str">
        <f t="shared" si="6"/>
        <v>532</v>
      </c>
      <c r="G67" s="131" t="str">
        <f t="shared" si="7"/>
        <v>71바6208</v>
      </c>
      <c r="H67" s="132">
        <f t="shared" si="8"/>
        <v>2</v>
      </c>
      <c r="I67" s="133">
        <f t="shared" si="9"/>
        <v>1454.317</v>
      </c>
      <c r="J67" s="134">
        <f t="shared" si="10"/>
        <v>6.2846258155383949E-3</v>
      </c>
      <c r="K67" s="134">
        <f t="shared" si="11"/>
        <v>0.35474665248810533</v>
      </c>
      <c r="L67" s="134">
        <f t="shared" si="12"/>
        <v>0.11758096756071751</v>
      </c>
      <c r="M67" s="135">
        <f t="shared" si="13"/>
        <v>9.4329999999999998</v>
      </c>
      <c r="N67" s="136">
        <f t="shared" si="14"/>
        <v>0.13752159948621931</v>
      </c>
      <c r="O67" s="136">
        <f t="shared" si="15"/>
        <v>2.1315847920363993</v>
      </c>
      <c r="P67" s="218">
        <f t="shared" si="16"/>
        <v>30</v>
      </c>
      <c r="Q67" s="219">
        <f t="shared" si="17"/>
        <v>2</v>
      </c>
      <c r="R67" s="219">
        <f t="shared" si="18"/>
        <v>31</v>
      </c>
      <c r="T67">
        <v>515</v>
      </c>
      <c r="U67">
        <v>1714</v>
      </c>
      <c r="V67" t="s">
        <v>256</v>
      </c>
      <c r="W67">
        <v>1454.317</v>
      </c>
      <c r="X67">
        <v>633.12800000000004</v>
      </c>
      <c r="Y67">
        <v>2.2970000000000002</v>
      </c>
      <c r="Z67">
        <v>9.4329999999999998</v>
      </c>
      <c r="AA67">
        <v>112.528577</v>
      </c>
      <c r="AB67">
        <v>0.70720000000000005</v>
      </c>
      <c r="AC67">
        <v>39.919136000000002</v>
      </c>
      <c r="AD67" s="1">
        <v>171</v>
      </c>
      <c r="AE67">
        <v>2</v>
      </c>
      <c r="AF67">
        <v>31</v>
      </c>
      <c r="AG67">
        <v>60</v>
      </c>
      <c r="AH67">
        <v>12.923978999999999</v>
      </c>
      <c r="AI67">
        <v>0</v>
      </c>
      <c r="AJ67">
        <v>0</v>
      </c>
      <c r="AK67">
        <v>30</v>
      </c>
      <c r="AL67">
        <v>4024</v>
      </c>
      <c r="AM67">
        <v>0.82520553007786013</v>
      </c>
      <c r="AN67" t="s">
        <v>67</v>
      </c>
      <c r="AO67">
        <v>1287.203</v>
      </c>
      <c r="AP67" t="s">
        <v>412</v>
      </c>
      <c r="AQ67" t="s">
        <v>117</v>
      </c>
      <c r="AR67" t="s">
        <v>119</v>
      </c>
      <c r="AS67" t="s">
        <v>117</v>
      </c>
      <c r="AT67" t="s">
        <v>119</v>
      </c>
      <c r="AU67" t="s">
        <v>183</v>
      </c>
      <c r="AV67" t="s">
        <v>256</v>
      </c>
      <c r="AW67" t="s">
        <v>67</v>
      </c>
      <c r="AX67">
        <v>1714</v>
      </c>
      <c r="AY67" t="s">
        <v>461</v>
      </c>
      <c r="AZ67">
        <v>5</v>
      </c>
      <c r="BA67" t="s">
        <v>514</v>
      </c>
      <c r="BB67">
        <v>2</v>
      </c>
      <c r="BC67">
        <v>1</v>
      </c>
      <c r="BE67" t="s">
        <v>69</v>
      </c>
      <c r="BF67">
        <v>-1</v>
      </c>
      <c r="BG67" t="s">
        <v>317</v>
      </c>
      <c r="BI67" t="s">
        <v>117</v>
      </c>
      <c r="BJ67" t="s">
        <v>256</v>
      </c>
      <c r="BK67" t="s">
        <v>67</v>
      </c>
      <c r="BL67">
        <v>0.82520553007786013</v>
      </c>
      <c r="BM67">
        <v>1714</v>
      </c>
      <c r="BN67" t="s">
        <v>119</v>
      </c>
      <c r="BO67" t="s">
        <v>183</v>
      </c>
      <c r="BP67">
        <v>2</v>
      </c>
      <c r="BQ67">
        <v>1454.317</v>
      </c>
      <c r="BR67">
        <v>6.2846258155383949E-3</v>
      </c>
      <c r="BS67">
        <v>0.35474665248810533</v>
      </c>
      <c r="BT67">
        <v>0.11758096756071751</v>
      </c>
      <c r="BU67">
        <v>9.4329999999999998</v>
      </c>
      <c r="BV67">
        <v>0.13752159948621931</v>
      </c>
      <c r="BW67">
        <v>2.1315847920363993</v>
      </c>
      <c r="BX67">
        <v>30</v>
      </c>
      <c r="BY67">
        <v>2</v>
      </c>
      <c r="BZ67">
        <v>31</v>
      </c>
    </row>
    <row r="68" spans="1:78" ht="16.5">
      <c r="A68" s="108" t="str">
        <f t="shared" si="1"/>
        <v>삼환운수</v>
      </c>
      <c r="B68" s="109" t="str">
        <f t="shared" si="2"/>
        <v>임현정</v>
      </c>
      <c r="C68" s="110" t="str">
        <f t="shared" si="3"/>
        <v>B</v>
      </c>
      <c r="D68" s="111">
        <f t="shared" si="4"/>
        <v>0.91116975554316992</v>
      </c>
      <c r="E68" s="112">
        <f t="shared" si="5"/>
        <v>6115</v>
      </c>
      <c r="F68" s="113" t="str">
        <f t="shared" si="6"/>
        <v>540</v>
      </c>
      <c r="G68" s="114" t="str">
        <f t="shared" si="7"/>
        <v>71바6461</v>
      </c>
      <c r="H68" s="115">
        <f t="shared" si="8"/>
        <v>2</v>
      </c>
      <c r="I68" s="116">
        <f t="shared" si="9"/>
        <v>966.03</v>
      </c>
      <c r="J68" s="117">
        <f t="shared" si="10"/>
        <v>8.3383956983476924E-3</v>
      </c>
      <c r="K68" s="117">
        <f t="shared" si="11"/>
        <v>0.39859157978467274</v>
      </c>
      <c r="L68" s="117">
        <f t="shared" si="12"/>
        <v>0.17183731354098736</v>
      </c>
      <c r="M68" s="118">
        <f t="shared" si="13"/>
        <v>8.4580000000000002</v>
      </c>
      <c r="N68" s="119">
        <f t="shared" si="14"/>
        <v>0</v>
      </c>
      <c r="O68" s="119">
        <f t="shared" si="15"/>
        <v>1.8632961709263689</v>
      </c>
      <c r="P68" s="220">
        <f t="shared" si="16"/>
        <v>8</v>
      </c>
      <c r="Q68" s="221">
        <f t="shared" si="17"/>
        <v>0</v>
      </c>
      <c r="R68" s="221">
        <f t="shared" si="18"/>
        <v>18</v>
      </c>
      <c r="T68">
        <v>515</v>
      </c>
      <c r="U68">
        <v>6115</v>
      </c>
      <c r="V68" t="s">
        <v>257</v>
      </c>
      <c r="W68">
        <v>966.03</v>
      </c>
      <c r="X68">
        <v>531.85799999999995</v>
      </c>
      <c r="Y68">
        <v>1.8160000000000001</v>
      </c>
      <c r="Z68">
        <v>8.4580000000000002</v>
      </c>
      <c r="AA68">
        <v>86.478026</v>
      </c>
      <c r="AB68">
        <v>0.72108799999999995</v>
      </c>
      <c r="AC68">
        <v>34.469413000000003</v>
      </c>
      <c r="AD68" s="1">
        <v>166</v>
      </c>
      <c r="AE68">
        <v>0</v>
      </c>
      <c r="AF68">
        <v>18</v>
      </c>
      <c r="AG68">
        <v>59</v>
      </c>
      <c r="AH68">
        <v>11.170814</v>
      </c>
      <c r="AI68">
        <v>0</v>
      </c>
      <c r="AJ68">
        <v>0</v>
      </c>
      <c r="AK68">
        <v>8</v>
      </c>
      <c r="AL68">
        <v>1247</v>
      </c>
      <c r="AM68">
        <v>0.91116975554316992</v>
      </c>
      <c r="AN68" t="s">
        <v>68</v>
      </c>
      <c r="AO68">
        <v>908.00199999999995</v>
      </c>
      <c r="AP68" t="s">
        <v>413</v>
      </c>
      <c r="AQ68" t="s">
        <v>117</v>
      </c>
      <c r="AR68" t="s">
        <v>120</v>
      </c>
      <c r="AS68" t="s">
        <v>117</v>
      </c>
      <c r="AT68" t="s">
        <v>120</v>
      </c>
      <c r="AU68" t="s">
        <v>197</v>
      </c>
      <c r="AV68" t="s">
        <v>257</v>
      </c>
      <c r="AW68" t="s">
        <v>68</v>
      </c>
      <c r="AX68">
        <v>6115</v>
      </c>
      <c r="AY68" t="s">
        <v>474</v>
      </c>
      <c r="AZ68">
        <v>4</v>
      </c>
      <c r="BA68" t="s">
        <v>515</v>
      </c>
      <c r="BB68">
        <v>2</v>
      </c>
      <c r="BC68">
        <v>1</v>
      </c>
      <c r="BE68" t="s">
        <v>69</v>
      </c>
      <c r="BF68">
        <v>1</v>
      </c>
      <c r="BG68" t="s">
        <v>291</v>
      </c>
      <c r="BI68" t="s">
        <v>117</v>
      </c>
      <c r="BJ68" t="s">
        <v>257</v>
      </c>
      <c r="BK68" t="s">
        <v>68</v>
      </c>
      <c r="BL68">
        <v>0.91116975554316992</v>
      </c>
      <c r="BM68">
        <v>6115</v>
      </c>
      <c r="BN68" t="s">
        <v>120</v>
      </c>
      <c r="BO68" t="s">
        <v>197</v>
      </c>
      <c r="BP68">
        <v>2</v>
      </c>
      <c r="BQ68">
        <v>966.03</v>
      </c>
      <c r="BR68">
        <v>8.3383956983476924E-3</v>
      </c>
      <c r="BS68">
        <v>0.39859157978467274</v>
      </c>
      <c r="BT68">
        <v>0.17183731354098736</v>
      </c>
      <c r="BU68">
        <v>8.4580000000000002</v>
      </c>
      <c r="BV68">
        <v>0</v>
      </c>
      <c r="BW68">
        <v>1.8632961709263689</v>
      </c>
      <c r="BX68">
        <v>8</v>
      </c>
      <c r="BY68">
        <v>0</v>
      </c>
      <c r="BZ68">
        <v>18</v>
      </c>
    </row>
    <row r="69" spans="1:78" ht="16.5">
      <c r="A69" s="125" t="str">
        <f t="shared" si="1"/>
        <v>삼환운수</v>
      </c>
      <c r="B69" s="126" t="str">
        <f t="shared" si="2"/>
        <v>장명철</v>
      </c>
      <c r="C69" s="127" t="str">
        <f t="shared" si="3"/>
        <v>C</v>
      </c>
      <c r="D69" s="128">
        <f t="shared" si="4"/>
        <v>0.86478502582812156</v>
      </c>
      <c r="E69" s="129">
        <f t="shared" si="5"/>
        <v>8998</v>
      </c>
      <c r="F69" s="130" t="str">
        <f t="shared" si="6"/>
        <v>532</v>
      </c>
      <c r="G69" s="131" t="str">
        <f t="shared" si="7"/>
        <v>71바6216</v>
      </c>
      <c r="H69" s="132">
        <f t="shared" si="8"/>
        <v>7</v>
      </c>
      <c r="I69" s="133">
        <f t="shared" si="9"/>
        <v>1264.0249999999999</v>
      </c>
      <c r="J69" s="134">
        <f t="shared" si="10"/>
        <v>1.6270092051448765E-2</v>
      </c>
      <c r="K69" s="134">
        <f t="shared" si="11"/>
        <v>0.36622882077053348</v>
      </c>
      <c r="L69" s="134">
        <f t="shared" si="12"/>
        <v>0.24841280829097528</v>
      </c>
      <c r="M69" s="135">
        <f t="shared" si="13"/>
        <v>10.052</v>
      </c>
      <c r="N69" s="136">
        <f t="shared" si="14"/>
        <v>0</v>
      </c>
      <c r="O69" s="136">
        <f t="shared" si="15"/>
        <v>3.7973932477601315</v>
      </c>
      <c r="P69" s="218">
        <f t="shared" si="16"/>
        <v>16</v>
      </c>
      <c r="Q69" s="219">
        <f t="shared" si="17"/>
        <v>0</v>
      </c>
      <c r="R69" s="219">
        <f t="shared" si="18"/>
        <v>48</v>
      </c>
      <c r="T69">
        <v>515</v>
      </c>
      <c r="U69">
        <v>8998</v>
      </c>
      <c r="V69" t="s">
        <v>258</v>
      </c>
      <c r="W69">
        <v>1264.0250000000001</v>
      </c>
      <c r="X69">
        <v>508.89699999999999</v>
      </c>
      <c r="Y69">
        <v>2.484</v>
      </c>
      <c r="Z69">
        <v>10.052</v>
      </c>
      <c r="AA69">
        <v>98.833860000000001</v>
      </c>
      <c r="AB69">
        <v>1.608036</v>
      </c>
      <c r="AC69">
        <v>36.195808</v>
      </c>
      <c r="AD69" s="1">
        <v>314</v>
      </c>
      <c r="AE69">
        <v>0</v>
      </c>
      <c r="AF69">
        <v>48</v>
      </c>
      <c r="AG69">
        <v>62</v>
      </c>
      <c r="AH69">
        <v>12.789391999999999</v>
      </c>
      <c r="AI69">
        <v>0</v>
      </c>
      <c r="AJ69">
        <v>0</v>
      </c>
      <c r="AK69">
        <v>16</v>
      </c>
      <c r="AL69">
        <v>1367</v>
      </c>
      <c r="AM69">
        <v>0.86478502582812156</v>
      </c>
      <c r="AN69" t="s">
        <v>69</v>
      </c>
      <c r="AO69">
        <v>344.82900000000001</v>
      </c>
      <c r="AP69" t="s">
        <v>414</v>
      </c>
      <c r="AQ69" t="s">
        <v>117</v>
      </c>
      <c r="AR69" t="s">
        <v>119</v>
      </c>
      <c r="AS69" t="s">
        <v>117</v>
      </c>
      <c r="AT69" t="s">
        <v>119</v>
      </c>
      <c r="AU69" t="s">
        <v>186</v>
      </c>
      <c r="AV69" t="s">
        <v>258</v>
      </c>
      <c r="AW69" t="s">
        <v>69</v>
      </c>
      <c r="AX69">
        <v>8998</v>
      </c>
      <c r="AY69" t="s">
        <v>453</v>
      </c>
      <c r="AZ69">
        <v>7</v>
      </c>
      <c r="BA69" t="s">
        <v>516</v>
      </c>
      <c r="BB69">
        <v>7</v>
      </c>
      <c r="BC69">
        <v>1</v>
      </c>
      <c r="BE69" t="s">
        <v>67</v>
      </c>
      <c r="BF69">
        <v>1</v>
      </c>
      <c r="BG69" t="s">
        <v>291</v>
      </c>
      <c r="BI69" t="s">
        <v>117</v>
      </c>
      <c r="BJ69" t="s">
        <v>258</v>
      </c>
      <c r="BK69" t="s">
        <v>69</v>
      </c>
      <c r="BL69">
        <v>0.86478502582812156</v>
      </c>
      <c r="BM69">
        <v>8998</v>
      </c>
      <c r="BN69" t="s">
        <v>119</v>
      </c>
      <c r="BO69" t="s">
        <v>186</v>
      </c>
      <c r="BP69">
        <v>7</v>
      </c>
      <c r="BQ69">
        <v>1264.0249999999999</v>
      </c>
      <c r="BR69">
        <v>1.6270092051448765E-2</v>
      </c>
      <c r="BS69">
        <v>0.36622882077053348</v>
      </c>
      <c r="BT69">
        <v>0.24841280829097523</v>
      </c>
      <c r="BU69">
        <v>10.052</v>
      </c>
      <c r="BV69">
        <v>0</v>
      </c>
      <c r="BW69">
        <v>3.7973932477601315</v>
      </c>
      <c r="BX69">
        <v>16</v>
      </c>
      <c r="BY69">
        <v>0</v>
      </c>
      <c r="BZ69">
        <v>48</v>
      </c>
    </row>
    <row r="70" spans="1:78" ht="16.5">
      <c r="A70" s="108" t="str">
        <f t="shared" si="1"/>
        <v>삼환운수</v>
      </c>
      <c r="B70" s="109" t="str">
        <f t="shared" si="2"/>
        <v>장성녀</v>
      </c>
      <c r="C70" s="110" t="str">
        <f t="shared" si="3"/>
        <v>B</v>
      </c>
      <c r="D70" s="111">
        <f t="shared" si="4"/>
        <v>0.92204830582063757</v>
      </c>
      <c r="E70" s="112">
        <f t="shared" si="5"/>
        <v>3847</v>
      </c>
      <c r="F70" s="113" t="str">
        <f t="shared" si="6"/>
        <v>566</v>
      </c>
      <c r="G70" s="114" t="str">
        <f t="shared" si="7"/>
        <v>72바1517</v>
      </c>
      <c r="H70" s="115">
        <f t="shared" si="8"/>
        <v>2</v>
      </c>
      <c r="I70" s="116">
        <f t="shared" si="9"/>
        <v>1585.585</v>
      </c>
      <c r="J70" s="117">
        <f t="shared" si="10"/>
        <v>1.3158923924824572E-2</v>
      </c>
      <c r="K70" s="117">
        <f t="shared" si="11"/>
        <v>0.37000519285977335</v>
      </c>
      <c r="L70" s="117">
        <f t="shared" si="12"/>
        <v>0.27750010248583329</v>
      </c>
      <c r="M70" s="118">
        <f t="shared" si="13"/>
        <v>11.172000000000001</v>
      </c>
      <c r="N70" s="119">
        <f t="shared" si="14"/>
        <v>0</v>
      </c>
      <c r="O70" s="119">
        <f t="shared" si="15"/>
        <v>4.793183588391666</v>
      </c>
      <c r="P70" s="220">
        <f t="shared" si="16"/>
        <v>0</v>
      </c>
      <c r="Q70" s="221">
        <f t="shared" si="17"/>
        <v>0</v>
      </c>
      <c r="R70" s="221">
        <f t="shared" si="18"/>
        <v>76</v>
      </c>
      <c r="T70">
        <v>515</v>
      </c>
      <c r="U70">
        <v>3847</v>
      </c>
      <c r="V70" t="s">
        <v>259</v>
      </c>
      <c r="W70">
        <v>1585.585</v>
      </c>
      <c r="X70">
        <v>663.18200000000002</v>
      </c>
      <c r="Y70">
        <v>2.391</v>
      </c>
      <c r="Z70">
        <v>11.172000000000001</v>
      </c>
      <c r="AA70">
        <v>120.317133</v>
      </c>
      <c r="AB70">
        <v>1.5832440000000001</v>
      </c>
      <c r="AC70">
        <v>44.517963999999999</v>
      </c>
      <c r="AD70" s="1">
        <v>440</v>
      </c>
      <c r="AE70">
        <v>0</v>
      </c>
      <c r="AF70">
        <v>76</v>
      </c>
      <c r="AG70">
        <v>59</v>
      </c>
      <c r="AH70">
        <v>13.178380000000001</v>
      </c>
      <c r="AI70">
        <v>0</v>
      </c>
      <c r="AJ70">
        <v>0</v>
      </c>
      <c r="AK70">
        <v>0</v>
      </c>
      <c r="AL70">
        <v>0</v>
      </c>
      <c r="AM70">
        <v>0.92204830582063757</v>
      </c>
      <c r="AN70" t="s">
        <v>68</v>
      </c>
      <c r="AO70">
        <v>1520.3710000000001</v>
      </c>
      <c r="AP70" t="s">
        <v>415</v>
      </c>
      <c r="AQ70" t="s">
        <v>117</v>
      </c>
      <c r="AR70" t="s">
        <v>121</v>
      </c>
      <c r="AS70" t="s">
        <v>117</v>
      </c>
      <c r="AT70" t="s">
        <v>121</v>
      </c>
      <c r="AU70" t="s">
        <v>202</v>
      </c>
      <c r="AV70" t="s">
        <v>259</v>
      </c>
      <c r="AW70" t="s">
        <v>68</v>
      </c>
      <c r="AX70">
        <v>3847</v>
      </c>
      <c r="AY70" t="s">
        <v>451</v>
      </c>
      <c r="AZ70">
        <v>3</v>
      </c>
      <c r="BA70" t="s">
        <v>517</v>
      </c>
      <c r="BB70">
        <v>2</v>
      </c>
      <c r="BC70">
        <v>1</v>
      </c>
      <c r="BE70" t="s">
        <v>66</v>
      </c>
      <c r="BF70">
        <v>-1</v>
      </c>
      <c r="BG70" t="s">
        <v>317</v>
      </c>
      <c r="BI70" t="s">
        <v>117</v>
      </c>
      <c r="BJ70" t="s">
        <v>259</v>
      </c>
      <c r="BK70" t="s">
        <v>68</v>
      </c>
      <c r="BL70">
        <v>0.92204830582063757</v>
      </c>
      <c r="BM70">
        <v>3847</v>
      </c>
      <c r="BN70" t="s">
        <v>121</v>
      </c>
      <c r="BO70" t="s">
        <v>202</v>
      </c>
      <c r="BP70">
        <v>2</v>
      </c>
      <c r="BQ70">
        <v>1585.585</v>
      </c>
      <c r="BR70">
        <v>1.3158923924824572E-2</v>
      </c>
      <c r="BS70">
        <v>0.37000519285977335</v>
      </c>
      <c r="BT70">
        <v>0.27750010248583329</v>
      </c>
      <c r="BU70">
        <v>11.172000000000001</v>
      </c>
      <c r="BV70">
        <v>0</v>
      </c>
      <c r="BW70">
        <v>4.793183588391666</v>
      </c>
      <c r="BX70">
        <v>0</v>
      </c>
      <c r="BY70">
        <v>0</v>
      </c>
      <c r="BZ70">
        <v>76</v>
      </c>
    </row>
    <row r="71" spans="1:78" ht="16.5">
      <c r="A71" s="125" t="str">
        <f t="shared" ref="A71:A89" si="19">BI71</f>
        <v>삼환운수</v>
      </c>
      <c r="B71" s="126" t="str">
        <f t="shared" ref="B71:B89" si="20">IF(BJ71="NULL", E71, BJ71)</f>
        <v>장호</v>
      </c>
      <c r="C71" s="127" t="str">
        <f t="shared" ref="C71:C89" si="21">BK71</f>
        <v>B</v>
      </c>
      <c r="D71" s="128">
        <f t="shared" ref="D71:D89" si="22">BL71</f>
        <v>0.90666666666666662</v>
      </c>
      <c r="E71" s="129">
        <f t="shared" ref="E71:E89" si="23">U71</f>
        <v>505</v>
      </c>
      <c r="F71" s="130" t="str">
        <f t="shared" ref="F71:F89" si="24">BN71</f>
        <v>532</v>
      </c>
      <c r="G71" s="131" t="str">
        <f t="shared" ref="G71:G89" si="25">BO71</f>
        <v>71바6214</v>
      </c>
      <c r="H71" s="132">
        <f t="shared" ref="H71:H89" si="26">BP71</f>
        <v>1</v>
      </c>
      <c r="I71" s="133">
        <f t="shared" ref="I71:I89" si="27">BQ71</f>
        <v>1727.547</v>
      </c>
      <c r="J71" s="134">
        <f t="shared" ref="J71:J89" si="28">AB71/AA71</f>
        <v>1.3860076181880281E-2</v>
      </c>
      <c r="K71" s="134">
        <f t="shared" ref="K71:K89" si="29">AC71/AA71</f>
        <v>0.33384709854598255</v>
      </c>
      <c r="L71" s="134">
        <f t="shared" ref="L71:L89" si="30">AD71/I71</f>
        <v>8.2197474222119565E-2</v>
      </c>
      <c r="M71" s="135">
        <f t="shared" ref="M71:M89" si="31">Z71</f>
        <v>7.0209999999999999</v>
      </c>
      <c r="N71" s="136">
        <f t="shared" ref="N71:N89" si="32">BV71</f>
        <v>0</v>
      </c>
      <c r="O71" s="136">
        <f t="shared" ref="O71:O89" si="33">BW71</f>
        <v>0.98405426885636105</v>
      </c>
      <c r="P71" s="218">
        <f t="shared" ref="P71:P89" si="34">AK71</f>
        <v>10</v>
      </c>
      <c r="Q71" s="219">
        <f t="shared" ref="Q71:Q89" si="35">AE71</f>
        <v>0</v>
      </c>
      <c r="R71" s="219">
        <f t="shared" ref="R71:R89" si="36">AF71</f>
        <v>17</v>
      </c>
      <c r="T71">
        <v>515</v>
      </c>
      <c r="U71">
        <v>505</v>
      </c>
      <c r="V71" t="s">
        <v>274</v>
      </c>
      <c r="W71">
        <v>1727.547</v>
      </c>
      <c r="X71">
        <v>705.74400000000003</v>
      </c>
      <c r="Y71">
        <v>2.448</v>
      </c>
      <c r="Z71">
        <v>7.0209999999999999</v>
      </c>
      <c r="AA71">
        <v>136.561082</v>
      </c>
      <c r="AB71">
        <v>1.892747</v>
      </c>
      <c r="AC71">
        <v>45.590521000000003</v>
      </c>
      <c r="AD71" s="1">
        <v>142</v>
      </c>
      <c r="AE71">
        <v>0</v>
      </c>
      <c r="AF71">
        <v>17</v>
      </c>
      <c r="AG71">
        <v>60</v>
      </c>
      <c r="AH71">
        <v>12.650361</v>
      </c>
      <c r="AI71">
        <v>0</v>
      </c>
      <c r="AJ71">
        <v>0</v>
      </c>
      <c r="AK71">
        <v>10</v>
      </c>
      <c r="AL71">
        <v>1007</v>
      </c>
      <c r="AM71">
        <v>0.90666666666666662</v>
      </c>
      <c r="AN71" t="s">
        <v>68</v>
      </c>
      <c r="AO71">
        <v>1727.547</v>
      </c>
      <c r="AP71" t="s">
        <v>416</v>
      </c>
      <c r="AQ71" t="s">
        <v>117</v>
      </c>
      <c r="AR71" t="s">
        <v>119</v>
      </c>
      <c r="AS71" t="s">
        <v>117</v>
      </c>
      <c r="AT71" t="s">
        <v>119</v>
      </c>
      <c r="AU71" t="s">
        <v>185</v>
      </c>
      <c r="AV71" t="s">
        <v>274</v>
      </c>
      <c r="AW71" t="s">
        <v>68</v>
      </c>
      <c r="AX71">
        <v>505</v>
      </c>
      <c r="AY71" t="s">
        <v>469</v>
      </c>
      <c r="AZ71">
        <v>5</v>
      </c>
      <c r="BA71" t="s">
        <v>518</v>
      </c>
      <c r="BB71">
        <v>1</v>
      </c>
      <c r="BC71">
        <v>1</v>
      </c>
      <c r="BE71" t="s">
        <v>66</v>
      </c>
      <c r="BF71">
        <v>-1</v>
      </c>
      <c r="BG71" t="s">
        <v>317</v>
      </c>
      <c r="BI71" t="s">
        <v>117</v>
      </c>
      <c r="BJ71" t="s">
        <v>274</v>
      </c>
      <c r="BK71" t="s">
        <v>68</v>
      </c>
      <c r="BL71">
        <v>0.90666666666666662</v>
      </c>
      <c r="BM71">
        <v>505</v>
      </c>
      <c r="BN71" t="s">
        <v>119</v>
      </c>
      <c r="BO71" t="s">
        <v>185</v>
      </c>
      <c r="BP71">
        <v>1</v>
      </c>
      <c r="BQ71">
        <v>1727.547</v>
      </c>
      <c r="BR71">
        <v>1.3860076181880281E-2</v>
      </c>
      <c r="BS71">
        <v>0.33384709854598255</v>
      </c>
      <c r="BT71">
        <v>8.2197474222119565E-2</v>
      </c>
      <c r="BU71">
        <v>7.0209999999999999</v>
      </c>
      <c r="BV71">
        <v>0</v>
      </c>
      <c r="BW71">
        <v>0.98405426885636105</v>
      </c>
      <c r="BX71">
        <v>10</v>
      </c>
      <c r="BY71">
        <v>0</v>
      </c>
      <c r="BZ71">
        <v>17</v>
      </c>
    </row>
    <row r="72" spans="1:78" ht="16.5">
      <c r="A72" s="108" t="str">
        <f t="shared" si="19"/>
        <v>삼환운수</v>
      </c>
      <c r="B72" s="109" t="str">
        <f t="shared" si="20"/>
        <v>전장희</v>
      </c>
      <c r="C72" s="110" t="str">
        <f t="shared" si="21"/>
        <v>C</v>
      </c>
      <c r="D72" s="111">
        <f t="shared" si="22"/>
        <v>0.89530905716570597</v>
      </c>
      <c r="E72" s="112">
        <f t="shared" si="23"/>
        <v>3371</v>
      </c>
      <c r="F72" s="113" t="str">
        <f t="shared" si="24"/>
        <v>540</v>
      </c>
      <c r="G72" s="114" t="str">
        <f t="shared" si="25"/>
        <v>71바6461</v>
      </c>
      <c r="H72" s="115">
        <f t="shared" si="26"/>
        <v>5</v>
      </c>
      <c r="I72" s="116">
        <f t="shared" si="27"/>
        <v>906.57500000000005</v>
      </c>
      <c r="J72" s="117">
        <f t="shared" si="28"/>
        <v>2.3261981557315365E-2</v>
      </c>
      <c r="K72" s="117">
        <f t="shared" si="29"/>
        <v>0.37476879750173092</v>
      </c>
      <c r="L72" s="117">
        <f t="shared" si="30"/>
        <v>0.26142348950721117</v>
      </c>
      <c r="M72" s="118">
        <f t="shared" si="31"/>
        <v>7.9420000000000002</v>
      </c>
      <c r="N72" s="119">
        <f t="shared" si="32"/>
        <v>0.11030526983426632</v>
      </c>
      <c r="O72" s="119">
        <f t="shared" si="33"/>
        <v>2.9782422855251909</v>
      </c>
      <c r="P72" s="220">
        <f t="shared" si="34"/>
        <v>16</v>
      </c>
      <c r="Q72" s="221">
        <f t="shared" si="35"/>
        <v>1</v>
      </c>
      <c r="R72" s="221">
        <f t="shared" si="36"/>
        <v>27</v>
      </c>
      <c r="T72">
        <v>515</v>
      </c>
      <c r="U72">
        <v>3371</v>
      </c>
      <c r="V72" t="s">
        <v>260</v>
      </c>
      <c r="W72">
        <v>906.57500000000005</v>
      </c>
      <c r="X72">
        <v>506.86200000000002</v>
      </c>
      <c r="Y72">
        <v>1.7889999999999999</v>
      </c>
      <c r="Z72">
        <v>7.9420000000000002</v>
      </c>
      <c r="AA72">
        <v>78.930807999999999</v>
      </c>
      <c r="AB72">
        <v>1.836087</v>
      </c>
      <c r="AC72">
        <v>29.580804000000001</v>
      </c>
      <c r="AD72" s="1">
        <v>237</v>
      </c>
      <c r="AE72">
        <v>1</v>
      </c>
      <c r="AF72">
        <v>27</v>
      </c>
      <c r="AG72">
        <v>67</v>
      </c>
      <c r="AH72">
        <v>11.485692</v>
      </c>
      <c r="AI72">
        <v>3.6</v>
      </c>
      <c r="AJ72">
        <v>0</v>
      </c>
      <c r="AK72">
        <v>16</v>
      </c>
      <c r="AL72">
        <v>1790</v>
      </c>
      <c r="AM72">
        <v>0.89530905716570597</v>
      </c>
      <c r="AN72" t="s">
        <v>69</v>
      </c>
      <c r="AO72">
        <v>314.51799999999997</v>
      </c>
      <c r="AP72" t="s">
        <v>417</v>
      </c>
      <c r="AQ72" t="s">
        <v>117</v>
      </c>
      <c r="AR72" t="s">
        <v>120</v>
      </c>
      <c r="AS72" t="s">
        <v>117</v>
      </c>
      <c r="AT72" t="s">
        <v>120</v>
      </c>
      <c r="AU72" t="s">
        <v>197</v>
      </c>
      <c r="AV72" t="s">
        <v>260</v>
      </c>
      <c r="AW72" t="s">
        <v>69</v>
      </c>
      <c r="AX72">
        <v>3371</v>
      </c>
      <c r="AY72" t="s">
        <v>502</v>
      </c>
      <c r="AZ72">
        <v>1</v>
      </c>
      <c r="BA72" t="s">
        <v>314</v>
      </c>
      <c r="BB72">
        <v>5</v>
      </c>
      <c r="BC72">
        <v>1</v>
      </c>
      <c r="BE72" t="s">
        <v>69</v>
      </c>
      <c r="BF72">
        <v>0</v>
      </c>
      <c r="BG72" t="s">
        <v>279</v>
      </c>
      <c r="BI72" t="s">
        <v>117</v>
      </c>
      <c r="BJ72" t="s">
        <v>260</v>
      </c>
      <c r="BK72" t="s">
        <v>69</v>
      </c>
      <c r="BL72">
        <v>0.89530905716570597</v>
      </c>
      <c r="BM72">
        <v>3371</v>
      </c>
      <c r="BN72" t="s">
        <v>120</v>
      </c>
      <c r="BO72" t="s">
        <v>197</v>
      </c>
      <c r="BP72">
        <v>5</v>
      </c>
      <c r="BQ72">
        <v>906.57500000000005</v>
      </c>
      <c r="BR72">
        <v>2.3261981557315365E-2</v>
      </c>
      <c r="BS72">
        <v>0.37476879750173092</v>
      </c>
      <c r="BT72">
        <v>0.26142348950721117</v>
      </c>
      <c r="BU72">
        <v>7.9420000000000002</v>
      </c>
      <c r="BV72">
        <v>0.11030526983426632</v>
      </c>
      <c r="BW72">
        <v>2.9782422855251909</v>
      </c>
      <c r="BX72">
        <v>16</v>
      </c>
      <c r="BY72">
        <v>1</v>
      </c>
      <c r="BZ72">
        <v>27</v>
      </c>
    </row>
    <row r="73" spans="1:78" ht="16.5">
      <c r="A73" s="125" t="str">
        <f t="shared" si="19"/>
        <v>삼환운수</v>
      </c>
      <c r="B73" s="126" t="str">
        <f t="shared" si="20"/>
        <v>정광순</v>
      </c>
      <c r="C73" s="127" t="str">
        <f t="shared" si="21"/>
        <v>C</v>
      </c>
      <c r="D73" s="128">
        <f t="shared" si="22"/>
        <v>0.87897758808095616</v>
      </c>
      <c r="E73" s="129">
        <f t="shared" si="23"/>
        <v>150</v>
      </c>
      <c r="F73" s="130" t="str">
        <f t="shared" si="24"/>
        <v>순환56</v>
      </c>
      <c r="G73" s="131" t="str">
        <f t="shared" si="25"/>
        <v>71바6220</v>
      </c>
      <c r="H73" s="132">
        <f t="shared" si="26"/>
        <v>2</v>
      </c>
      <c r="I73" s="133">
        <f t="shared" si="27"/>
        <v>1730.0119999999999</v>
      </c>
      <c r="J73" s="134">
        <f t="shared" si="28"/>
        <v>5.0938463110876457E-2</v>
      </c>
      <c r="K73" s="134">
        <f t="shared" si="29"/>
        <v>0.38125360714277273</v>
      </c>
      <c r="L73" s="134">
        <f t="shared" si="30"/>
        <v>0.1069356744346282</v>
      </c>
      <c r="M73" s="135">
        <f t="shared" si="31"/>
        <v>14.352</v>
      </c>
      <c r="N73" s="136">
        <f t="shared" si="32"/>
        <v>0</v>
      </c>
      <c r="O73" s="136">
        <f t="shared" si="33"/>
        <v>3.9306085738133612</v>
      </c>
      <c r="P73" s="218">
        <f t="shared" si="34"/>
        <v>14</v>
      </c>
      <c r="Q73" s="219">
        <f t="shared" si="35"/>
        <v>0</v>
      </c>
      <c r="R73" s="219">
        <f t="shared" si="36"/>
        <v>68</v>
      </c>
      <c r="T73">
        <v>515</v>
      </c>
      <c r="U73">
        <v>150</v>
      </c>
      <c r="V73" t="s">
        <v>418</v>
      </c>
      <c r="W73">
        <v>1730.0119999999999</v>
      </c>
      <c r="X73">
        <v>659.83799999999997</v>
      </c>
      <c r="Y73">
        <v>2.6219999999999999</v>
      </c>
      <c r="Z73">
        <v>14.352</v>
      </c>
      <c r="AA73">
        <v>124.795795</v>
      </c>
      <c r="AB73">
        <v>6.3569060000000004</v>
      </c>
      <c r="AC73">
        <v>47.578847000000003</v>
      </c>
      <c r="AD73" s="1">
        <v>185</v>
      </c>
      <c r="AE73">
        <v>0</v>
      </c>
      <c r="AF73">
        <v>68</v>
      </c>
      <c r="AG73">
        <v>66</v>
      </c>
      <c r="AH73">
        <v>13.862742000000001</v>
      </c>
      <c r="AI73">
        <v>5.2</v>
      </c>
      <c r="AJ73">
        <v>0</v>
      </c>
      <c r="AK73">
        <v>14</v>
      </c>
      <c r="AL73">
        <v>3621</v>
      </c>
      <c r="AM73">
        <v>0.87897758808095616</v>
      </c>
      <c r="AN73" t="s">
        <v>69</v>
      </c>
      <c r="AO73">
        <v>1650.3309999999999</v>
      </c>
      <c r="AP73" t="s">
        <v>419</v>
      </c>
      <c r="AQ73" t="s">
        <v>117</v>
      </c>
      <c r="AR73" t="s">
        <v>123</v>
      </c>
      <c r="AS73" t="s">
        <v>117</v>
      </c>
      <c r="AT73" t="s">
        <v>123</v>
      </c>
      <c r="AU73" t="s">
        <v>213</v>
      </c>
      <c r="AV73" t="s">
        <v>418</v>
      </c>
      <c r="AW73" t="s">
        <v>69</v>
      </c>
      <c r="AX73">
        <v>150</v>
      </c>
      <c r="AY73" t="s">
        <v>497</v>
      </c>
      <c r="AZ73">
        <v>4</v>
      </c>
      <c r="BA73" t="s">
        <v>325</v>
      </c>
      <c r="BB73">
        <v>2</v>
      </c>
      <c r="BC73">
        <v>1</v>
      </c>
      <c r="BE73" t="s">
        <v>463</v>
      </c>
      <c r="BF73" t="s">
        <v>464</v>
      </c>
      <c r="BG73" t="s">
        <v>463</v>
      </c>
      <c r="BI73" t="s">
        <v>117</v>
      </c>
      <c r="BJ73" t="s">
        <v>418</v>
      </c>
      <c r="BK73" t="s">
        <v>69</v>
      </c>
      <c r="BL73">
        <v>0.87897758808095616</v>
      </c>
      <c r="BM73">
        <v>150</v>
      </c>
      <c r="BN73" t="s">
        <v>123</v>
      </c>
      <c r="BO73" t="s">
        <v>213</v>
      </c>
      <c r="BP73">
        <v>2</v>
      </c>
      <c r="BQ73">
        <v>1730.0119999999999</v>
      </c>
      <c r="BR73">
        <v>5.0938463110876457E-2</v>
      </c>
      <c r="BS73">
        <v>0.38125360714277273</v>
      </c>
      <c r="BT73">
        <v>0.1069356744346282</v>
      </c>
      <c r="BU73">
        <v>14.352</v>
      </c>
      <c r="BV73">
        <v>0</v>
      </c>
      <c r="BW73">
        <v>3.9306085738133612</v>
      </c>
      <c r="BX73">
        <v>14</v>
      </c>
      <c r="BY73">
        <v>0</v>
      </c>
      <c r="BZ73">
        <v>68</v>
      </c>
    </row>
    <row r="74" spans="1:78" ht="16.5">
      <c r="A74" s="108" t="str">
        <f t="shared" si="19"/>
        <v>삼환운수</v>
      </c>
      <c r="B74" s="109" t="str">
        <f t="shared" si="20"/>
        <v>정훈석</v>
      </c>
      <c r="C74" s="110" t="str">
        <f t="shared" si="21"/>
        <v>C</v>
      </c>
      <c r="D74" s="111">
        <f t="shared" si="22"/>
        <v>0.87960693104690524</v>
      </c>
      <c r="E74" s="112">
        <f t="shared" si="23"/>
        <v>4011</v>
      </c>
      <c r="F74" s="113" t="str">
        <f t="shared" si="24"/>
        <v>순환56</v>
      </c>
      <c r="G74" s="114" t="str">
        <f t="shared" si="25"/>
        <v>71바6210</v>
      </c>
      <c r="H74" s="115">
        <f t="shared" si="26"/>
        <v>2</v>
      </c>
      <c r="I74" s="116">
        <f t="shared" si="27"/>
        <v>997.90300000000002</v>
      </c>
      <c r="J74" s="117">
        <f t="shared" si="28"/>
        <v>3.2609087499456797E-2</v>
      </c>
      <c r="K74" s="117">
        <f t="shared" si="29"/>
        <v>0.37286262721880076</v>
      </c>
      <c r="L74" s="117">
        <f t="shared" si="30"/>
        <v>0.23449172915604022</v>
      </c>
      <c r="M74" s="118">
        <f t="shared" si="31"/>
        <v>9.1470000000000002</v>
      </c>
      <c r="N74" s="119">
        <f t="shared" si="32"/>
        <v>0</v>
      </c>
      <c r="O74" s="119">
        <f t="shared" si="33"/>
        <v>2.3048332352944123</v>
      </c>
      <c r="P74" s="220">
        <f t="shared" si="34"/>
        <v>6</v>
      </c>
      <c r="Q74" s="221">
        <f t="shared" si="35"/>
        <v>0</v>
      </c>
      <c r="R74" s="221">
        <f t="shared" si="36"/>
        <v>23</v>
      </c>
      <c r="T74">
        <v>515</v>
      </c>
      <c r="U74">
        <v>4011</v>
      </c>
      <c r="V74" t="s">
        <v>261</v>
      </c>
      <c r="W74">
        <v>997.90300000000002</v>
      </c>
      <c r="X74">
        <v>357.35300000000001</v>
      </c>
      <c r="Y74">
        <v>2.7919999999999998</v>
      </c>
      <c r="Z74">
        <v>9.1470000000000002</v>
      </c>
      <c r="AA74">
        <v>71.289974000000001</v>
      </c>
      <c r="AB74">
        <v>2.3247010000000001</v>
      </c>
      <c r="AC74">
        <v>26.581367</v>
      </c>
      <c r="AD74" s="1">
        <v>234</v>
      </c>
      <c r="AE74">
        <v>0</v>
      </c>
      <c r="AF74">
        <v>23</v>
      </c>
      <c r="AG74">
        <v>61</v>
      </c>
      <c r="AH74">
        <v>13.997802</v>
      </c>
      <c r="AI74">
        <v>0</v>
      </c>
      <c r="AJ74">
        <v>0</v>
      </c>
      <c r="AK74">
        <v>6</v>
      </c>
      <c r="AL74">
        <v>2579</v>
      </c>
      <c r="AM74">
        <v>0.87960693104690524</v>
      </c>
      <c r="AN74" t="s">
        <v>69</v>
      </c>
      <c r="AO74">
        <v>877.46100000000001</v>
      </c>
      <c r="AP74" t="s">
        <v>420</v>
      </c>
      <c r="AQ74" t="s">
        <v>117</v>
      </c>
      <c r="AR74" t="s">
        <v>123</v>
      </c>
      <c r="AS74" t="s">
        <v>117</v>
      </c>
      <c r="AT74" t="s">
        <v>123</v>
      </c>
      <c r="AU74" t="s">
        <v>211</v>
      </c>
      <c r="AV74" t="s">
        <v>261</v>
      </c>
      <c r="AW74" t="s">
        <v>69</v>
      </c>
      <c r="AX74">
        <v>4011</v>
      </c>
      <c r="AY74" t="s">
        <v>497</v>
      </c>
      <c r="AZ74">
        <v>3</v>
      </c>
      <c r="BA74" t="s">
        <v>324</v>
      </c>
      <c r="BB74">
        <v>2</v>
      </c>
      <c r="BC74">
        <v>1</v>
      </c>
      <c r="BE74" t="s">
        <v>69</v>
      </c>
      <c r="BF74">
        <v>0</v>
      </c>
      <c r="BG74" t="s">
        <v>279</v>
      </c>
      <c r="BI74" t="s">
        <v>117</v>
      </c>
      <c r="BJ74" t="s">
        <v>261</v>
      </c>
      <c r="BK74" t="s">
        <v>69</v>
      </c>
      <c r="BL74">
        <v>0.87960693104690524</v>
      </c>
      <c r="BM74">
        <v>4011</v>
      </c>
      <c r="BN74" t="s">
        <v>123</v>
      </c>
      <c r="BO74" t="s">
        <v>211</v>
      </c>
      <c r="BP74">
        <v>2</v>
      </c>
      <c r="BQ74">
        <v>997.90300000000002</v>
      </c>
      <c r="BR74">
        <v>3.2609087499456797E-2</v>
      </c>
      <c r="BS74">
        <v>0.37286262721880076</v>
      </c>
      <c r="BT74">
        <v>0.23449172915604022</v>
      </c>
      <c r="BU74">
        <v>9.1470000000000002</v>
      </c>
      <c r="BV74">
        <v>0</v>
      </c>
      <c r="BW74">
        <v>2.3048332352944123</v>
      </c>
      <c r="BX74">
        <v>6</v>
      </c>
      <c r="BY74">
        <v>0</v>
      </c>
      <c r="BZ74">
        <v>23</v>
      </c>
    </row>
    <row r="75" spans="1:78" ht="16.5">
      <c r="A75" s="125" t="str">
        <f t="shared" si="19"/>
        <v>삼환운수</v>
      </c>
      <c r="B75" s="126" t="str">
        <f t="shared" si="20"/>
        <v>조은구</v>
      </c>
      <c r="C75" s="127" t="str">
        <f t="shared" si="21"/>
        <v>F</v>
      </c>
      <c r="D75" s="128">
        <f t="shared" si="22"/>
        <v>0.74178571428571427</v>
      </c>
      <c r="E75" s="129">
        <f t="shared" si="23"/>
        <v>7767</v>
      </c>
      <c r="F75" s="130" t="str">
        <f t="shared" si="24"/>
        <v>532</v>
      </c>
      <c r="G75" s="131" t="str">
        <f t="shared" si="25"/>
        <v>71바6208</v>
      </c>
      <c r="H75" s="132">
        <f t="shared" si="26"/>
        <v>1</v>
      </c>
      <c r="I75" s="133">
        <f t="shared" si="27"/>
        <v>1079.5250000000001</v>
      </c>
      <c r="J75" s="134">
        <f t="shared" si="28"/>
        <v>2.4507945346899637E-2</v>
      </c>
      <c r="K75" s="134">
        <f t="shared" si="29"/>
        <v>0.37757578937943742</v>
      </c>
      <c r="L75" s="134">
        <f t="shared" si="30"/>
        <v>0.18804566823371388</v>
      </c>
      <c r="M75" s="135">
        <f t="shared" si="31"/>
        <v>11.845000000000001</v>
      </c>
      <c r="N75" s="136">
        <f t="shared" si="32"/>
        <v>0</v>
      </c>
      <c r="O75" s="136">
        <f t="shared" si="33"/>
        <v>7.2254000602116664</v>
      </c>
      <c r="P75" s="218">
        <f t="shared" si="34"/>
        <v>15</v>
      </c>
      <c r="Q75" s="219">
        <f t="shared" si="35"/>
        <v>0</v>
      </c>
      <c r="R75" s="219">
        <f t="shared" si="36"/>
        <v>78</v>
      </c>
      <c r="T75">
        <v>515</v>
      </c>
      <c r="U75">
        <v>7767</v>
      </c>
      <c r="V75" t="s">
        <v>335</v>
      </c>
      <c r="W75">
        <v>1079.5250000000001</v>
      </c>
      <c r="X75">
        <v>519.75099999999998</v>
      </c>
      <c r="Y75">
        <v>2.077</v>
      </c>
      <c r="Z75">
        <v>11.845000000000001</v>
      </c>
      <c r="AA75">
        <v>85.810539000000006</v>
      </c>
      <c r="AB75">
        <v>2.10304</v>
      </c>
      <c r="AC75">
        <v>32.399982000000001</v>
      </c>
      <c r="AD75" s="1">
        <v>203</v>
      </c>
      <c r="AE75">
        <v>0</v>
      </c>
      <c r="AF75">
        <v>78</v>
      </c>
      <c r="AG75">
        <v>61</v>
      </c>
      <c r="AH75">
        <v>12.580330999999999</v>
      </c>
      <c r="AI75">
        <v>0</v>
      </c>
      <c r="AJ75">
        <v>0</v>
      </c>
      <c r="AK75">
        <v>15</v>
      </c>
      <c r="AL75">
        <v>3725</v>
      </c>
      <c r="AM75">
        <v>0.74178571428571427</v>
      </c>
      <c r="AN75" t="s">
        <v>70</v>
      </c>
      <c r="AO75">
        <v>1079.5250000000001</v>
      </c>
      <c r="AP75" t="s">
        <v>421</v>
      </c>
      <c r="AQ75" t="s">
        <v>117</v>
      </c>
      <c r="AR75" t="s">
        <v>119</v>
      </c>
      <c r="AS75" t="s">
        <v>117</v>
      </c>
      <c r="AT75" t="s">
        <v>119</v>
      </c>
      <c r="AU75" t="s">
        <v>183</v>
      </c>
      <c r="AV75" t="s">
        <v>335</v>
      </c>
      <c r="AW75" t="s">
        <v>70</v>
      </c>
      <c r="AX75">
        <v>7767</v>
      </c>
      <c r="AY75" t="s">
        <v>477</v>
      </c>
      <c r="AZ75">
        <v>2</v>
      </c>
      <c r="BA75" t="s">
        <v>340</v>
      </c>
      <c r="BB75">
        <v>1</v>
      </c>
      <c r="BC75">
        <v>1</v>
      </c>
      <c r="BE75" t="s">
        <v>66</v>
      </c>
      <c r="BF75">
        <v>-4</v>
      </c>
      <c r="BG75" t="s">
        <v>317</v>
      </c>
      <c r="BI75" t="s">
        <v>117</v>
      </c>
      <c r="BJ75" t="s">
        <v>335</v>
      </c>
      <c r="BK75" t="s">
        <v>70</v>
      </c>
      <c r="BL75">
        <v>0.74178571428571427</v>
      </c>
      <c r="BM75">
        <v>7767</v>
      </c>
      <c r="BN75" t="s">
        <v>119</v>
      </c>
      <c r="BO75" t="s">
        <v>183</v>
      </c>
      <c r="BP75">
        <v>1</v>
      </c>
      <c r="BQ75">
        <v>1079.5250000000001</v>
      </c>
      <c r="BR75">
        <v>2.4507945346899637E-2</v>
      </c>
      <c r="BS75">
        <v>0.37757578937943742</v>
      </c>
      <c r="BT75">
        <v>0.18804566823371388</v>
      </c>
      <c r="BU75">
        <v>11.845000000000001</v>
      </c>
      <c r="BV75">
        <v>0</v>
      </c>
      <c r="BW75">
        <v>7.2254000602116664</v>
      </c>
      <c r="BX75">
        <v>15</v>
      </c>
      <c r="BY75">
        <v>0</v>
      </c>
      <c r="BZ75">
        <v>78</v>
      </c>
    </row>
    <row r="76" spans="1:78" ht="16.5">
      <c r="A76" s="108" t="str">
        <f t="shared" si="19"/>
        <v>삼환운수</v>
      </c>
      <c r="B76" s="109" t="str">
        <f t="shared" si="20"/>
        <v>조준구</v>
      </c>
      <c r="C76" s="110" t="str">
        <f t="shared" si="21"/>
        <v>D</v>
      </c>
      <c r="D76" s="111">
        <f t="shared" si="22"/>
        <v>0.83284691861987836</v>
      </c>
      <c r="E76" s="112">
        <f t="shared" si="23"/>
        <v>4023</v>
      </c>
      <c r="F76" s="113" t="str">
        <f t="shared" si="24"/>
        <v>532</v>
      </c>
      <c r="G76" s="114" t="str">
        <f t="shared" si="25"/>
        <v>71바6204</v>
      </c>
      <c r="H76" s="115">
        <f t="shared" si="26"/>
        <v>2</v>
      </c>
      <c r="I76" s="116">
        <f t="shared" si="27"/>
        <v>1367.0830000000001</v>
      </c>
      <c r="J76" s="117">
        <f t="shared" si="28"/>
        <v>2.5420981189302843E-2</v>
      </c>
      <c r="K76" s="117">
        <f t="shared" si="29"/>
        <v>0.27613025409931941</v>
      </c>
      <c r="L76" s="117">
        <f t="shared" si="30"/>
        <v>0.10679673436067889</v>
      </c>
      <c r="M76" s="118">
        <f t="shared" si="31"/>
        <v>8.0190000000000001</v>
      </c>
      <c r="N76" s="119">
        <f t="shared" si="32"/>
        <v>0</v>
      </c>
      <c r="O76" s="119">
        <f t="shared" si="33"/>
        <v>2.852789479497587</v>
      </c>
      <c r="P76" s="220">
        <f t="shared" si="34"/>
        <v>11</v>
      </c>
      <c r="Q76" s="221">
        <f t="shared" si="35"/>
        <v>0</v>
      </c>
      <c r="R76" s="221">
        <f t="shared" si="36"/>
        <v>39</v>
      </c>
      <c r="T76">
        <v>515</v>
      </c>
      <c r="U76">
        <v>4023</v>
      </c>
      <c r="V76" t="s">
        <v>284</v>
      </c>
      <c r="W76">
        <v>1367.0830000000001</v>
      </c>
      <c r="X76">
        <v>606.94500000000005</v>
      </c>
      <c r="Y76">
        <v>2.2519999999999998</v>
      </c>
      <c r="Z76">
        <v>8.0190000000000001</v>
      </c>
      <c r="AA76">
        <v>107.609143</v>
      </c>
      <c r="AB76">
        <v>2.7355299999999998</v>
      </c>
      <c r="AC76">
        <v>29.71414</v>
      </c>
      <c r="AD76" s="1">
        <v>146</v>
      </c>
      <c r="AE76">
        <v>0</v>
      </c>
      <c r="AF76">
        <v>39</v>
      </c>
      <c r="AG76">
        <v>63</v>
      </c>
      <c r="AH76">
        <v>12.704152000000001</v>
      </c>
      <c r="AI76">
        <v>3.1</v>
      </c>
      <c r="AJ76">
        <v>0</v>
      </c>
      <c r="AK76">
        <v>11</v>
      </c>
      <c r="AL76">
        <v>4881</v>
      </c>
      <c r="AM76">
        <v>0.83284691861987836</v>
      </c>
      <c r="AN76" t="s">
        <v>67</v>
      </c>
      <c r="AO76">
        <v>1281.537</v>
      </c>
      <c r="AP76" t="s">
        <v>422</v>
      </c>
      <c r="AQ76" t="s">
        <v>117</v>
      </c>
      <c r="AR76" t="s">
        <v>119</v>
      </c>
      <c r="AS76" t="s">
        <v>117</v>
      </c>
      <c r="AT76" t="s">
        <v>119</v>
      </c>
      <c r="AU76" t="s">
        <v>181</v>
      </c>
      <c r="AV76" t="s">
        <v>284</v>
      </c>
      <c r="AW76" t="s">
        <v>67</v>
      </c>
      <c r="AX76">
        <v>4023</v>
      </c>
      <c r="AY76" t="s">
        <v>461</v>
      </c>
      <c r="AZ76">
        <v>4</v>
      </c>
      <c r="BA76" t="s">
        <v>519</v>
      </c>
      <c r="BB76">
        <v>2</v>
      </c>
      <c r="BC76">
        <v>1</v>
      </c>
      <c r="BE76" t="s">
        <v>67</v>
      </c>
      <c r="BF76">
        <v>0</v>
      </c>
      <c r="BG76" t="s">
        <v>279</v>
      </c>
      <c r="BI76" t="s">
        <v>117</v>
      </c>
      <c r="BJ76" t="s">
        <v>284</v>
      </c>
      <c r="BK76" t="s">
        <v>67</v>
      </c>
      <c r="BL76">
        <v>0.83284691861987836</v>
      </c>
      <c r="BM76">
        <v>4023</v>
      </c>
      <c r="BN76" t="s">
        <v>119</v>
      </c>
      <c r="BO76" t="s">
        <v>181</v>
      </c>
      <c r="BP76">
        <v>2</v>
      </c>
      <c r="BQ76">
        <v>1367.0830000000001</v>
      </c>
      <c r="BR76">
        <v>2.5420981189302843E-2</v>
      </c>
      <c r="BS76">
        <v>0.27613025409931941</v>
      </c>
      <c r="BT76">
        <v>0.10679673436067889</v>
      </c>
      <c r="BU76">
        <v>8.0190000000000001</v>
      </c>
      <c r="BV76">
        <v>0</v>
      </c>
      <c r="BW76">
        <v>2.852789479497587</v>
      </c>
      <c r="BX76">
        <v>11</v>
      </c>
      <c r="BY76">
        <v>0</v>
      </c>
      <c r="BZ76">
        <v>39</v>
      </c>
    </row>
    <row r="77" spans="1:78" ht="16.5">
      <c r="A77" s="125" t="str">
        <f t="shared" si="19"/>
        <v>삼환운수</v>
      </c>
      <c r="B77" s="126" t="str">
        <f t="shared" si="20"/>
        <v>조햇님</v>
      </c>
      <c r="C77" s="127" t="str">
        <f t="shared" si="21"/>
        <v>C</v>
      </c>
      <c r="D77" s="128">
        <f t="shared" si="22"/>
        <v>0.85977053459601038</v>
      </c>
      <c r="E77" s="129">
        <f t="shared" si="23"/>
        <v>5017</v>
      </c>
      <c r="F77" s="130" t="str">
        <f t="shared" si="24"/>
        <v>566</v>
      </c>
      <c r="G77" s="131" t="str">
        <f t="shared" si="25"/>
        <v>72바1512</v>
      </c>
      <c r="H77" s="132">
        <f t="shared" si="26"/>
        <v>10</v>
      </c>
      <c r="I77" s="133">
        <f t="shared" si="27"/>
        <v>1360.2680000000003</v>
      </c>
      <c r="J77" s="134">
        <f t="shared" si="28"/>
        <v>5.4322704472655886E-3</v>
      </c>
      <c r="K77" s="134">
        <f t="shared" si="29"/>
        <v>0.40539981684278531</v>
      </c>
      <c r="L77" s="134">
        <f t="shared" si="30"/>
        <v>6.6898581750066882E-2</v>
      </c>
      <c r="M77" s="135">
        <f t="shared" si="31"/>
        <v>10.670999999999999</v>
      </c>
      <c r="N77" s="136">
        <f t="shared" si="32"/>
        <v>7.3514925000073506E-2</v>
      </c>
      <c r="O77" s="136">
        <f t="shared" si="33"/>
        <v>6.1017387750061003</v>
      </c>
      <c r="P77" s="218">
        <f t="shared" si="34"/>
        <v>3</v>
      </c>
      <c r="Q77" s="219">
        <f t="shared" si="35"/>
        <v>1</v>
      </c>
      <c r="R77" s="219">
        <f t="shared" si="36"/>
        <v>83</v>
      </c>
      <c r="T77">
        <v>515</v>
      </c>
      <c r="U77">
        <v>5017</v>
      </c>
      <c r="V77" t="s">
        <v>262</v>
      </c>
      <c r="W77">
        <v>1360.268</v>
      </c>
      <c r="X77">
        <v>611.61199999999997</v>
      </c>
      <c r="Y77">
        <v>2.2240000000000002</v>
      </c>
      <c r="Z77">
        <v>10.670999999999999</v>
      </c>
      <c r="AA77">
        <v>109.214371</v>
      </c>
      <c r="AB77">
        <v>0.59328199999999998</v>
      </c>
      <c r="AC77">
        <v>44.275486000000001</v>
      </c>
      <c r="AD77" s="1">
        <v>91</v>
      </c>
      <c r="AE77">
        <v>1</v>
      </c>
      <c r="AF77">
        <v>83</v>
      </c>
      <c r="AG77">
        <v>67</v>
      </c>
      <c r="AH77">
        <v>12.455026999999999</v>
      </c>
      <c r="AI77">
        <v>18.5</v>
      </c>
      <c r="AJ77">
        <v>0</v>
      </c>
      <c r="AK77">
        <v>3</v>
      </c>
      <c r="AL77">
        <v>936</v>
      </c>
      <c r="AM77">
        <v>0.85977053459601038</v>
      </c>
      <c r="AN77" t="s">
        <v>69</v>
      </c>
      <c r="AO77">
        <v>345.49599999999998</v>
      </c>
      <c r="AP77" t="s">
        <v>423</v>
      </c>
      <c r="AQ77" t="s">
        <v>117</v>
      </c>
      <c r="AR77" t="s">
        <v>121</v>
      </c>
      <c r="AS77" t="s">
        <v>117</v>
      </c>
      <c r="AT77" t="s">
        <v>121</v>
      </c>
      <c r="AU77" t="s">
        <v>201</v>
      </c>
      <c r="AV77" t="s">
        <v>262</v>
      </c>
      <c r="AW77" t="s">
        <v>69</v>
      </c>
      <c r="AX77">
        <v>5017</v>
      </c>
      <c r="AY77" t="s">
        <v>520</v>
      </c>
      <c r="AZ77">
        <v>1</v>
      </c>
      <c r="BA77" t="s">
        <v>521</v>
      </c>
      <c r="BB77">
        <v>10</v>
      </c>
      <c r="BC77">
        <v>1</v>
      </c>
      <c r="BE77" t="s">
        <v>69</v>
      </c>
      <c r="BF77">
        <v>0</v>
      </c>
      <c r="BG77" t="s">
        <v>279</v>
      </c>
      <c r="BI77" t="s">
        <v>117</v>
      </c>
      <c r="BJ77" t="s">
        <v>262</v>
      </c>
      <c r="BK77" t="s">
        <v>69</v>
      </c>
      <c r="BL77">
        <v>0.85977053459601038</v>
      </c>
      <c r="BM77">
        <v>5017</v>
      </c>
      <c r="BN77" t="s">
        <v>121</v>
      </c>
      <c r="BO77" t="s">
        <v>201</v>
      </c>
      <c r="BP77">
        <v>10</v>
      </c>
      <c r="BQ77">
        <v>1360.2680000000003</v>
      </c>
      <c r="BR77">
        <v>5.4322704472655886E-3</v>
      </c>
      <c r="BS77">
        <v>0.40539981684278531</v>
      </c>
      <c r="BT77">
        <v>6.6898581750066896E-2</v>
      </c>
      <c r="BU77">
        <v>10.670999999999999</v>
      </c>
      <c r="BV77">
        <v>7.3514925000073506E-2</v>
      </c>
      <c r="BW77">
        <v>6.1017387750061003</v>
      </c>
      <c r="BX77">
        <v>3</v>
      </c>
      <c r="BY77">
        <v>1</v>
      </c>
      <c r="BZ77">
        <v>83</v>
      </c>
    </row>
    <row r="78" spans="1:78" ht="16.5">
      <c r="A78" s="108" t="str">
        <f t="shared" si="19"/>
        <v>삼환운수</v>
      </c>
      <c r="B78" s="109" t="str">
        <f t="shared" si="20"/>
        <v>주관재</v>
      </c>
      <c r="C78" s="110" t="str">
        <f t="shared" si="21"/>
        <v>A</v>
      </c>
      <c r="D78" s="111">
        <f t="shared" si="22"/>
        <v>0.9814814814814814</v>
      </c>
      <c r="E78" s="112">
        <f t="shared" si="23"/>
        <v>5124</v>
      </c>
      <c r="F78" s="113" t="str">
        <f t="shared" si="24"/>
        <v>532</v>
      </c>
      <c r="G78" s="114" t="str">
        <f t="shared" si="25"/>
        <v>71바6222</v>
      </c>
      <c r="H78" s="115">
        <f t="shared" si="26"/>
        <v>1</v>
      </c>
      <c r="I78" s="116">
        <f t="shared" si="27"/>
        <v>734.22699999999998</v>
      </c>
      <c r="J78" s="117">
        <f t="shared" si="28"/>
        <v>3.6058487071126822E-3</v>
      </c>
      <c r="K78" s="117">
        <f t="shared" si="29"/>
        <v>0.3532229739639795</v>
      </c>
      <c r="L78" s="117">
        <f t="shared" si="30"/>
        <v>0.29554892424277507</v>
      </c>
      <c r="M78" s="118">
        <f t="shared" si="31"/>
        <v>8.6950000000000003</v>
      </c>
      <c r="N78" s="119">
        <f t="shared" si="32"/>
        <v>0</v>
      </c>
      <c r="O78" s="119">
        <f t="shared" si="33"/>
        <v>0.95338362658959697</v>
      </c>
      <c r="P78" s="220">
        <f t="shared" si="34"/>
        <v>7</v>
      </c>
      <c r="Q78" s="221">
        <f t="shared" si="35"/>
        <v>0</v>
      </c>
      <c r="R78" s="221">
        <f t="shared" si="36"/>
        <v>7</v>
      </c>
      <c r="T78">
        <v>515</v>
      </c>
      <c r="U78">
        <v>5124</v>
      </c>
      <c r="V78" t="s">
        <v>336</v>
      </c>
      <c r="W78">
        <v>734.22699999999998</v>
      </c>
      <c r="X78">
        <v>277.11</v>
      </c>
      <c r="Y78">
        <v>2.65</v>
      </c>
      <c r="Z78">
        <v>8.6950000000000003</v>
      </c>
      <c r="AA78">
        <v>53.535524000000002</v>
      </c>
      <c r="AB78">
        <v>0.19304099999999999</v>
      </c>
      <c r="AC78">
        <v>18.909977000000001</v>
      </c>
      <c r="AD78" s="1">
        <v>217</v>
      </c>
      <c r="AE78">
        <v>0</v>
      </c>
      <c r="AF78">
        <v>7</v>
      </c>
      <c r="AG78">
        <v>57</v>
      </c>
      <c r="AH78">
        <v>13.714762</v>
      </c>
      <c r="AI78">
        <v>0</v>
      </c>
      <c r="AJ78">
        <v>0</v>
      </c>
      <c r="AK78">
        <v>7</v>
      </c>
      <c r="AL78">
        <v>905</v>
      </c>
      <c r="AM78">
        <v>0.9814814814814814</v>
      </c>
      <c r="AN78" t="s">
        <v>66</v>
      </c>
      <c r="AO78">
        <v>734.22699999999998</v>
      </c>
      <c r="AP78" t="s">
        <v>424</v>
      </c>
      <c r="AQ78" t="s">
        <v>117</v>
      </c>
      <c r="AR78" t="s">
        <v>119</v>
      </c>
      <c r="AS78" t="s">
        <v>117</v>
      </c>
      <c r="AT78" t="s">
        <v>119</v>
      </c>
      <c r="AU78" t="s">
        <v>191</v>
      </c>
      <c r="AV78" t="s">
        <v>336</v>
      </c>
      <c r="AW78" t="s">
        <v>66</v>
      </c>
      <c r="AX78">
        <v>5124</v>
      </c>
      <c r="AY78" t="s">
        <v>492</v>
      </c>
      <c r="AZ78">
        <v>1</v>
      </c>
      <c r="BA78" t="s">
        <v>339</v>
      </c>
      <c r="BB78">
        <v>1</v>
      </c>
      <c r="BC78">
        <v>1</v>
      </c>
      <c r="BE78" t="s">
        <v>68</v>
      </c>
      <c r="BF78">
        <v>1</v>
      </c>
      <c r="BG78" t="s">
        <v>291</v>
      </c>
      <c r="BI78" t="s">
        <v>117</v>
      </c>
      <c r="BJ78" t="s">
        <v>336</v>
      </c>
      <c r="BK78" t="s">
        <v>66</v>
      </c>
      <c r="BL78">
        <v>0.9814814814814814</v>
      </c>
      <c r="BM78">
        <v>5124</v>
      </c>
      <c r="BN78" t="s">
        <v>119</v>
      </c>
      <c r="BO78" t="s">
        <v>191</v>
      </c>
      <c r="BP78">
        <v>1</v>
      </c>
      <c r="BQ78">
        <v>734.22699999999998</v>
      </c>
      <c r="BR78">
        <v>3.6058487071126822E-3</v>
      </c>
      <c r="BS78">
        <v>0.3532229739639795</v>
      </c>
      <c r="BT78">
        <v>0.29554892424277507</v>
      </c>
      <c r="BU78">
        <v>8.6950000000000003</v>
      </c>
      <c r="BV78">
        <v>0</v>
      </c>
      <c r="BW78">
        <v>0.95338362658959697</v>
      </c>
      <c r="BX78">
        <v>7</v>
      </c>
      <c r="BY78">
        <v>0</v>
      </c>
      <c r="BZ78">
        <v>7</v>
      </c>
    </row>
    <row r="79" spans="1:78" ht="16.5">
      <c r="A79" s="125" t="str">
        <f t="shared" si="19"/>
        <v>삼환운수</v>
      </c>
      <c r="B79" s="126" t="str">
        <f t="shared" si="20"/>
        <v>채희석</v>
      </c>
      <c r="C79" s="127" t="str">
        <f t="shared" si="21"/>
        <v>C</v>
      </c>
      <c r="D79" s="128">
        <f t="shared" si="22"/>
        <v>0.85806651426795677</v>
      </c>
      <c r="E79" s="129">
        <f t="shared" si="23"/>
        <v>5419</v>
      </c>
      <c r="F79" s="130" t="str">
        <f t="shared" si="24"/>
        <v>532</v>
      </c>
      <c r="G79" s="131" t="str">
        <f t="shared" si="25"/>
        <v>71바6203</v>
      </c>
      <c r="H79" s="132">
        <f t="shared" si="26"/>
        <v>6</v>
      </c>
      <c r="I79" s="133">
        <f t="shared" si="27"/>
        <v>1135.895</v>
      </c>
      <c r="J79" s="134">
        <f t="shared" si="28"/>
        <v>1.0800749985592044E-2</v>
      </c>
      <c r="K79" s="134">
        <f t="shared" si="29"/>
        <v>0.33283002548450696</v>
      </c>
      <c r="L79" s="134">
        <f t="shared" si="30"/>
        <v>0.2306551221723839</v>
      </c>
      <c r="M79" s="135">
        <f t="shared" si="31"/>
        <v>9.9779999999999998</v>
      </c>
      <c r="N79" s="136">
        <f t="shared" si="32"/>
        <v>8.8036306172665613E-2</v>
      </c>
      <c r="O79" s="136">
        <f t="shared" si="33"/>
        <v>15.318317274043816</v>
      </c>
      <c r="P79" s="218">
        <f t="shared" si="34"/>
        <v>2</v>
      </c>
      <c r="Q79" s="219">
        <f t="shared" si="35"/>
        <v>1</v>
      </c>
      <c r="R79" s="219">
        <f t="shared" si="36"/>
        <v>174</v>
      </c>
      <c r="T79">
        <v>515</v>
      </c>
      <c r="U79">
        <v>5419</v>
      </c>
      <c r="V79" t="s">
        <v>263</v>
      </c>
      <c r="W79">
        <v>1135.895</v>
      </c>
      <c r="X79">
        <v>477.67700000000002</v>
      </c>
      <c r="Y79">
        <v>2.3780000000000001</v>
      </c>
      <c r="Z79">
        <v>9.9779999999999998</v>
      </c>
      <c r="AA79">
        <v>85.768580999999998</v>
      </c>
      <c r="AB79">
        <v>0.92636499999999999</v>
      </c>
      <c r="AC79">
        <v>28.546358999999999</v>
      </c>
      <c r="AD79" s="1">
        <v>262</v>
      </c>
      <c r="AE79">
        <v>1</v>
      </c>
      <c r="AF79">
        <v>174</v>
      </c>
      <c r="AG79">
        <v>65</v>
      </c>
      <c r="AH79">
        <v>13.243719</v>
      </c>
      <c r="AI79">
        <v>8.1</v>
      </c>
      <c r="AJ79">
        <v>0</v>
      </c>
      <c r="AK79">
        <v>2</v>
      </c>
      <c r="AL79">
        <v>80</v>
      </c>
      <c r="AM79">
        <v>0.85806651426795677</v>
      </c>
      <c r="AN79" t="s">
        <v>69</v>
      </c>
      <c r="AO79">
        <v>344.178</v>
      </c>
      <c r="AP79" t="s">
        <v>425</v>
      </c>
      <c r="AQ79" t="s">
        <v>117</v>
      </c>
      <c r="AR79" t="s">
        <v>119</v>
      </c>
      <c r="AS79" t="s">
        <v>117</v>
      </c>
      <c r="AT79" t="s">
        <v>119</v>
      </c>
      <c r="AU79" t="s">
        <v>180</v>
      </c>
      <c r="AV79" t="s">
        <v>263</v>
      </c>
      <c r="AW79" t="s">
        <v>69</v>
      </c>
      <c r="AX79">
        <v>5419</v>
      </c>
      <c r="AY79" t="s">
        <v>453</v>
      </c>
      <c r="AZ79">
        <v>9</v>
      </c>
      <c r="BA79" t="s">
        <v>522</v>
      </c>
      <c r="BB79">
        <v>6</v>
      </c>
      <c r="BC79">
        <v>1</v>
      </c>
      <c r="BE79" t="s">
        <v>69</v>
      </c>
      <c r="BF79">
        <v>0</v>
      </c>
      <c r="BG79" t="s">
        <v>279</v>
      </c>
      <c r="BI79" t="s">
        <v>117</v>
      </c>
      <c r="BJ79" t="s">
        <v>263</v>
      </c>
      <c r="BK79" t="s">
        <v>69</v>
      </c>
      <c r="BL79">
        <v>0.85806651426795677</v>
      </c>
      <c r="BM79">
        <v>5419</v>
      </c>
      <c r="BN79" t="s">
        <v>119</v>
      </c>
      <c r="BO79" t="s">
        <v>180</v>
      </c>
      <c r="BP79">
        <v>6</v>
      </c>
      <c r="BQ79">
        <v>1135.895</v>
      </c>
      <c r="BR79">
        <v>1.0800749985592044E-2</v>
      </c>
      <c r="BS79">
        <v>0.33283002548450696</v>
      </c>
      <c r="BT79">
        <v>0.2306551221723839</v>
      </c>
      <c r="BU79">
        <v>9.9779999999999998</v>
      </c>
      <c r="BV79">
        <v>8.8036306172665613E-2</v>
      </c>
      <c r="BW79">
        <v>15.318317274043816</v>
      </c>
      <c r="BX79">
        <v>2</v>
      </c>
      <c r="BY79">
        <v>1</v>
      </c>
      <c r="BZ79">
        <v>174</v>
      </c>
    </row>
    <row r="80" spans="1:78" ht="16.5">
      <c r="A80" s="108" t="str">
        <f t="shared" si="19"/>
        <v>삼환운수</v>
      </c>
      <c r="B80" s="109" t="str">
        <f t="shared" si="20"/>
        <v>천상일</v>
      </c>
      <c r="C80" s="110" t="str">
        <f t="shared" si="21"/>
        <v>C</v>
      </c>
      <c r="D80" s="111">
        <f t="shared" si="22"/>
        <v>0.8648148148148147</v>
      </c>
      <c r="E80" s="112">
        <f t="shared" si="23"/>
        <v>1031</v>
      </c>
      <c r="F80" s="113" t="str">
        <f t="shared" si="24"/>
        <v>532</v>
      </c>
      <c r="G80" s="114" t="str">
        <f t="shared" si="25"/>
        <v>71바6217</v>
      </c>
      <c r="H80" s="115">
        <f t="shared" si="26"/>
        <v>1</v>
      </c>
      <c r="I80" s="116">
        <f t="shared" si="27"/>
        <v>1409.1210000000001</v>
      </c>
      <c r="J80" s="117">
        <f t="shared" si="28"/>
        <v>5.8001232002506727E-3</v>
      </c>
      <c r="K80" s="117">
        <f t="shared" si="29"/>
        <v>0.37064569615884108</v>
      </c>
      <c r="L80" s="117">
        <f t="shared" si="30"/>
        <v>0.2938001775574986</v>
      </c>
      <c r="M80" s="118">
        <f t="shared" si="31"/>
        <v>9.3520000000000003</v>
      </c>
      <c r="N80" s="119">
        <f t="shared" si="32"/>
        <v>0.35483113231581953</v>
      </c>
      <c r="O80" s="119">
        <f t="shared" si="33"/>
        <v>3.9031424554740153</v>
      </c>
      <c r="P80" s="220">
        <f t="shared" si="34"/>
        <v>26</v>
      </c>
      <c r="Q80" s="221">
        <f t="shared" si="35"/>
        <v>5</v>
      </c>
      <c r="R80" s="221">
        <f t="shared" si="36"/>
        <v>55</v>
      </c>
      <c r="T80">
        <v>515</v>
      </c>
      <c r="U80">
        <v>1031</v>
      </c>
      <c r="V80" t="s">
        <v>264</v>
      </c>
      <c r="W80">
        <v>1409.1210000000001</v>
      </c>
      <c r="X80">
        <v>603.601</v>
      </c>
      <c r="Y80">
        <v>2.335</v>
      </c>
      <c r="Z80">
        <v>9.3520000000000003</v>
      </c>
      <c r="AA80">
        <v>106.55497800000001</v>
      </c>
      <c r="AB80">
        <v>0.61803200000000003</v>
      </c>
      <c r="AC80">
        <v>39.494143999999999</v>
      </c>
      <c r="AD80" s="1">
        <v>414</v>
      </c>
      <c r="AE80">
        <v>5</v>
      </c>
      <c r="AF80">
        <v>55</v>
      </c>
      <c r="AG80">
        <v>60</v>
      </c>
      <c r="AH80">
        <v>13.224356</v>
      </c>
      <c r="AI80">
        <v>0</v>
      </c>
      <c r="AJ80">
        <v>0</v>
      </c>
      <c r="AK80">
        <v>26</v>
      </c>
      <c r="AL80">
        <v>2255</v>
      </c>
      <c r="AM80">
        <v>0.8648148148148147</v>
      </c>
      <c r="AN80" t="s">
        <v>69</v>
      </c>
      <c r="AO80">
        <v>1409.1210000000001</v>
      </c>
      <c r="AP80" t="s">
        <v>426</v>
      </c>
      <c r="AQ80" t="s">
        <v>117</v>
      </c>
      <c r="AR80" t="s">
        <v>119</v>
      </c>
      <c r="AS80" t="s">
        <v>117</v>
      </c>
      <c r="AT80" t="s">
        <v>119</v>
      </c>
      <c r="AU80" t="s">
        <v>187</v>
      </c>
      <c r="AV80" t="s">
        <v>264</v>
      </c>
      <c r="AW80" t="s">
        <v>69</v>
      </c>
      <c r="AX80">
        <v>1031</v>
      </c>
      <c r="AY80" t="s">
        <v>453</v>
      </c>
      <c r="AZ80">
        <v>6</v>
      </c>
      <c r="BA80" t="s">
        <v>307</v>
      </c>
      <c r="BB80">
        <v>1</v>
      </c>
      <c r="BC80">
        <v>1</v>
      </c>
      <c r="BE80" t="s">
        <v>67</v>
      </c>
      <c r="BF80">
        <v>1</v>
      </c>
      <c r="BG80" t="s">
        <v>291</v>
      </c>
      <c r="BI80" t="s">
        <v>117</v>
      </c>
      <c r="BJ80" t="s">
        <v>264</v>
      </c>
      <c r="BK80" t="s">
        <v>69</v>
      </c>
      <c r="BL80">
        <v>0.8648148148148147</v>
      </c>
      <c r="BM80">
        <v>1031</v>
      </c>
      <c r="BN80" t="s">
        <v>119</v>
      </c>
      <c r="BO80" t="s">
        <v>187</v>
      </c>
      <c r="BP80">
        <v>1</v>
      </c>
      <c r="BQ80">
        <v>1409.1210000000001</v>
      </c>
      <c r="BR80">
        <v>5.8001232002506727E-3</v>
      </c>
      <c r="BS80">
        <v>0.37064569615884108</v>
      </c>
      <c r="BT80">
        <v>0.2938001775574986</v>
      </c>
      <c r="BU80">
        <v>9.3520000000000003</v>
      </c>
      <c r="BV80">
        <v>0.35483113231581953</v>
      </c>
      <c r="BW80">
        <v>3.9031424554740153</v>
      </c>
      <c r="BX80">
        <v>26</v>
      </c>
      <c r="BY80">
        <v>5</v>
      </c>
      <c r="BZ80">
        <v>55</v>
      </c>
    </row>
    <row r="81" spans="1:78" ht="16.5">
      <c r="A81" s="125" t="str">
        <f t="shared" si="19"/>
        <v>삼환운수</v>
      </c>
      <c r="B81" s="126" t="str">
        <f t="shared" si="20"/>
        <v>최영만</v>
      </c>
      <c r="C81" s="127" t="str">
        <f t="shared" si="21"/>
        <v>S</v>
      </c>
      <c r="D81" s="128">
        <f t="shared" si="22"/>
        <v>1.0398443480223791</v>
      </c>
      <c r="E81" s="129">
        <f t="shared" si="23"/>
        <v>5246</v>
      </c>
      <c r="F81" s="130" t="str">
        <f t="shared" si="24"/>
        <v>567</v>
      </c>
      <c r="G81" s="131" t="str">
        <f t="shared" si="25"/>
        <v>71바6459</v>
      </c>
      <c r="H81" s="132">
        <f t="shared" si="26"/>
        <v>2</v>
      </c>
      <c r="I81" s="133">
        <f t="shared" si="27"/>
        <v>1424.3999999999999</v>
      </c>
      <c r="J81" s="134">
        <f t="shared" si="28"/>
        <v>8.8373904573026529E-3</v>
      </c>
      <c r="K81" s="134">
        <f t="shared" si="29"/>
        <v>0.33452792940639603</v>
      </c>
      <c r="L81" s="134">
        <f t="shared" si="30"/>
        <v>9.7584948048301048E-2</v>
      </c>
      <c r="M81" s="135">
        <f t="shared" si="31"/>
        <v>3.11</v>
      </c>
      <c r="N81" s="136">
        <f t="shared" si="32"/>
        <v>0.4212299915754002</v>
      </c>
      <c r="O81" s="136">
        <f t="shared" si="33"/>
        <v>1.2636899747262007</v>
      </c>
      <c r="P81" s="218">
        <f t="shared" si="34"/>
        <v>2</v>
      </c>
      <c r="Q81" s="219">
        <f t="shared" si="35"/>
        <v>6</v>
      </c>
      <c r="R81" s="219">
        <f t="shared" si="36"/>
        <v>18</v>
      </c>
      <c r="T81">
        <v>515</v>
      </c>
      <c r="U81">
        <v>5246</v>
      </c>
      <c r="V81" t="s">
        <v>265</v>
      </c>
      <c r="W81">
        <v>1424.4</v>
      </c>
      <c r="X81">
        <v>528.18600000000004</v>
      </c>
      <c r="Y81">
        <v>2.6970000000000001</v>
      </c>
      <c r="Z81">
        <v>3.11</v>
      </c>
      <c r="AA81">
        <v>102.80546099999999</v>
      </c>
      <c r="AB81">
        <v>0.90853200000000001</v>
      </c>
      <c r="AC81">
        <v>34.391297999999999</v>
      </c>
      <c r="AD81" s="1">
        <v>139</v>
      </c>
      <c r="AE81">
        <v>6</v>
      </c>
      <c r="AF81">
        <v>18</v>
      </c>
      <c r="AG81">
        <v>89</v>
      </c>
      <c r="AH81">
        <v>13.855295</v>
      </c>
      <c r="AI81">
        <v>6.7</v>
      </c>
      <c r="AJ81">
        <v>0</v>
      </c>
      <c r="AK81">
        <v>2</v>
      </c>
      <c r="AL81">
        <v>251</v>
      </c>
      <c r="AM81">
        <v>1.0398443480223791</v>
      </c>
      <c r="AN81" t="s">
        <v>71</v>
      </c>
      <c r="AO81">
        <v>1333.4179999999999</v>
      </c>
      <c r="AP81" t="s">
        <v>427</v>
      </c>
      <c r="AQ81" t="s">
        <v>117</v>
      </c>
      <c r="AR81" t="s">
        <v>122</v>
      </c>
      <c r="AS81" t="s">
        <v>117</v>
      </c>
      <c r="AT81" t="s">
        <v>122</v>
      </c>
      <c r="AU81" t="s">
        <v>204</v>
      </c>
      <c r="AV81" t="s">
        <v>265</v>
      </c>
      <c r="AW81" t="s">
        <v>71</v>
      </c>
      <c r="AX81">
        <v>5246</v>
      </c>
      <c r="AY81" t="s">
        <v>478</v>
      </c>
      <c r="AZ81">
        <v>7</v>
      </c>
      <c r="BA81" t="s">
        <v>523</v>
      </c>
      <c r="BB81">
        <v>2</v>
      </c>
      <c r="BC81">
        <v>1</v>
      </c>
      <c r="BE81" t="s">
        <v>66</v>
      </c>
      <c r="BF81">
        <v>1</v>
      </c>
      <c r="BG81" t="s">
        <v>291</v>
      </c>
      <c r="BI81" t="s">
        <v>117</v>
      </c>
      <c r="BJ81" t="s">
        <v>265</v>
      </c>
      <c r="BK81" t="s">
        <v>71</v>
      </c>
      <c r="BL81">
        <v>1.0398443480223791</v>
      </c>
      <c r="BM81">
        <v>5246</v>
      </c>
      <c r="BN81" t="s">
        <v>122</v>
      </c>
      <c r="BO81" t="s">
        <v>204</v>
      </c>
      <c r="BP81">
        <v>2</v>
      </c>
      <c r="BQ81">
        <v>1424.3999999999999</v>
      </c>
      <c r="BR81">
        <v>8.8373904573026529E-3</v>
      </c>
      <c r="BS81">
        <v>0.33452792940639603</v>
      </c>
      <c r="BT81">
        <v>9.7584948048301035E-2</v>
      </c>
      <c r="BU81">
        <v>3.11</v>
      </c>
      <c r="BV81">
        <v>0.4212299915754002</v>
      </c>
      <c r="BW81">
        <v>1.2636899747262007</v>
      </c>
      <c r="BX81">
        <v>2</v>
      </c>
      <c r="BY81">
        <v>6</v>
      </c>
      <c r="BZ81">
        <v>18</v>
      </c>
    </row>
    <row r="82" spans="1:78" ht="16.5">
      <c r="A82" s="108" t="str">
        <f t="shared" si="19"/>
        <v>삼환운수</v>
      </c>
      <c r="B82" s="109" t="str">
        <f t="shared" si="20"/>
        <v>최영묵</v>
      </c>
      <c r="C82" s="110" t="str">
        <f t="shared" si="21"/>
        <v>C</v>
      </c>
      <c r="D82" s="111">
        <f t="shared" si="22"/>
        <v>0.876</v>
      </c>
      <c r="E82" s="112">
        <f t="shared" si="23"/>
        <v>7692</v>
      </c>
      <c r="F82" s="113" t="str">
        <f t="shared" si="24"/>
        <v>540</v>
      </c>
      <c r="G82" s="114" t="str">
        <f t="shared" si="25"/>
        <v>71바6453</v>
      </c>
      <c r="H82" s="115">
        <f t="shared" si="26"/>
        <v>1</v>
      </c>
      <c r="I82" s="116">
        <f t="shared" si="27"/>
        <v>913.16899999999998</v>
      </c>
      <c r="J82" s="117">
        <f t="shared" si="28"/>
        <v>9.9383106553616225E-5</v>
      </c>
      <c r="K82" s="117">
        <f t="shared" si="29"/>
        <v>0.3598520184648879</v>
      </c>
      <c r="L82" s="117">
        <f t="shared" si="30"/>
        <v>0.30771960064347342</v>
      </c>
      <c r="M82" s="118">
        <f t="shared" si="31"/>
        <v>5.1749999999999998</v>
      </c>
      <c r="N82" s="119">
        <f t="shared" si="32"/>
        <v>0</v>
      </c>
      <c r="O82" s="119">
        <f t="shared" si="33"/>
        <v>0.87607003741914147</v>
      </c>
      <c r="P82" s="220">
        <f t="shared" si="34"/>
        <v>0</v>
      </c>
      <c r="Q82" s="221">
        <f t="shared" si="35"/>
        <v>0</v>
      </c>
      <c r="R82" s="221">
        <f t="shared" si="36"/>
        <v>8</v>
      </c>
      <c r="T82">
        <v>515</v>
      </c>
      <c r="U82">
        <v>7692</v>
      </c>
      <c r="V82" t="s">
        <v>266</v>
      </c>
      <c r="W82">
        <v>913.16899999999998</v>
      </c>
      <c r="X82">
        <v>521.19299999999998</v>
      </c>
      <c r="Y82">
        <v>1.752</v>
      </c>
      <c r="Z82">
        <v>5.1749999999999998</v>
      </c>
      <c r="AA82">
        <v>78.252735999999999</v>
      </c>
      <c r="AB82">
        <v>7.7770000000000001E-3</v>
      </c>
      <c r="AC82">
        <v>28.159405</v>
      </c>
      <c r="AD82" s="1">
        <v>281</v>
      </c>
      <c r="AE82">
        <v>0</v>
      </c>
      <c r="AF82">
        <v>8</v>
      </c>
      <c r="AG82">
        <v>57</v>
      </c>
      <c r="AH82">
        <v>11.669483</v>
      </c>
      <c r="AI82">
        <v>0</v>
      </c>
      <c r="AJ82">
        <v>0</v>
      </c>
      <c r="AK82">
        <v>0</v>
      </c>
      <c r="AL82">
        <v>0</v>
      </c>
      <c r="AM82">
        <v>0.876</v>
      </c>
      <c r="AN82" t="s">
        <v>69</v>
      </c>
      <c r="AO82">
        <v>913.16899999999998</v>
      </c>
      <c r="AP82" t="s">
        <v>428</v>
      </c>
      <c r="AQ82" t="s">
        <v>117</v>
      </c>
      <c r="AR82" t="s">
        <v>120</v>
      </c>
      <c r="AS82" t="s">
        <v>117</v>
      </c>
      <c r="AT82" t="s">
        <v>120</v>
      </c>
      <c r="AU82" t="s">
        <v>194</v>
      </c>
      <c r="AV82" t="s">
        <v>266</v>
      </c>
      <c r="AW82" t="s">
        <v>69</v>
      </c>
      <c r="AX82">
        <v>7692</v>
      </c>
      <c r="AY82" t="s">
        <v>502</v>
      </c>
      <c r="AZ82">
        <v>3</v>
      </c>
      <c r="BA82" t="s">
        <v>316</v>
      </c>
      <c r="BB82">
        <v>1</v>
      </c>
      <c r="BC82">
        <v>1</v>
      </c>
      <c r="BE82" t="s">
        <v>69</v>
      </c>
      <c r="BF82">
        <v>0</v>
      </c>
      <c r="BG82" t="s">
        <v>279</v>
      </c>
      <c r="BI82" t="s">
        <v>117</v>
      </c>
      <c r="BJ82" t="s">
        <v>266</v>
      </c>
      <c r="BK82" t="s">
        <v>69</v>
      </c>
      <c r="BL82">
        <v>0.876</v>
      </c>
      <c r="BM82">
        <v>7692</v>
      </c>
      <c r="BN82" t="s">
        <v>120</v>
      </c>
      <c r="BO82" t="s">
        <v>194</v>
      </c>
      <c r="BP82">
        <v>1</v>
      </c>
      <c r="BQ82">
        <v>913.16899999999998</v>
      </c>
      <c r="BR82">
        <v>9.9383106553616225E-5</v>
      </c>
      <c r="BS82">
        <v>0.3598520184648879</v>
      </c>
      <c r="BT82">
        <v>0.30771960064347342</v>
      </c>
      <c r="BU82">
        <v>5.1749999999999998</v>
      </c>
      <c r="BV82">
        <v>0</v>
      </c>
      <c r="BW82">
        <v>0.87607003741914147</v>
      </c>
      <c r="BX82">
        <v>0</v>
      </c>
      <c r="BY82">
        <v>0</v>
      </c>
      <c r="BZ82">
        <v>8</v>
      </c>
    </row>
    <row r="83" spans="1:78" ht="16.5">
      <c r="A83" s="125" t="str">
        <f t="shared" si="19"/>
        <v>삼환운수</v>
      </c>
      <c r="B83" s="126" t="str">
        <f t="shared" si="20"/>
        <v>최종문</v>
      </c>
      <c r="C83" s="127" t="str">
        <f t="shared" si="21"/>
        <v>B</v>
      </c>
      <c r="D83" s="128">
        <f t="shared" si="22"/>
        <v>0.91187499999999999</v>
      </c>
      <c r="E83" s="129">
        <f t="shared" si="23"/>
        <v>4073</v>
      </c>
      <c r="F83" s="130" t="str">
        <f t="shared" si="24"/>
        <v>510</v>
      </c>
      <c r="G83" s="131" t="str">
        <f t="shared" si="25"/>
        <v>71바7117</v>
      </c>
      <c r="H83" s="132">
        <f t="shared" si="26"/>
        <v>1</v>
      </c>
      <c r="I83" s="133">
        <f t="shared" si="27"/>
        <v>405.988</v>
      </c>
      <c r="J83" s="134">
        <f t="shared" si="28"/>
        <v>2.6305359752552923E-2</v>
      </c>
      <c r="K83" s="134">
        <f t="shared" si="29"/>
        <v>0.28611294285513011</v>
      </c>
      <c r="L83" s="134">
        <f t="shared" si="30"/>
        <v>0.15025074632747765</v>
      </c>
      <c r="M83" s="135">
        <f t="shared" si="31"/>
        <v>6.1550000000000002</v>
      </c>
      <c r="N83" s="136">
        <f t="shared" si="32"/>
        <v>0</v>
      </c>
      <c r="O83" s="136">
        <f t="shared" si="33"/>
        <v>1.970501591180035</v>
      </c>
      <c r="P83" s="218">
        <f t="shared" si="34"/>
        <v>2</v>
      </c>
      <c r="Q83" s="219">
        <f t="shared" si="35"/>
        <v>0</v>
      </c>
      <c r="R83" s="219">
        <f t="shared" si="36"/>
        <v>8</v>
      </c>
      <c r="T83">
        <v>515</v>
      </c>
      <c r="U83">
        <v>4073</v>
      </c>
      <c r="V83" t="s">
        <v>429</v>
      </c>
      <c r="W83">
        <v>405.988</v>
      </c>
      <c r="X83">
        <v>139.13399999999999</v>
      </c>
      <c r="Y83">
        <v>2.9180000000000001</v>
      </c>
      <c r="Z83">
        <v>6.1550000000000002</v>
      </c>
      <c r="AA83">
        <v>26.758044999999999</v>
      </c>
      <c r="AB83">
        <v>0.70387999999999995</v>
      </c>
      <c r="AC83">
        <v>7.6558229999999998</v>
      </c>
      <c r="AD83" s="1">
        <v>61</v>
      </c>
      <c r="AE83">
        <v>0</v>
      </c>
      <c r="AF83">
        <v>8</v>
      </c>
      <c r="AG83">
        <v>62</v>
      </c>
      <c r="AH83">
        <v>15.172558</v>
      </c>
      <c r="AI83">
        <v>0</v>
      </c>
      <c r="AJ83">
        <v>0</v>
      </c>
      <c r="AK83">
        <v>2</v>
      </c>
      <c r="AL83">
        <v>7</v>
      </c>
      <c r="AM83">
        <v>0.91187499999999999</v>
      </c>
      <c r="AN83" t="s">
        <v>68</v>
      </c>
      <c r="AO83">
        <v>405.988</v>
      </c>
      <c r="AP83" t="s">
        <v>430</v>
      </c>
      <c r="AQ83" t="s">
        <v>117</v>
      </c>
      <c r="AR83" t="s">
        <v>118</v>
      </c>
      <c r="AS83" t="s">
        <v>117</v>
      </c>
      <c r="AT83" t="s">
        <v>118</v>
      </c>
      <c r="AU83" t="s">
        <v>176</v>
      </c>
      <c r="AV83" t="s">
        <v>429</v>
      </c>
      <c r="AW83" t="s">
        <v>68</v>
      </c>
      <c r="AX83">
        <v>4073</v>
      </c>
      <c r="AY83" t="s">
        <v>524</v>
      </c>
      <c r="AZ83">
        <v>1</v>
      </c>
      <c r="BA83" t="s">
        <v>525</v>
      </c>
      <c r="BB83">
        <v>1</v>
      </c>
      <c r="BC83">
        <v>1</v>
      </c>
      <c r="BE83" t="s">
        <v>463</v>
      </c>
      <c r="BF83" t="s">
        <v>464</v>
      </c>
      <c r="BG83" t="s">
        <v>463</v>
      </c>
      <c r="BI83" t="s">
        <v>117</v>
      </c>
      <c r="BJ83" t="s">
        <v>429</v>
      </c>
      <c r="BK83" t="s">
        <v>68</v>
      </c>
      <c r="BL83">
        <v>0.91187499999999999</v>
      </c>
      <c r="BM83">
        <v>4073</v>
      </c>
      <c r="BN83" t="s">
        <v>118</v>
      </c>
      <c r="BO83" t="s">
        <v>176</v>
      </c>
      <c r="BP83">
        <v>1</v>
      </c>
      <c r="BQ83">
        <v>405.988</v>
      </c>
      <c r="BR83">
        <v>2.6305359752552923E-2</v>
      </c>
      <c r="BS83">
        <v>0.28611294285513011</v>
      </c>
      <c r="BT83">
        <v>0.15025074632747765</v>
      </c>
      <c r="BU83">
        <v>6.1550000000000002</v>
      </c>
      <c r="BV83">
        <v>0</v>
      </c>
      <c r="BW83">
        <v>1.970501591180035</v>
      </c>
      <c r="BX83">
        <v>2</v>
      </c>
      <c r="BY83">
        <v>0</v>
      </c>
      <c r="BZ83">
        <v>8</v>
      </c>
    </row>
    <row r="84" spans="1:78" ht="16.5">
      <c r="A84" s="108" t="str">
        <f t="shared" si="19"/>
        <v>삼환운수</v>
      </c>
      <c r="B84" s="109" t="str">
        <f t="shared" si="20"/>
        <v>최현종</v>
      </c>
      <c r="C84" s="110" t="str">
        <f t="shared" si="21"/>
        <v>B</v>
      </c>
      <c r="D84" s="111">
        <f t="shared" si="22"/>
        <v>0.90368421052631587</v>
      </c>
      <c r="E84" s="112">
        <f t="shared" si="23"/>
        <v>2554</v>
      </c>
      <c r="F84" s="113" t="str">
        <f t="shared" si="24"/>
        <v>540</v>
      </c>
      <c r="G84" s="114" t="str">
        <f t="shared" si="25"/>
        <v>71바6456</v>
      </c>
      <c r="H84" s="115">
        <f t="shared" si="26"/>
        <v>1</v>
      </c>
      <c r="I84" s="116">
        <f t="shared" si="27"/>
        <v>485.84800000000001</v>
      </c>
      <c r="J84" s="117">
        <f t="shared" si="28"/>
        <v>5.645975808233011E-3</v>
      </c>
      <c r="K84" s="117">
        <f t="shared" si="29"/>
        <v>0.3661710542513632</v>
      </c>
      <c r="L84" s="117">
        <f t="shared" si="30"/>
        <v>0.25110734221402575</v>
      </c>
      <c r="M84" s="118">
        <f t="shared" si="31"/>
        <v>7.2409999999999997</v>
      </c>
      <c r="N84" s="119">
        <f t="shared" si="32"/>
        <v>0</v>
      </c>
      <c r="O84" s="119">
        <f t="shared" si="33"/>
        <v>0.82330276135746161</v>
      </c>
      <c r="P84" s="220">
        <f t="shared" si="34"/>
        <v>8</v>
      </c>
      <c r="Q84" s="221">
        <f t="shared" si="35"/>
        <v>0</v>
      </c>
      <c r="R84" s="221">
        <f t="shared" si="36"/>
        <v>4</v>
      </c>
      <c r="T84">
        <v>515</v>
      </c>
      <c r="U84">
        <v>2554</v>
      </c>
      <c r="V84" t="s">
        <v>337</v>
      </c>
      <c r="W84">
        <v>485.84800000000001</v>
      </c>
      <c r="X84">
        <v>282.93700000000001</v>
      </c>
      <c r="Y84">
        <v>1.7170000000000001</v>
      </c>
      <c r="Z84">
        <v>7.2409999999999997</v>
      </c>
      <c r="AA84">
        <v>42.703867000000002</v>
      </c>
      <c r="AB84">
        <v>0.24110500000000001</v>
      </c>
      <c r="AC84">
        <v>15.63692</v>
      </c>
      <c r="AD84" s="1">
        <v>122</v>
      </c>
      <c r="AE84">
        <v>0</v>
      </c>
      <c r="AF84">
        <v>4</v>
      </c>
      <c r="AG84">
        <v>58</v>
      </c>
      <c r="AH84">
        <v>11.377141999999999</v>
      </c>
      <c r="AI84">
        <v>0</v>
      </c>
      <c r="AJ84">
        <v>0</v>
      </c>
      <c r="AK84">
        <v>8</v>
      </c>
      <c r="AL84">
        <v>778</v>
      </c>
      <c r="AM84">
        <v>0.90368421052631587</v>
      </c>
      <c r="AN84" t="s">
        <v>68</v>
      </c>
      <c r="AO84">
        <v>485.84800000000001</v>
      </c>
      <c r="AP84" t="s">
        <v>431</v>
      </c>
      <c r="AQ84" t="s">
        <v>117</v>
      </c>
      <c r="AR84" t="s">
        <v>120</v>
      </c>
      <c r="AS84" t="s">
        <v>117</v>
      </c>
      <c r="AT84" t="s">
        <v>120</v>
      </c>
      <c r="AU84" t="s">
        <v>195</v>
      </c>
      <c r="AV84" t="s">
        <v>337</v>
      </c>
      <c r="AW84" t="s">
        <v>68</v>
      </c>
      <c r="AX84">
        <v>2554</v>
      </c>
      <c r="AY84" t="s">
        <v>474</v>
      </c>
      <c r="AZ84">
        <v>5</v>
      </c>
      <c r="BA84" t="s">
        <v>526</v>
      </c>
      <c r="BB84">
        <v>1</v>
      </c>
      <c r="BC84">
        <v>1</v>
      </c>
      <c r="BE84" t="s">
        <v>69</v>
      </c>
      <c r="BF84">
        <v>1</v>
      </c>
      <c r="BG84" t="s">
        <v>291</v>
      </c>
      <c r="BI84" t="s">
        <v>117</v>
      </c>
      <c r="BJ84" t="s">
        <v>337</v>
      </c>
      <c r="BK84" t="s">
        <v>68</v>
      </c>
      <c r="BL84">
        <v>0.90368421052631587</v>
      </c>
      <c r="BM84">
        <v>2554</v>
      </c>
      <c r="BN84" t="s">
        <v>120</v>
      </c>
      <c r="BO84" t="s">
        <v>195</v>
      </c>
      <c r="BP84">
        <v>1</v>
      </c>
      <c r="BQ84">
        <v>485.84800000000001</v>
      </c>
      <c r="BR84">
        <v>5.645975808233011E-3</v>
      </c>
      <c r="BS84">
        <v>0.3661710542513632</v>
      </c>
      <c r="BT84">
        <v>0.25110734221402575</v>
      </c>
      <c r="BU84">
        <v>7.2409999999999997</v>
      </c>
      <c r="BV84">
        <v>0</v>
      </c>
      <c r="BW84">
        <v>0.82330276135746161</v>
      </c>
      <c r="BX84">
        <v>8</v>
      </c>
      <c r="BY84">
        <v>0</v>
      </c>
      <c r="BZ84">
        <v>4</v>
      </c>
    </row>
    <row r="85" spans="1:78" ht="16.5">
      <c r="A85" s="125" t="str">
        <f t="shared" si="19"/>
        <v>삼환운수</v>
      </c>
      <c r="B85" s="126" t="str">
        <f t="shared" si="20"/>
        <v>한경희</v>
      </c>
      <c r="C85" s="127" t="str">
        <f t="shared" si="21"/>
        <v>B</v>
      </c>
      <c r="D85" s="128">
        <f t="shared" si="22"/>
        <v>0.92529983831488327</v>
      </c>
      <c r="E85" s="129">
        <f t="shared" si="23"/>
        <v>5269</v>
      </c>
      <c r="F85" s="130" t="str">
        <f t="shared" si="24"/>
        <v>567</v>
      </c>
      <c r="G85" s="131" t="str">
        <f t="shared" si="25"/>
        <v>72바1513</v>
      </c>
      <c r="H85" s="132">
        <f t="shared" si="26"/>
        <v>9</v>
      </c>
      <c r="I85" s="133">
        <f t="shared" si="27"/>
        <v>1566.1020000000001</v>
      </c>
      <c r="J85" s="134">
        <f t="shared" si="28"/>
        <v>1.7956429333496098E-2</v>
      </c>
      <c r="K85" s="134">
        <f t="shared" si="29"/>
        <v>0.37138289300038962</v>
      </c>
      <c r="L85" s="134">
        <f t="shared" si="30"/>
        <v>0.13728352304000632</v>
      </c>
      <c r="M85" s="135">
        <f t="shared" si="31"/>
        <v>7.1790000000000003</v>
      </c>
      <c r="N85" s="136">
        <f t="shared" si="32"/>
        <v>0.12770560282791285</v>
      </c>
      <c r="O85" s="136">
        <f t="shared" si="33"/>
        <v>5.2997825173583841</v>
      </c>
      <c r="P85" s="218">
        <f t="shared" si="34"/>
        <v>4</v>
      </c>
      <c r="Q85" s="219">
        <f t="shared" si="35"/>
        <v>2</v>
      </c>
      <c r="R85" s="219">
        <f t="shared" si="36"/>
        <v>83</v>
      </c>
      <c r="T85">
        <v>515</v>
      </c>
      <c r="U85">
        <v>5269</v>
      </c>
      <c r="V85" t="s">
        <v>267</v>
      </c>
      <c r="W85">
        <v>1566.1020000000001</v>
      </c>
      <c r="X85">
        <v>653.35900000000004</v>
      </c>
      <c r="Y85">
        <v>2.3969999999999998</v>
      </c>
      <c r="Z85">
        <v>7.1790000000000003</v>
      </c>
      <c r="AA85">
        <v>123.057149</v>
      </c>
      <c r="AB85">
        <v>2.209667</v>
      </c>
      <c r="AC85">
        <v>45.701320000000003</v>
      </c>
      <c r="AD85" s="1">
        <v>215</v>
      </c>
      <c r="AE85">
        <v>2</v>
      </c>
      <c r="AF85">
        <v>83</v>
      </c>
      <c r="AG85">
        <v>64</v>
      </c>
      <c r="AH85">
        <v>12.726623</v>
      </c>
      <c r="AI85">
        <v>1</v>
      </c>
      <c r="AJ85">
        <v>0</v>
      </c>
      <c r="AK85">
        <v>4</v>
      </c>
      <c r="AL85">
        <v>363</v>
      </c>
      <c r="AM85">
        <v>0.92529983831488327</v>
      </c>
      <c r="AN85" t="s">
        <v>68</v>
      </c>
      <c r="AO85">
        <v>319.69900000000001</v>
      </c>
      <c r="AP85" t="s">
        <v>432</v>
      </c>
      <c r="AQ85" t="s">
        <v>117</v>
      </c>
      <c r="AR85" t="s">
        <v>122</v>
      </c>
      <c r="AS85" t="s">
        <v>117</v>
      </c>
      <c r="AT85" t="s">
        <v>122</v>
      </c>
      <c r="AU85" t="s">
        <v>206</v>
      </c>
      <c r="AV85" t="s">
        <v>267</v>
      </c>
      <c r="AW85" t="s">
        <v>68</v>
      </c>
      <c r="AX85">
        <v>5269</v>
      </c>
      <c r="AY85" t="s">
        <v>472</v>
      </c>
      <c r="AZ85">
        <v>3</v>
      </c>
      <c r="BA85" t="s">
        <v>527</v>
      </c>
      <c r="BB85">
        <v>9</v>
      </c>
      <c r="BC85">
        <v>1</v>
      </c>
      <c r="BE85" t="s">
        <v>66</v>
      </c>
      <c r="BF85">
        <v>-1</v>
      </c>
      <c r="BG85" t="s">
        <v>317</v>
      </c>
      <c r="BI85" t="s">
        <v>117</v>
      </c>
      <c r="BJ85" t="s">
        <v>267</v>
      </c>
      <c r="BK85" t="s">
        <v>68</v>
      </c>
      <c r="BL85">
        <v>0.92529983831488327</v>
      </c>
      <c r="BM85">
        <v>5269</v>
      </c>
      <c r="BN85" t="s">
        <v>122</v>
      </c>
      <c r="BO85" t="s">
        <v>206</v>
      </c>
      <c r="BP85">
        <v>9</v>
      </c>
      <c r="BQ85">
        <v>1566.1020000000001</v>
      </c>
      <c r="BR85">
        <v>1.7956429333496098E-2</v>
      </c>
      <c r="BS85">
        <v>0.37138289300038962</v>
      </c>
      <c r="BT85">
        <v>0.13728352304000632</v>
      </c>
      <c r="BU85">
        <v>7.1790000000000003</v>
      </c>
      <c r="BV85">
        <v>0.12770560282791285</v>
      </c>
      <c r="BW85">
        <v>5.2997825173583841</v>
      </c>
      <c r="BX85">
        <v>4</v>
      </c>
      <c r="BY85">
        <v>2</v>
      </c>
      <c r="BZ85">
        <v>83</v>
      </c>
    </row>
    <row r="86" spans="1:78" ht="16.5">
      <c r="A86" s="108" t="str">
        <f t="shared" si="19"/>
        <v>삼환운수</v>
      </c>
      <c r="B86" s="109" t="str">
        <f t="shared" si="20"/>
        <v>황은식</v>
      </c>
      <c r="C86" s="110" t="str">
        <f t="shared" si="21"/>
        <v>C</v>
      </c>
      <c r="D86" s="111">
        <f t="shared" si="22"/>
        <v>0.86312499999999992</v>
      </c>
      <c r="E86" s="112">
        <f t="shared" si="23"/>
        <v>6883</v>
      </c>
      <c r="F86" s="113" t="str">
        <f t="shared" si="24"/>
        <v>510</v>
      </c>
      <c r="G86" s="114" t="str">
        <f t="shared" si="25"/>
        <v>71바7107</v>
      </c>
      <c r="H86" s="115">
        <f t="shared" si="26"/>
        <v>1</v>
      </c>
      <c r="I86" s="116">
        <f t="shared" si="27"/>
        <v>897.42399999999998</v>
      </c>
      <c r="J86" s="117">
        <f t="shared" si="28"/>
        <v>1.4005609432677655E-2</v>
      </c>
      <c r="K86" s="117">
        <f t="shared" si="29"/>
        <v>0.37762411374596244</v>
      </c>
      <c r="L86" s="117">
        <f t="shared" si="30"/>
        <v>0.31646133823031253</v>
      </c>
      <c r="M86" s="118">
        <f t="shared" si="31"/>
        <v>10.848000000000001</v>
      </c>
      <c r="N86" s="119">
        <f t="shared" si="32"/>
        <v>0</v>
      </c>
      <c r="O86" s="119">
        <f t="shared" si="33"/>
        <v>7.5772433097398775</v>
      </c>
      <c r="P86" s="220">
        <f t="shared" si="34"/>
        <v>10</v>
      </c>
      <c r="Q86" s="221">
        <f t="shared" si="35"/>
        <v>0</v>
      </c>
      <c r="R86" s="221">
        <f t="shared" si="36"/>
        <v>68</v>
      </c>
      <c r="T86">
        <v>515</v>
      </c>
      <c r="U86">
        <v>6883</v>
      </c>
      <c r="V86" t="s">
        <v>268</v>
      </c>
      <c r="W86">
        <v>920.49900000000002</v>
      </c>
      <c r="X86">
        <v>331.96199999999999</v>
      </c>
      <c r="Y86">
        <v>2.7730000000000001</v>
      </c>
      <c r="Z86">
        <v>10.848000000000001</v>
      </c>
      <c r="AA86">
        <v>60.370811000000003</v>
      </c>
      <c r="AB86">
        <v>0.84553</v>
      </c>
      <c r="AC86">
        <v>22.797474000000001</v>
      </c>
      <c r="AD86" s="1">
        <v>284</v>
      </c>
      <c r="AE86">
        <v>0</v>
      </c>
      <c r="AF86">
        <v>68</v>
      </c>
      <c r="AG86">
        <v>68</v>
      </c>
      <c r="AH86">
        <v>15.247418</v>
      </c>
      <c r="AI86">
        <v>0.3</v>
      </c>
      <c r="AJ86">
        <v>0</v>
      </c>
      <c r="AK86">
        <v>10</v>
      </c>
      <c r="AL86">
        <v>1461</v>
      </c>
      <c r="AM86">
        <v>0.86312499999999992</v>
      </c>
      <c r="AN86" t="s">
        <v>69</v>
      </c>
      <c r="AO86">
        <v>897.42399999999998</v>
      </c>
      <c r="AP86" t="s">
        <v>433</v>
      </c>
      <c r="AQ86" t="s">
        <v>117</v>
      </c>
      <c r="AR86" t="s">
        <v>118</v>
      </c>
      <c r="AS86" t="s">
        <v>117</v>
      </c>
      <c r="AT86" t="s">
        <v>118</v>
      </c>
      <c r="AU86" t="s">
        <v>175</v>
      </c>
      <c r="AV86" t="s">
        <v>268</v>
      </c>
      <c r="AW86" t="s">
        <v>69</v>
      </c>
      <c r="AX86">
        <v>6883</v>
      </c>
      <c r="AY86" t="s">
        <v>484</v>
      </c>
      <c r="AZ86">
        <v>5</v>
      </c>
      <c r="BA86" t="s">
        <v>528</v>
      </c>
      <c r="BB86">
        <v>1</v>
      </c>
      <c r="BC86">
        <v>1</v>
      </c>
      <c r="BE86" t="s">
        <v>67</v>
      </c>
      <c r="BF86">
        <v>1</v>
      </c>
      <c r="BG86" t="s">
        <v>291</v>
      </c>
      <c r="BI86" t="s">
        <v>117</v>
      </c>
      <c r="BJ86" t="s">
        <v>268</v>
      </c>
      <c r="BK86" t="s">
        <v>69</v>
      </c>
      <c r="BL86">
        <v>0.86312499999999992</v>
      </c>
      <c r="BM86">
        <v>6883</v>
      </c>
      <c r="BN86" t="s">
        <v>118</v>
      </c>
      <c r="BO86" t="s">
        <v>175</v>
      </c>
      <c r="BP86">
        <v>1</v>
      </c>
      <c r="BQ86">
        <v>897.42399999999998</v>
      </c>
      <c r="BR86">
        <v>1.4005609432677655E-2</v>
      </c>
      <c r="BS86">
        <v>0.37762411374596244</v>
      </c>
      <c r="BT86">
        <v>0.30852830910191104</v>
      </c>
      <c r="BU86">
        <v>10.848000000000001</v>
      </c>
      <c r="BV86">
        <v>0</v>
      </c>
      <c r="BW86">
        <v>7.5772433097398775</v>
      </c>
      <c r="BX86">
        <v>10</v>
      </c>
      <c r="BY86">
        <v>0</v>
      </c>
      <c r="BZ86">
        <v>68</v>
      </c>
    </row>
    <row r="87" spans="1:78" ht="16.5">
      <c r="A87" s="125" t="str">
        <f t="shared" si="19"/>
        <v>삼환운수</v>
      </c>
      <c r="B87" s="126" t="str">
        <f t="shared" si="20"/>
        <v>황익주</v>
      </c>
      <c r="C87" s="127" t="str">
        <f t="shared" si="21"/>
        <v>S</v>
      </c>
      <c r="D87" s="128">
        <f t="shared" si="22"/>
        <v>1.1023428086072853</v>
      </c>
      <c r="E87" s="129">
        <f t="shared" si="23"/>
        <v>9501</v>
      </c>
      <c r="F87" s="130" t="str">
        <f t="shared" si="24"/>
        <v>567</v>
      </c>
      <c r="G87" s="131" t="str">
        <f t="shared" si="25"/>
        <v>72바1516</v>
      </c>
      <c r="H87" s="132">
        <f t="shared" si="26"/>
        <v>9</v>
      </c>
      <c r="I87" s="133">
        <f t="shared" si="27"/>
        <v>1486.165</v>
      </c>
      <c r="J87" s="134">
        <f t="shared" si="28"/>
        <v>1.3485146204209774E-2</v>
      </c>
      <c r="K87" s="134">
        <f t="shared" si="29"/>
        <v>0.34301586693206659</v>
      </c>
      <c r="L87" s="134">
        <f t="shared" si="30"/>
        <v>2.7587784667247581E-2</v>
      </c>
      <c r="M87" s="135">
        <f t="shared" si="31"/>
        <v>4.6440000000000001</v>
      </c>
      <c r="N87" s="136">
        <f t="shared" si="32"/>
        <v>0</v>
      </c>
      <c r="O87" s="136">
        <f t="shared" si="33"/>
        <v>0.67287279676213607</v>
      </c>
      <c r="P87" s="218">
        <f t="shared" si="34"/>
        <v>0</v>
      </c>
      <c r="Q87" s="219">
        <f t="shared" si="35"/>
        <v>0</v>
      </c>
      <c r="R87" s="219">
        <f t="shared" si="36"/>
        <v>10</v>
      </c>
      <c r="T87">
        <v>515</v>
      </c>
      <c r="U87">
        <v>9501</v>
      </c>
      <c r="V87" t="s">
        <v>269</v>
      </c>
      <c r="W87">
        <v>1486.165</v>
      </c>
      <c r="X87">
        <v>520.69500000000005</v>
      </c>
      <c r="Y87">
        <v>2.8540000000000001</v>
      </c>
      <c r="Z87">
        <v>4.6440000000000001</v>
      </c>
      <c r="AA87">
        <v>117.40770000000001</v>
      </c>
      <c r="AB87">
        <v>1.5832599999999999</v>
      </c>
      <c r="AC87">
        <v>40.272703999999997</v>
      </c>
      <c r="AD87" s="1">
        <v>41</v>
      </c>
      <c r="AE87">
        <v>0</v>
      </c>
      <c r="AF87">
        <v>10</v>
      </c>
      <c r="AG87">
        <v>56</v>
      </c>
      <c r="AH87">
        <v>12.658156</v>
      </c>
      <c r="AI87">
        <v>0</v>
      </c>
      <c r="AJ87">
        <v>0</v>
      </c>
      <c r="AK87">
        <v>0</v>
      </c>
      <c r="AL87">
        <v>0</v>
      </c>
      <c r="AM87">
        <v>1.1023428086072853</v>
      </c>
      <c r="AN87" t="s">
        <v>71</v>
      </c>
      <c r="AO87">
        <v>352.14699999999999</v>
      </c>
      <c r="AP87" t="s">
        <v>434</v>
      </c>
      <c r="AQ87" t="s">
        <v>117</v>
      </c>
      <c r="AR87" t="s">
        <v>122</v>
      </c>
      <c r="AS87" t="s">
        <v>117</v>
      </c>
      <c r="AT87" t="s">
        <v>122</v>
      </c>
      <c r="AU87" t="s">
        <v>209</v>
      </c>
      <c r="AV87" t="s">
        <v>269</v>
      </c>
      <c r="AW87" t="s">
        <v>71</v>
      </c>
      <c r="AX87">
        <v>9501</v>
      </c>
      <c r="AY87" t="s">
        <v>478</v>
      </c>
      <c r="AZ87">
        <v>1</v>
      </c>
      <c r="BA87" t="s">
        <v>322</v>
      </c>
      <c r="BB87">
        <v>9</v>
      </c>
      <c r="BC87">
        <v>1</v>
      </c>
      <c r="BE87" t="s">
        <v>71</v>
      </c>
      <c r="BF87">
        <v>0</v>
      </c>
      <c r="BG87" t="s">
        <v>279</v>
      </c>
      <c r="BI87" t="s">
        <v>117</v>
      </c>
      <c r="BJ87" t="s">
        <v>269</v>
      </c>
      <c r="BK87" t="s">
        <v>71</v>
      </c>
      <c r="BL87">
        <v>1.1023428086072853</v>
      </c>
      <c r="BM87">
        <v>9501</v>
      </c>
      <c r="BN87" t="s">
        <v>122</v>
      </c>
      <c r="BO87" t="s">
        <v>209</v>
      </c>
      <c r="BP87">
        <v>9</v>
      </c>
      <c r="BQ87">
        <v>1486.165</v>
      </c>
      <c r="BR87">
        <v>1.3485146204209774E-2</v>
      </c>
      <c r="BS87">
        <v>0.34301586693206659</v>
      </c>
      <c r="BT87">
        <v>2.7587784667247581E-2</v>
      </c>
      <c r="BU87">
        <v>4.6440000000000001</v>
      </c>
      <c r="BV87">
        <v>0</v>
      </c>
      <c r="BW87">
        <v>0.67287279676213607</v>
      </c>
      <c r="BX87">
        <v>0</v>
      </c>
      <c r="BY87">
        <v>0</v>
      </c>
      <c r="BZ87">
        <v>10</v>
      </c>
    </row>
    <row r="88" spans="1:78" ht="16.5">
      <c r="A88" s="108" t="str">
        <f t="shared" si="19"/>
        <v>삼환운수</v>
      </c>
      <c r="B88" s="109" t="str">
        <f t="shared" si="20"/>
        <v>황정찬</v>
      </c>
      <c r="C88" s="110" t="str">
        <f t="shared" si="21"/>
        <v>S</v>
      </c>
      <c r="D88" s="111">
        <f t="shared" si="22"/>
        <v>1.1009618398987104</v>
      </c>
      <c r="E88" s="112">
        <f t="shared" si="23"/>
        <v>4801</v>
      </c>
      <c r="F88" s="113" t="str">
        <f t="shared" si="24"/>
        <v>566</v>
      </c>
      <c r="G88" s="114" t="str">
        <f t="shared" si="25"/>
        <v>72바1520</v>
      </c>
      <c r="H88" s="115">
        <f t="shared" si="26"/>
        <v>3</v>
      </c>
      <c r="I88" s="116">
        <f t="shared" si="27"/>
        <v>1532.492</v>
      </c>
      <c r="J88" s="117">
        <f t="shared" si="28"/>
        <v>2.3765652752035108E-3</v>
      </c>
      <c r="K88" s="117">
        <f t="shared" si="29"/>
        <v>0.34899088488284563</v>
      </c>
      <c r="L88" s="117">
        <f t="shared" si="30"/>
        <v>0.33605395656225284</v>
      </c>
      <c r="M88" s="118">
        <f t="shared" si="31"/>
        <v>5.9710000000000001</v>
      </c>
      <c r="N88" s="119">
        <f t="shared" si="32"/>
        <v>0</v>
      </c>
      <c r="O88" s="119">
        <f t="shared" si="33"/>
        <v>0.84829154083675484</v>
      </c>
      <c r="P88" s="220">
        <f t="shared" si="34"/>
        <v>1</v>
      </c>
      <c r="Q88" s="221">
        <f t="shared" si="35"/>
        <v>0</v>
      </c>
      <c r="R88" s="221">
        <f t="shared" si="36"/>
        <v>13</v>
      </c>
      <c r="T88">
        <v>515</v>
      </c>
      <c r="U88">
        <v>4801</v>
      </c>
      <c r="V88" t="s">
        <v>270</v>
      </c>
      <c r="W88">
        <v>1532.492</v>
      </c>
      <c r="X88">
        <v>531.58199999999999</v>
      </c>
      <c r="Y88">
        <v>2.883</v>
      </c>
      <c r="Z88">
        <v>5.9710000000000001</v>
      </c>
      <c r="AA88">
        <v>118.84882899999999</v>
      </c>
      <c r="AB88">
        <v>0.28245199999999998</v>
      </c>
      <c r="AC88">
        <v>41.477158000000003</v>
      </c>
      <c r="AD88" s="1">
        <v>515</v>
      </c>
      <c r="AE88">
        <v>0</v>
      </c>
      <c r="AF88">
        <v>13</v>
      </c>
      <c r="AG88">
        <v>54</v>
      </c>
      <c r="AH88">
        <v>12.894463999999999</v>
      </c>
      <c r="AI88">
        <v>0</v>
      </c>
      <c r="AJ88">
        <v>0</v>
      </c>
      <c r="AK88">
        <v>1</v>
      </c>
      <c r="AL88">
        <v>47</v>
      </c>
      <c r="AM88">
        <v>1.1009618398987104</v>
      </c>
      <c r="AN88" t="s">
        <v>71</v>
      </c>
      <c r="AO88">
        <v>1346.135</v>
      </c>
      <c r="AP88" t="s">
        <v>435</v>
      </c>
      <c r="AQ88" t="s">
        <v>117</v>
      </c>
      <c r="AR88" t="s">
        <v>121</v>
      </c>
      <c r="AS88" t="s">
        <v>117</v>
      </c>
      <c r="AT88" t="s">
        <v>121</v>
      </c>
      <c r="AU88" t="s">
        <v>203</v>
      </c>
      <c r="AV88" t="s">
        <v>270</v>
      </c>
      <c r="AW88" t="s">
        <v>71</v>
      </c>
      <c r="AX88">
        <v>4801</v>
      </c>
      <c r="AY88" t="s">
        <v>455</v>
      </c>
      <c r="AZ88">
        <v>2</v>
      </c>
      <c r="BA88" t="s">
        <v>529</v>
      </c>
      <c r="BB88">
        <v>3</v>
      </c>
      <c r="BC88">
        <v>1</v>
      </c>
      <c r="BE88" t="s">
        <v>71</v>
      </c>
      <c r="BF88">
        <v>0</v>
      </c>
      <c r="BG88" t="s">
        <v>279</v>
      </c>
      <c r="BI88" t="s">
        <v>117</v>
      </c>
      <c r="BJ88" t="s">
        <v>270</v>
      </c>
      <c r="BK88" t="s">
        <v>71</v>
      </c>
      <c r="BL88">
        <v>1.1009618398987104</v>
      </c>
      <c r="BM88">
        <v>4801</v>
      </c>
      <c r="BN88" t="s">
        <v>121</v>
      </c>
      <c r="BO88" t="s">
        <v>203</v>
      </c>
      <c r="BP88">
        <v>3</v>
      </c>
      <c r="BQ88">
        <v>1532.492</v>
      </c>
      <c r="BR88">
        <v>2.3765652752035108E-3</v>
      </c>
      <c r="BS88">
        <v>0.34899088488284563</v>
      </c>
      <c r="BT88">
        <v>0.33605395656225284</v>
      </c>
      <c r="BU88">
        <v>5.9710000000000001</v>
      </c>
      <c r="BV88">
        <v>0</v>
      </c>
      <c r="BW88">
        <v>0.84829154083675484</v>
      </c>
      <c r="BX88">
        <v>1</v>
      </c>
      <c r="BY88">
        <v>0</v>
      </c>
      <c r="BZ88">
        <v>13</v>
      </c>
    </row>
    <row r="89" spans="1:78" ht="16.5">
      <c r="A89" s="125" t="str">
        <f t="shared" si="19"/>
        <v>삼환운수</v>
      </c>
      <c r="B89" s="126" t="str">
        <f t="shared" si="20"/>
        <v>황현용</v>
      </c>
      <c r="C89" s="127" t="str">
        <f t="shared" si="21"/>
        <v>S</v>
      </c>
      <c r="D89" s="128">
        <f t="shared" si="22"/>
        <v>1.0121935727647324</v>
      </c>
      <c r="E89" s="129">
        <f t="shared" si="23"/>
        <v>6737</v>
      </c>
      <c r="F89" s="130" t="str">
        <f t="shared" si="24"/>
        <v>532</v>
      </c>
      <c r="G89" s="131" t="str">
        <f t="shared" si="25"/>
        <v>71바6202</v>
      </c>
      <c r="H89" s="132">
        <f t="shared" si="26"/>
        <v>3</v>
      </c>
      <c r="I89" s="133">
        <f t="shared" si="27"/>
        <v>1342.2940000000001</v>
      </c>
      <c r="J89" s="134">
        <f t="shared" si="28"/>
        <v>5.0127979854403407E-3</v>
      </c>
      <c r="K89" s="134">
        <f t="shared" si="29"/>
        <v>0.33850177752889321</v>
      </c>
      <c r="L89" s="134">
        <f t="shared" si="30"/>
        <v>0.22051800872238123</v>
      </c>
      <c r="M89" s="135">
        <f t="shared" si="31"/>
        <v>8.5909999999999993</v>
      </c>
      <c r="N89" s="136">
        <f t="shared" si="32"/>
        <v>0</v>
      </c>
      <c r="O89" s="136">
        <f t="shared" si="33"/>
        <v>3.5759677090115876</v>
      </c>
      <c r="P89" s="218">
        <f t="shared" si="34"/>
        <v>0</v>
      </c>
      <c r="Q89" s="219">
        <f t="shared" si="35"/>
        <v>0</v>
      </c>
      <c r="R89" s="219">
        <f t="shared" si="36"/>
        <v>48</v>
      </c>
      <c r="T89">
        <v>515</v>
      </c>
      <c r="U89">
        <v>6737</v>
      </c>
      <c r="V89" t="s">
        <v>271</v>
      </c>
      <c r="W89">
        <v>1362.02</v>
      </c>
      <c r="X89">
        <v>490.55</v>
      </c>
      <c r="Y89">
        <v>2.7770000000000001</v>
      </c>
      <c r="Z89">
        <v>8.5909999999999993</v>
      </c>
      <c r="AA89">
        <v>91.648017999999993</v>
      </c>
      <c r="AB89">
        <v>0.45941300000000002</v>
      </c>
      <c r="AC89">
        <v>31.023016999999999</v>
      </c>
      <c r="AD89" s="1">
        <v>296</v>
      </c>
      <c r="AE89">
        <v>0</v>
      </c>
      <c r="AF89">
        <v>48</v>
      </c>
      <c r="AG89">
        <v>63</v>
      </c>
      <c r="AH89">
        <v>14.861423</v>
      </c>
      <c r="AI89">
        <v>25.3</v>
      </c>
      <c r="AJ89">
        <v>0</v>
      </c>
      <c r="AK89">
        <v>0</v>
      </c>
      <c r="AL89">
        <v>0</v>
      </c>
      <c r="AM89">
        <v>1.0121935727647324</v>
      </c>
      <c r="AN89" t="s">
        <v>71</v>
      </c>
      <c r="AO89">
        <v>1070.182</v>
      </c>
      <c r="AP89" t="s">
        <v>436</v>
      </c>
      <c r="AQ89" t="s">
        <v>117</v>
      </c>
      <c r="AR89" t="s">
        <v>119</v>
      </c>
      <c r="AS89" t="s">
        <v>117</v>
      </c>
      <c r="AT89" t="s">
        <v>119</v>
      </c>
      <c r="AU89" t="s">
        <v>179</v>
      </c>
      <c r="AV89" t="s">
        <v>271</v>
      </c>
      <c r="AW89" t="s">
        <v>71</v>
      </c>
      <c r="AX89">
        <v>6737</v>
      </c>
      <c r="AY89" t="s">
        <v>481</v>
      </c>
      <c r="AZ89">
        <v>3</v>
      </c>
      <c r="BA89" t="s">
        <v>530</v>
      </c>
      <c r="BB89">
        <v>3</v>
      </c>
      <c r="BC89">
        <v>1</v>
      </c>
      <c r="BE89" t="s">
        <v>66</v>
      </c>
      <c r="BF89">
        <v>1</v>
      </c>
      <c r="BG89" t="s">
        <v>291</v>
      </c>
      <c r="BI89" t="s">
        <v>117</v>
      </c>
      <c r="BJ89" t="s">
        <v>271</v>
      </c>
      <c r="BK89" t="s">
        <v>71</v>
      </c>
      <c r="BL89">
        <v>1.0121935727647324</v>
      </c>
      <c r="BM89">
        <v>6737</v>
      </c>
      <c r="BN89" t="s">
        <v>119</v>
      </c>
      <c r="BO89" t="s">
        <v>179</v>
      </c>
      <c r="BP89">
        <v>3</v>
      </c>
      <c r="BQ89">
        <v>1342.2940000000001</v>
      </c>
      <c r="BR89">
        <v>5.0127979854403407E-3</v>
      </c>
      <c r="BS89">
        <v>0.33850177752889321</v>
      </c>
      <c r="BT89">
        <v>0.2173242683661033</v>
      </c>
      <c r="BU89">
        <v>8.5909999999999993</v>
      </c>
      <c r="BV89">
        <v>0</v>
      </c>
      <c r="BW89">
        <v>3.5759677090115876</v>
      </c>
      <c r="BX89">
        <v>0</v>
      </c>
      <c r="BY89">
        <v>0</v>
      </c>
      <c r="BZ89">
        <v>48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89">
    <cfRule type="containsText" dxfId="37" priority="1" operator="containsText" text="F">
      <formula>NOT(ISERROR(SEARCH("F",C5)))</formula>
    </cfRule>
    <cfRule type="containsText" dxfId="36" priority="2" operator="containsText" text="D">
      <formula>NOT(ISERROR(SEARCH("D",C5)))</formula>
    </cfRule>
    <cfRule type="containsText" dxfId="35" priority="3" operator="containsText" text="C">
      <formula>NOT(ISERROR(SEARCH("C",C5)))</formula>
    </cfRule>
    <cfRule type="containsText" dxfId="34" priority="4" operator="containsText" text="B">
      <formula>NOT(ISERROR(SEARCH("B",C5)))</formula>
    </cfRule>
    <cfRule type="containsText" dxfId="33" priority="5" operator="containsText" text="A">
      <formula>NOT(ISERROR(SEARCH("A",C5)))</formula>
    </cfRule>
    <cfRule type="containsText" dxfId="3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7" t="s">
        <v>437</v>
      </c>
      <c r="B2" s="248"/>
      <c r="C2" s="249"/>
      <c r="D2" s="250"/>
      <c r="E2" s="247"/>
      <c r="F2" s="251"/>
      <c r="G2" s="247"/>
      <c r="H2" s="247"/>
      <c r="I2" s="247"/>
      <c r="J2" s="247"/>
      <c r="K2" s="252"/>
      <c r="L2" s="252"/>
      <c r="M2" s="252"/>
      <c r="N2" s="252"/>
      <c r="O2" s="252"/>
      <c r="P2" s="252"/>
      <c r="Q2" s="252"/>
      <c r="R2" s="252"/>
    </row>
    <row r="3" spans="1:18">
      <c r="A3" s="252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</row>
    <row r="4" spans="1:18" ht="26.25">
      <c r="A4" s="253" t="s">
        <v>438</v>
      </c>
      <c r="B4" s="254"/>
      <c r="C4" s="255"/>
      <c r="D4" s="256"/>
      <c r="E4" s="257"/>
      <c r="F4" s="258"/>
      <c r="G4" s="252"/>
      <c r="H4" s="257"/>
      <c r="I4" s="252"/>
      <c r="J4" s="252"/>
      <c r="K4" s="252"/>
      <c r="L4" s="252"/>
      <c r="M4" s="252"/>
      <c r="N4" s="252"/>
      <c r="O4" s="252"/>
      <c r="P4" s="252"/>
      <c r="Q4" s="252"/>
      <c r="R4" s="252"/>
    </row>
    <row r="5" spans="1:18" ht="26.25">
      <c r="A5" s="259" t="s">
        <v>439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</row>
    <row r="6" spans="1:18" ht="17.25">
      <c r="A6" s="260" t="s">
        <v>440</v>
      </c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</row>
    <row r="7" spans="1:18" ht="17.25">
      <c r="A7" s="260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</row>
    <row r="8" spans="1:18" ht="17.25">
      <c r="A8" s="261" t="s">
        <v>170</v>
      </c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</row>
    <row r="9" spans="1:18">
      <c r="A9" s="262"/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</row>
    <row r="10" spans="1:18">
      <c r="A10" s="262" t="s">
        <v>441</v>
      </c>
      <c r="B10" s="262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</row>
    <row r="11" spans="1:18">
      <c r="A11" s="262"/>
      <c r="B11" s="26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2"/>
      <c r="R11" s="262"/>
    </row>
    <row r="12" spans="1:18">
      <c r="A12" s="252"/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</row>
    <row r="13" spans="1:18" ht="37.5" customHeight="1">
      <c r="A13" s="263" t="s">
        <v>0</v>
      </c>
      <c r="B13" s="264" t="s">
        <v>74</v>
      </c>
      <c r="C13" s="265" t="s">
        <v>65</v>
      </c>
      <c r="D13" s="265" t="s">
        <v>157</v>
      </c>
      <c r="E13" s="266" t="s">
        <v>143</v>
      </c>
      <c r="F13" s="264" t="s">
        <v>148</v>
      </c>
      <c r="G13" s="266" t="s">
        <v>146</v>
      </c>
      <c r="H13" s="266" t="s">
        <v>150</v>
      </c>
      <c r="I13" s="229" t="s">
        <v>152</v>
      </c>
      <c r="J13" s="266" t="s">
        <v>11</v>
      </c>
      <c r="K13" s="266" t="s">
        <v>12</v>
      </c>
      <c r="L13" s="266" t="s">
        <v>13</v>
      </c>
      <c r="M13" s="266" t="s">
        <v>105</v>
      </c>
      <c r="N13" s="266" t="s">
        <v>6</v>
      </c>
      <c r="O13" s="266" t="s">
        <v>7</v>
      </c>
      <c r="P13" s="266" t="s">
        <v>161</v>
      </c>
      <c r="Q13" s="267" t="s">
        <v>163</v>
      </c>
      <c r="R13" s="267" t="s">
        <v>164</v>
      </c>
    </row>
    <row r="14" spans="1:18" ht="16.5">
      <c r="A14" s="268" t="s">
        <v>117</v>
      </c>
      <c r="B14" s="269" t="s">
        <v>218</v>
      </c>
      <c r="C14" s="270" t="s">
        <v>67</v>
      </c>
      <c r="D14" s="271">
        <v>0.80653846153846154</v>
      </c>
      <c r="E14" s="272">
        <v>4510</v>
      </c>
      <c r="F14" s="230" t="s">
        <v>122</v>
      </c>
      <c r="G14" s="273" t="s">
        <v>209</v>
      </c>
      <c r="H14" s="274">
        <v>1</v>
      </c>
      <c r="I14" s="231">
        <v>1545.0039999999999</v>
      </c>
      <c r="J14" s="275">
        <v>3.0134302863322915E-2</v>
      </c>
      <c r="K14" s="275">
        <v>0.35776026875521039</v>
      </c>
      <c r="L14" s="275">
        <v>0.2323618579628273</v>
      </c>
      <c r="M14" s="276">
        <v>7.0519999999999996</v>
      </c>
      <c r="N14" s="277">
        <v>0.19417425456503673</v>
      </c>
      <c r="O14" s="277">
        <v>4.854356364125918</v>
      </c>
      <c r="P14" s="278">
        <v>1</v>
      </c>
      <c r="Q14" s="279">
        <v>3</v>
      </c>
      <c r="R14" s="279">
        <v>75</v>
      </c>
    </row>
    <row r="15" spans="1:18" ht="16.5">
      <c r="A15" s="268" t="s">
        <v>117</v>
      </c>
      <c r="B15" s="269" t="s">
        <v>353</v>
      </c>
      <c r="C15" s="270" t="s">
        <v>67</v>
      </c>
      <c r="D15" s="271">
        <v>0.84724137931034482</v>
      </c>
      <c r="E15" s="272">
        <v>9843</v>
      </c>
      <c r="F15" s="230" t="s">
        <v>119</v>
      </c>
      <c r="G15" s="273" t="s">
        <v>186</v>
      </c>
      <c r="H15" s="274">
        <v>1</v>
      </c>
      <c r="I15" s="231">
        <v>1652.5519999999999</v>
      </c>
      <c r="J15" s="275">
        <v>1.8986361180168408E-2</v>
      </c>
      <c r="K15" s="275">
        <v>0.35965899233736348</v>
      </c>
      <c r="L15" s="275">
        <v>0.23539350047683827</v>
      </c>
      <c r="M15" s="276">
        <v>9.2080000000000002</v>
      </c>
      <c r="N15" s="277">
        <v>6.0512467988904438E-2</v>
      </c>
      <c r="O15" s="277">
        <v>7.3825210946463411</v>
      </c>
      <c r="P15" s="278">
        <v>20</v>
      </c>
      <c r="Q15" s="279">
        <v>1</v>
      </c>
      <c r="R15" s="279">
        <v>122</v>
      </c>
    </row>
    <row r="16" spans="1:18" ht="16.5">
      <c r="A16" s="268" t="s">
        <v>117</v>
      </c>
      <c r="B16" s="269" t="s">
        <v>276</v>
      </c>
      <c r="C16" s="270" t="s">
        <v>67</v>
      </c>
      <c r="D16" s="271">
        <v>0.84837763725571047</v>
      </c>
      <c r="E16" s="272">
        <v>3744</v>
      </c>
      <c r="F16" s="230" t="s">
        <v>119</v>
      </c>
      <c r="G16" s="273" t="s">
        <v>190</v>
      </c>
      <c r="H16" s="274">
        <v>7</v>
      </c>
      <c r="I16" s="231">
        <v>1122.5769999999998</v>
      </c>
      <c r="J16" s="275">
        <v>1.5892100053839744E-2</v>
      </c>
      <c r="K16" s="275">
        <v>0.3762554673212351</v>
      </c>
      <c r="L16" s="275">
        <v>0.12025901118586965</v>
      </c>
      <c r="M16" s="276">
        <v>11.035</v>
      </c>
      <c r="N16" s="277">
        <v>0</v>
      </c>
      <c r="O16" s="277">
        <v>5.4339256906207778</v>
      </c>
      <c r="P16" s="278">
        <v>22</v>
      </c>
      <c r="Q16" s="279">
        <v>0</v>
      </c>
      <c r="R16" s="279">
        <v>61</v>
      </c>
    </row>
    <row r="17" spans="1:18" ht="16.5">
      <c r="A17" s="268" t="s">
        <v>117</v>
      </c>
      <c r="B17" s="269" t="s">
        <v>277</v>
      </c>
      <c r="C17" s="270" t="s">
        <v>70</v>
      </c>
      <c r="D17" s="271">
        <v>0.75392416290601028</v>
      </c>
      <c r="E17" s="272">
        <v>9631</v>
      </c>
      <c r="F17" s="230" t="s">
        <v>119</v>
      </c>
      <c r="G17" s="273" t="s">
        <v>177</v>
      </c>
      <c r="H17" s="274">
        <v>7</v>
      </c>
      <c r="I17" s="231">
        <v>951.33400000000006</v>
      </c>
      <c r="J17" s="275">
        <v>3.4320918464201759E-2</v>
      </c>
      <c r="K17" s="275">
        <v>0.36282995985407157</v>
      </c>
      <c r="L17" s="275">
        <v>0.26384003935526323</v>
      </c>
      <c r="M17" s="276">
        <v>13.706</v>
      </c>
      <c r="N17" s="277">
        <v>0</v>
      </c>
      <c r="O17" s="277">
        <v>2.8381199452558197</v>
      </c>
      <c r="P17" s="278">
        <v>15</v>
      </c>
      <c r="Q17" s="279">
        <v>0</v>
      </c>
      <c r="R17" s="279">
        <v>27</v>
      </c>
    </row>
    <row r="18" spans="1:18" ht="16.5">
      <c r="A18" s="268" t="s">
        <v>117</v>
      </c>
      <c r="B18" s="269" t="s">
        <v>231</v>
      </c>
      <c r="C18" s="270" t="s">
        <v>67</v>
      </c>
      <c r="D18" s="271">
        <v>0.8448148148148148</v>
      </c>
      <c r="E18" s="272">
        <v>8523</v>
      </c>
      <c r="F18" s="230" t="s">
        <v>119</v>
      </c>
      <c r="G18" s="273" t="s">
        <v>180</v>
      </c>
      <c r="H18" s="274">
        <v>1</v>
      </c>
      <c r="I18" s="231">
        <v>1431.019</v>
      </c>
      <c r="J18" s="275">
        <v>2.5634709379356878E-2</v>
      </c>
      <c r="K18" s="275">
        <v>0.36323087002339871</v>
      </c>
      <c r="L18" s="275">
        <v>0.27393067457525022</v>
      </c>
      <c r="M18" s="276">
        <v>11.196999999999999</v>
      </c>
      <c r="N18" s="277">
        <v>0.1397605482526787</v>
      </c>
      <c r="O18" s="277">
        <v>7.8964709762763459</v>
      </c>
      <c r="P18" s="278">
        <v>6</v>
      </c>
      <c r="Q18" s="279">
        <v>2</v>
      </c>
      <c r="R18" s="279">
        <v>113</v>
      </c>
    </row>
    <row r="19" spans="1:18" ht="16.5">
      <c r="A19" s="268" t="s">
        <v>117</v>
      </c>
      <c r="B19" s="269" t="s">
        <v>330</v>
      </c>
      <c r="C19" s="270" t="s">
        <v>70</v>
      </c>
      <c r="D19" s="271">
        <v>0.7308985558873512</v>
      </c>
      <c r="E19" s="272">
        <v>8477</v>
      </c>
      <c r="F19" s="230" t="s">
        <v>123</v>
      </c>
      <c r="G19" s="273" t="s">
        <v>211</v>
      </c>
      <c r="H19" s="274">
        <v>9</v>
      </c>
      <c r="I19" s="231">
        <v>1277.0720000000001</v>
      </c>
      <c r="J19" s="275">
        <v>4.0606591106253427E-2</v>
      </c>
      <c r="K19" s="275">
        <v>0.39659731659028619</v>
      </c>
      <c r="L19" s="275">
        <v>0.24117669168222311</v>
      </c>
      <c r="M19" s="276">
        <v>13.952</v>
      </c>
      <c r="N19" s="277">
        <v>7.8304120676046446E-2</v>
      </c>
      <c r="O19" s="277">
        <v>7.2822832228723193</v>
      </c>
      <c r="P19" s="278">
        <v>19</v>
      </c>
      <c r="Q19" s="279">
        <v>1</v>
      </c>
      <c r="R19" s="279">
        <v>93</v>
      </c>
    </row>
    <row r="20" spans="1:18" ht="16.5">
      <c r="A20" s="268" t="s">
        <v>117</v>
      </c>
      <c r="B20" s="269" t="s">
        <v>256</v>
      </c>
      <c r="C20" s="270" t="s">
        <v>67</v>
      </c>
      <c r="D20" s="271">
        <v>0.82520553007786013</v>
      </c>
      <c r="E20" s="272">
        <v>1714</v>
      </c>
      <c r="F20" s="230" t="s">
        <v>119</v>
      </c>
      <c r="G20" s="273" t="s">
        <v>183</v>
      </c>
      <c r="H20" s="274">
        <v>2</v>
      </c>
      <c r="I20" s="231">
        <v>1454.317</v>
      </c>
      <c r="J20" s="275">
        <v>6.2846258155383949E-3</v>
      </c>
      <c r="K20" s="275">
        <v>0.35474665248810533</v>
      </c>
      <c r="L20" s="275">
        <v>0.11758096756071751</v>
      </c>
      <c r="M20" s="276">
        <v>9.4329999999999998</v>
      </c>
      <c r="N20" s="277">
        <v>0.13752159948621931</v>
      </c>
      <c r="O20" s="277">
        <v>2.1315847920363993</v>
      </c>
      <c r="P20" s="278">
        <v>30</v>
      </c>
      <c r="Q20" s="279">
        <v>2</v>
      </c>
      <c r="R20" s="279">
        <v>31</v>
      </c>
    </row>
    <row r="21" spans="1:18" ht="16.5">
      <c r="A21" s="268" t="s">
        <v>117</v>
      </c>
      <c r="B21" s="269" t="s">
        <v>335</v>
      </c>
      <c r="C21" s="270" t="s">
        <v>70</v>
      </c>
      <c r="D21" s="271">
        <v>0.74178571428571427</v>
      </c>
      <c r="E21" s="272">
        <v>7767</v>
      </c>
      <c r="F21" s="230" t="s">
        <v>119</v>
      </c>
      <c r="G21" s="273" t="s">
        <v>183</v>
      </c>
      <c r="H21" s="274">
        <v>1</v>
      </c>
      <c r="I21" s="231">
        <v>1079.5250000000001</v>
      </c>
      <c r="J21" s="275">
        <v>2.4507945346899637E-2</v>
      </c>
      <c r="K21" s="275">
        <v>0.37757578937943742</v>
      </c>
      <c r="L21" s="275">
        <v>0.18804566823371388</v>
      </c>
      <c r="M21" s="276">
        <v>11.845000000000001</v>
      </c>
      <c r="N21" s="277">
        <v>0</v>
      </c>
      <c r="O21" s="277">
        <v>7.2254000602116664</v>
      </c>
      <c r="P21" s="278">
        <v>15</v>
      </c>
      <c r="Q21" s="279">
        <v>0</v>
      </c>
      <c r="R21" s="279">
        <v>78</v>
      </c>
    </row>
    <row r="22" spans="1:18" ht="16.5">
      <c r="A22" s="268" t="s">
        <v>117</v>
      </c>
      <c r="B22" s="269" t="s">
        <v>284</v>
      </c>
      <c r="C22" s="270" t="s">
        <v>67</v>
      </c>
      <c r="D22" s="271">
        <v>0.83284691861987836</v>
      </c>
      <c r="E22" s="272">
        <v>4023</v>
      </c>
      <c r="F22" s="230" t="s">
        <v>119</v>
      </c>
      <c r="G22" s="273" t="s">
        <v>181</v>
      </c>
      <c r="H22" s="274">
        <v>2</v>
      </c>
      <c r="I22" s="231">
        <v>1367.0830000000001</v>
      </c>
      <c r="J22" s="275">
        <v>2.5420981189302843E-2</v>
      </c>
      <c r="K22" s="275">
        <v>0.27613025409931941</v>
      </c>
      <c r="L22" s="275">
        <v>0.10679673436067889</v>
      </c>
      <c r="M22" s="276">
        <v>8.0190000000000001</v>
      </c>
      <c r="N22" s="277">
        <v>0</v>
      </c>
      <c r="O22" s="277">
        <v>2.852789479497587</v>
      </c>
      <c r="P22" s="278">
        <v>11</v>
      </c>
      <c r="Q22" s="279">
        <v>0</v>
      </c>
      <c r="R22" s="279">
        <v>39</v>
      </c>
    </row>
  </sheetData>
  <phoneticPr fontId="2" type="noConversion"/>
  <conditionalFormatting sqref="C14:D22">
    <cfRule type="containsText" dxfId="49" priority="1" operator="containsText" text="F">
      <formula>NOT(ISERROR(SEARCH("F",C14)))</formula>
    </cfRule>
    <cfRule type="containsText" dxfId="48" priority="2" operator="containsText" text="D">
      <formula>NOT(ISERROR(SEARCH("D",C14)))</formula>
    </cfRule>
    <cfRule type="containsText" dxfId="47" priority="3" operator="containsText" text="C">
      <formula>NOT(ISERROR(SEARCH("C",C14)))</formula>
    </cfRule>
    <cfRule type="containsText" dxfId="46" priority="4" operator="containsText" text="B">
      <formula>NOT(ISERROR(SEARCH("B",C14)))</formula>
    </cfRule>
    <cfRule type="containsText" dxfId="45" priority="5" operator="containsText" text="A">
      <formula>NOT(ISERROR(SEARCH("A",C14)))</formula>
    </cfRule>
    <cfRule type="containsText" dxfId="4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2024-12-03T07:27:29Z</dcterms:modified>
</cp:coreProperties>
</file>