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CBD8CDC-E3BD-483D-9842-8DCDCC35E58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운전자별!$A$1:$T$162</definedName>
    <definedName name="_xlnm.Print_Area" localSheetId="1">종합!$A$1:$L$147</definedName>
    <definedName name="_xlnm.Print_Area" localSheetId="3">차량별!$A$1:$T$67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52" i="60" l="1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55" i="12" a="1"/>
  <c r="J55" i="12" l="1"/>
  <c r="B139" i="12" l="1"/>
  <c r="H139" i="12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5" i="12" l="1"/>
  <c r="B136" i="12" l="1"/>
  <c r="B137" i="12"/>
  <c r="B138" i="12"/>
  <c r="H138" i="12" l="1"/>
  <c r="G138" i="12"/>
  <c r="F136" i="12"/>
  <c r="I136" i="12"/>
  <c r="J10" i="12"/>
  <c r="J33" i="12" s="1"/>
  <c r="K29" i="12"/>
  <c r="D29" i="12" l="1"/>
  <c r="H55" i="12" a="1"/>
  <c r="F55" i="12" a="1"/>
  <c r="N55" i="12" a="1"/>
  <c r="D55" i="12" a="1"/>
  <c r="G55" i="12" a="1"/>
  <c r="E55" i="12" a="1"/>
  <c r="I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38" i="12" l="1"/>
  <c r="J139" i="12"/>
  <c r="D135" i="12"/>
  <c r="G139" i="12"/>
  <c r="G136" i="12"/>
  <c r="E139" i="12"/>
  <c r="E135" i="12"/>
  <c r="J138" i="12"/>
  <c r="J136" i="12"/>
  <c r="I139" i="12"/>
  <c r="I138" i="12"/>
  <c r="H135" i="12"/>
  <c r="J135" i="12"/>
  <c r="D139" i="12"/>
  <c r="I135" i="12"/>
  <c r="E136" i="12"/>
  <c r="D136" i="12"/>
  <c r="F137" i="12"/>
  <c r="G137" i="12"/>
  <c r="G135" i="12"/>
  <c r="D138" i="12"/>
  <c r="E137" i="12"/>
  <c r="H137" i="12"/>
  <c r="F139" i="12"/>
  <c r="F138" i="12"/>
  <c r="H136" i="12"/>
  <c r="D137" i="12"/>
  <c r="J137" i="12"/>
  <c r="F135" i="12"/>
  <c r="I1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<sst xmlns="http://schemas.openxmlformats.org/spreadsheetml/2006/main" count="4956" uniqueCount="812">
  <si>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</si>
  <si>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</si>
  <si>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</si>
  <si>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</si>
  <si>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</si>
  <si>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</si>
  <si>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</si>
  <si>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</si>
  <si>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</si>
  <si>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</si>
  <si>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</si>
  <si>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</si>
  <si>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</si>
  <si>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</si>
  <si>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</si>
  <si>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</si>
  <si>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</si>
  <si>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</si>
  <si>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</si>
  <si>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</si>
  <si>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</si>
  <si>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</si>
  <si>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</si>
  <si>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</si>
  <si>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</si>
  <si>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</si>
  <si>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</si>
  <si>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</si>
  <si>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</si>
  <si>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</si>
  <si>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</si>
  <si>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</si>
  <si>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</si>
  <si>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</si>
  <si>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</si>
  <si>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</si>
  <si>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</si>
  <si>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</si>
  <si>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</si>
  <si>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</si>
  <si>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</si>
  <si>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</si>
  <si>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</si>
  <si>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</si>
  <si>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</si>
  <si>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</si>
  <si>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</si>
  <si>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</si>
  <si>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</si>
  <si>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</si>
  <si>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</si>
  <si>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</si>
  <si>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</si>
  <si>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</si>
  <si>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</si>
  <si>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</si>
  <si>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</si>
  <si>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</si>
  <si>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</si>
  <si>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</si>
  <si>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</si>
  <si>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</si>
  <si>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</si>
  <si>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</si>
  <si>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</si>
  <si>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</si>
  <si>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</si>
  <si>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</si>
  <si>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</si>
  <si>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</si>
  <si>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</si>
  <si>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</si>
  <si>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</si>
  <si>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</si>
  <si>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</si>
  <si>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</si>
  <si>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</si>
  <si>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</si>
  <si>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</si>
  <si>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</si>
  <si>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</si>
  <si>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</si>
  <si>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</si>
  <si>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</si>
  <si>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</si>
  <si>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</si>
  <si>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</si>
  <si>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</si>
  <si>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</si>
  <si>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</si>
  <si>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</si>
  <si>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</si>
  <si>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</si>
  <si>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</si>
  <si>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</si>
  <si>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</si>
  <si>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</si>
  <si>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</si>
  <si>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</si>
  <si>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</si>
  <si>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</si>
  <si>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</si>
  <si>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</si>
  <si>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</si>
  <si>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</si>
  <si>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</si>
  <si>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</si>
  <si>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</si>
  <si>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</si>
  <si>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</si>
  <si>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</si>
  <si>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</si>
  <si>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</si>
  <si>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</si>
  <si>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</si>
  <si>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</si>
  <si>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</si>
  <si>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</si>
  <si>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</si>
  <si>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</si>
  <si>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</si>
  <si>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</si>
  <si>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</si>
  <si>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</si>
  <si>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</si>
  <si>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</si>
  <si>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</si>
  <si>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</si>
  <si>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</si>
  <si>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</si>
  <si>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</si>
  <si>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</si>
  <si>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</si>
  <si>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</si>
  <si>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</si>
  <si>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</si>
  <si>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</si>
  <si>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</si>
  <si>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</si>
  <si>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</si>
  <si>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</si>
  <si>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</si>
  <si>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</si>
  <si>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</si>
  <si>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</si>
  <si>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</si>
  <si>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</si>
  <si>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</si>
  <si>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</si>
  <si>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</si>
  <si>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</si>
  <si>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</si>
  <si>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</si>
  <si>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</si>
  <si>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</si>
  <si>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</si>
  <si>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</si>
  <si>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</si>
  <si>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</si>
  <si>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</si>
  <si>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</si>
  <si>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</si>
  <si>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</si>
  <si>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</si>
  <si>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</si>
  <si>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</si>
  <si>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</si>
  <si>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</si>
  <si>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</si>
  <si>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</si>
  <si>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</si>
  <si>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</si>
  <si>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</si>
  <si>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</si>
  <si>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</si>
  <si>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</si>
  <si>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</si>
  <si>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</si>
  <si>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</si>
  <si>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</si>
  <si>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</si>
  <si>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</si>
  <si>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</si>
  <si>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</si>
  <si>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</si>
  <si>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</si>
  <si>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</si>
  <si>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</si>
  <si>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</si>
  <si>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</si>
  <si>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</si>
  <si>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</si>
  <si>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</si>
  <si>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</si>
  <si>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</si>
  <si>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</si>
  <si>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</si>
  <si>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</si>
  <si>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</si>
  <si>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</si>
  <si>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</si>
  <si>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</si>
  <si>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</si>
  <si>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</si>
  <si>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</si>
  <si>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</si>
  <si>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</si>
  <si>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</si>
  <si>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</si>
  <si>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</si>
  <si>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</si>
  <si>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</si>
  <si>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</si>
  <si>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</si>
  <si>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</si>
  <si>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</si>
  <si>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</si>
  <si>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</si>
  <si>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</si>
  <si>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</si>
  <si>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78바1153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</si>
  <si>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</si>
  <si>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</si>
  <si>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</si>
  <si>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</si>
  <si>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</si>
  <si>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</si>
  <si>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</si>
  <si>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</si>
  <si>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</si>
  <si>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</si>
  <si>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</si>
  <si>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</si>
  <si>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</si>
  <si>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</si>
  <si>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</si>
  <si>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</si>
  <si>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</si>
  <si>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</si>
  <si>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</si>
  <si>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</si>
  <si>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</si>
  <si>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</si>
  <si>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</si>
  <si>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</si>
  <si>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</si>
  <si>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</si>
  <si>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</si>
  <si>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</si>
  <si>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</si>
  <si>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</si>
  <si>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</si>
  <si>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</si>
  <si>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</si>
  <si>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</si>
  <si>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</si>
  <si>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</si>
  <si>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</si>
  <si>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고민기</t>
  </si>
  <si>
    <t>고영호</t>
  </si>
  <si>
    <t>고재덕</t>
  </si>
  <si>
    <t>곽원은</t>
  </si>
  <si>
    <t>권정신</t>
  </si>
  <si>
    <t>권혁</t>
  </si>
  <si>
    <t>김금상</t>
  </si>
  <si>
    <t>김기붕</t>
  </si>
  <si>
    <t>김기석</t>
  </si>
  <si>
    <t>김대성</t>
  </si>
  <si>
    <t>김대식</t>
  </si>
  <si>
    <t>김도윤</t>
  </si>
  <si>
    <t>김동건</t>
  </si>
  <si>
    <t>김동우</t>
  </si>
  <si>
    <t>김동일</t>
  </si>
  <si>
    <t>김동희</t>
  </si>
  <si>
    <t>김복기</t>
  </si>
  <si>
    <t>김석진</t>
  </si>
  <si>
    <t>김성현</t>
  </si>
  <si>
    <t>김성환</t>
  </si>
  <si>
    <t>김양현</t>
  </si>
  <si>
    <t>김용록</t>
  </si>
  <si>
    <t>김용삼</t>
  </si>
  <si>
    <t>김은환</t>
  </si>
  <si>
    <t>김재규</t>
  </si>
  <si>
    <t>김중근</t>
  </si>
  <si>
    <t>김중원</t>
  </si>
  <si>
    <t>김충국</t>
  </si>
  <si>
    <t>김태섭</t>
  </si>
  <si>
    <t>김태일</t>
  </si>
  <si>
    <t>김현동</t>
  </si>
  <si>
    <t>김홍규</t>
  </si>
  <si>
    <t>김홍민</t>
  </si>
  <si>
    <t>김희찬</t>
  </si>
  <si>
    <t>문남주</t>
  </si>
  <si>
    <t>문승철</t>
  </si>
  <si>
    <t>박규영</t>
  </si>
  <si>
    <t>박덕규</t>
  </si>
  <si>
    <t>박상찬</t>
  </si>
  <si>
    <t>박상태</t>
  </si>
  <si>
    <t>박성민</t>
  </si>
  <si>
    <t>박우오</t>
  </si>
  <si>
    <t>박정호</t>
  </si>
  <si>
    <t>박종민</t>
  </si>
  <si>
    <t>박종원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</si>
  <si>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</si>
  <si>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</si>
  <si>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</si>
  <si>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</si>
  <si>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</si>
  <si>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</si>
  <si>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</si>
  <si>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손기훈</t>
  </si>
  <si>
    <t>손헌승</t>
  </si>
  <si>
    <t>송영식</t>
  </si>
  <si>
    <t>송재용</t>
  </si>
  <si>
    <t>송철호</t>
  </si>
  <si>
    <t>신동우</t>
  </si>
  <si>
    <t>신동윤</t>
  </si>
  <si>
    <t>신승균</t>
  </si>
  <si>
    <t>안군철</t>
  </si>
  <si>
    <t>안종혁</t>
  </si>
  <si>
    <t>양승희</t>
  </si>
  <si>
    <t>엄명수</t>
  </si>
  <si>
    <t>염진섭</t>
  </si>
  <si>
    <t>오광섭</t>
  </si>
  <si>
    <t>오병우</t>
  </si>
  <si>
    <t>오세관</t>
  </si>
  <si>
    <t>오홍석</t>
  </si>
  <si>
    <t>우명조</t>
  </si>
  <si>
    <t>유경상</t>
  </si>
  <si>
    <t>유기만</t>
  </si>
  <si>
    <t>유도훈</t>
  </si>
  <si>
    <t>윤길상</t>
  </si>
  <si>
    <t>윤덕호</t>
  </si>
  <si>
    <t>윤석일</t>
  </si>
  <si>
    <t>윤재원</t>
  </si>
  <si>
    <t>윤하식</t>
  </si>
  <si>
    <t>이성희</t>
  </si>
  <si>
    <t>이수규</t>
  </si>
  <si>
    <t>이정식</t>
  </si>
  <si>
    <t>이제성</t>
  </si>
  <si>
    <t>이종성</t>
  </si>
  <si>
    <t>이종직</t>
  </si>
  <si>
    <t>이종호</t>
  </si>
  <si>
    <t>이주홍</t>
  </si>
  <si>
    <t>이하경</t>
  </si>
  <si>
    <t>이학범</t>
  </si>
  <si>
    <t>이한중</t>
  </si>
  <si>
    <t>이행남</t>
  </si>
  <si>
    <t>이희권</t>
  </si>
  <si>
    <t>이희창</t>
  </si>
  <si>
    <t>임상필</t>
  </si>
  <si>
    <t>임정성</t>
  </si>
  <si>
    <t>임정환</t>
  </si>
  <si>
    <t>임현영</t>
  </si>
  <si>
    <t>장인규</t>
  </si>
  <si>
    <t>장준연</t>
  </si>
  <si>
    <t>장희연</t>
  </si>
  <si>
    <t>전상윤</t>
  </si>
  <si>
    <t>전세영</t>
  </si>
  <si>
    <t>전영기</t>
  </si>
  <si>
    <t>정귀진</t>
  </si>
  <si>
    <t>정맹기</t>
  </si>
  <si>
    <t>정윤부</t>
  </si>
  <si>
    <t>정일</t>
  </si>
  <si>
    <t>정충식</t>
  </si>
  <si>
    <t>정훈</t>
  </si>
  <si>
    <t>조권석</t>
  </si>
  <si>
    <t>조성래</t>
  </si>
  <si>
    <t>주태규</t>
  </si>
  <si>
    <t>진병문</t>
  </si>
  <si>
    <t>최규주</t>
  </si>
  <si>
    <t>최돈집</t>
  </si>
  <si>
    <t>최민섭</t>
  </si>
  <si>
    <t>최원호</t>
  </si>
  <si>
    <t>최윤락</t>
  </si>
  <si>
    <t>최인섭</t>
  </si>
  <si>
    <t>최장순</t>
  </si>
  <si>
    <t>최재성</t>
  </si>
  <si>
    <t>최종철</t>
  </si>
  <si>
    <t>한대현</t>
  </si>
  <si>
    <t>허길만</t>
  </si>
  <si>
    <t>현교일</t>
  </si>
  <si>
    <t>홍창호</t>
  </si>
  <si>
    <t>황남석</t>
  </si>
  <si>
    <t>황태준</t>
  </si>
  <si>
    <t>선진여객80C2</t>
  </si>
  <si>
    <t>선진여객80C3</t>
  </si>
  <si>
    <t>선진여객87F5</t>
  </si>
  <si>
    <t>김황남</t>
  </si>
  <si>
    <t>이철용</t>
  </si>
  <si>
    <t>선진여객80D1</t>
  </si>
  <si>
    <t>박만규</t>
  </si>
  <si>
    <t>설동걸</t>
  </si>
  <si>
    <t>선진여객80C5</t>
  </si>
  <si>
    <t>선진여객80C4</t>
  </si>
  <si>
    <t>선진여객87F8</t>
  </si>
  <si>
    <t>선진여객87F10</t>
  </si>
  <si>
    <t>김철민</t>
  </si>
  <si>
    <t>서학귀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</si>
  <si>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</si>
  <si>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</si>
  <si>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</si>
  <si>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</si>
  <si>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</si>
  <si>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</si>
  <si>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</si>
  <si>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선진여객72C3</t>
  </si>
  <si>
    <t>김희문</t>
  </si>
  <si>
    <t>0%(0명)</t>
  </si>
  <si>
    <t>인천전체</t>
  </si>
  <si>
    <t>개선율(유카전)</t>
  </si>
  <si>
    <t>순위</t>
  </si>
  <si>
    <t>78바1172</t>
  </si>
  <si>
    <t>정철현</t>
  </si>
  <si>
    <t>선진여객72D3</t>
  </si>
  <si>
    <t>선진여객72D2</t>
  </si>
  <si>
    <t>선진여객87F11</t>
  </si>
  <si>
    <t>선진여객87F6</t>
  </si>
  <si>
    <t>선진여객87F2</t>
  </si>
  <si>
    <t>선진여객87F9</t>
  </si>
  <si>
    <t>선진여객87F4</t>
  </si>
  <si>
    <t>선진여객87F3</t>
  </si>
  <si>
    <t>예비예비</t>
  </si>
  <si>
    <t>김헌국</t>
  </si>
  <si>
    <t>78바1175</t>
  </si>
  <si>
    <t>A</t>
  </si>
  <si>
    <t>김택수</t>
  </si>
  <si>
    <t>장형식</t>
  </si>
  <si>
    <t>선진여객80B3</t>
  </si>
  <si>
    <t>선진여객80B4</t>
  </si>
  <si>
    <t>선진여객80B1</t>
  </si>
  <si>
    <t>선진여객80B5</t>
  </si>
  <si>
    <t>선진여객80B2</t>
  </si>
  <si>
    <t>선진여객300D1</t>
  </si>
  <si>
    <t>선진여객300D2</t>
  </si>
  <si>
    <t>선진여객595B1</t>
  </si>
  <si>
    <t>선진여객595B2</t>
  </si>
  <si>
    <t>70바3737</t>
  </si>
  <si>
    <t>선진여객72D4</t>
  </si>
  <si>
    <t>▽</t>
  </si>
  <si>
    <t>선진여객80A4</t>
  </si>
  <si>
    <t>선진여객80A2</t>
  </si>
  <si>
    <t>선진여객80A1</t>
  </si>
  <si>
    <t>선진여객80A3</t>
  </si>
  <si>
    <t>선진여객80B7</t>
  </si>
  <si>
    <t>NEW</t>
  </si>
  <si>
    <t>new</t>
  </si>
  <si>
    <t>선진여객80B6</t>
  </si>
  <si>
    <t>선진여객87D3</t>
  </si>
  <si>
    <t>선진여객87D5</t>
  </si>
  <si>
    <t>선진여객87D6</t>
  </si>
  <si>
    <t>선진여객87D8</t>
  </si>
  <si>
    <t>선진여객87D2</t>
  </si>
  <si>
    <t>선진여객87D4</t>
  </si>
  <si>
    <t>선진여객87D7</t>
  </si>
  <si>
    <t>선진여객87D1</t>
  </si>
  <si>
    <t>선진여객87D9</t>
  </si>
  <si>
    <t>김상배</t>
  </si>
  <si>
    <t>S</t>
  </si>
  <si>
    <t>윤재길</t>
  </si>
  <si>
    <t>정홍기</t>
  </si>
  <si>
    <t>선진여객595C1</t>
  </si>
  <si>
    <t>선진여객72C2</t>
  </si>
  <si>
    <t>선진여객72F3</t>
  </si>
  <si>
    <t>선진여객72F2</t>
  </si>
  <si>
    <t>선진여객80B9</t>
  </si>
  <si>
    <t>선진여객80C6</t>
  </si>
  <si>
    <t>선진여객80B8</t>
  </si>
  <si>
    <t>선진여객87F7</t>
  </si>
  <si>
    <t>선진여객87B1</t>
  </si>
  <si>
    <t>선진여객87S1</t>
  </si>
  <si>
    <t>선진여객예비D1</t>
  </si>
  <si>
    <t>78바1174</t>
  </si>
  <si>
    <t>선진여객예비F3</t>
  </si>
  <si>
    <t>선진여객예비F10</t>
  </si>
  <si>
    <t>5169452111.577</t>
  </si>
  <si>
    <t>51642991978.648</t>
  </si>
  <si>
    <t>공보섭</t>
  </si>
  <si>
    <t>5163626265.363</t>
  </si>
  <si>
    <t>51645212121.83</t>
  </si>
  <si>
    <t>51686522379.014</t>
  </si>
  <si>
    <t>51612932278.354</t>
  </si>
  <si>
    <t>김관태</t>
  </si>
  <si>
    <t>5165986223.652</t>
  </si>
  <si>
    <t>51655812257.957</t>
  </si>
  <si>
    <t>51633442196.792</t>
  </si>
  <si>
    <t>51645601216.942</t>
  </si>
  <si>
    <t>51619061712.117</t>
  </si>
  <si>
    <t>51631192238.981</t>
  </si>
  <si>
    <t>김대진</t>
  </si>
  <si>
    <t>5169712440.11</t>
  </si>
  <si>
    <t>51632531463.952</t>
  </si>
  <si>
    <t>51661171965.725</t>
  </si>
  <si>
    <t>51642021783.086</t>
  </si>
  <si>
    <t>51660102521.011</t>
  </si>
  <si>
    <t>51645361714.543</t>
  </si>
  <si>
    <t>51648892273.646</t>
  </si>
  <si>
    <t>김복용</t>
  </si>
  <si>
    <t>5169693358.465</t>
  </si>
  <si>
    <t>51628321463.832</t>
  </si>
  <si>
    <t>5166915563.809</t>
  </si>
  <si>
    <t>51665695163.743</t>
  </si>
  <si>
    <t>51622832609.476</t>
  </si>
  <si>
    <t>51675422357.046</t>
  </si>
  <si>
    <t>51678661799.786</t>
  </si>
  <si>
    <t>51610872523.408</t>
  </si>
  <si>
    <t>5164214234.041</t>
  </si>
  <si>
    <t>5167713226.757</t>
  </si>
  <si>
    <t>51639702191.591</t>
  </si>
  <si>
    <t>김인겸</t>
  </si>
  <si>
    <t>5163847352.479</t>
  </si>
  <si>
    <t>51634262236.726</t>
  </si>
  <si>
    <t>5163782272.972</t>
  </si>
  <si>
    <t>51637352211.817</t>
  </si>
  <si>
    <t>김지수</t>
  </si>
  <si>
    <t>5168925214.707</t>
  </si>
  <si>
    <t>51631692385.993</t>
  </si>
  <si>
    <t>5163278248.658</t>
  </si>
  <si>
    <t>51636471768.454</t>
  </si>
  <si>
    <t>5161312030.632</t>
  </si>
  <si>
    <t>51634201528.035</t>
  </si>
  <si>
    <t>51692921604.593</t>
  </si>
  <si>
    <t>51683032513.55</t>
  </si>
  <si>
    <t>51668692007.299</t>
  </si>
  <si>
    <t>51647822349.112</t>
  </si>
  <si>
    <t>51640021844.548</t>
  </si>
  <si>
    <t>5168651395.641</t>
  </si>
  <si>
    <t>51626442285.7</t>
  </si>
  <si>
    <t>51624142219.214</t>
  </si>
  <si>
    <t>51655462742.704</t>
  </si>
  <si>
    <t>51689681317.125</t>
  </si>
  <si>
    <t>51612611580.8</t>
  </si>
  <si>
    <t>5168462179.04</t>
  </si>
  <si>
    <t>51646951321.874</t>
  </si>
  <si>
    <t>51637222311.696</t>
  </si>
  <si>
    <t>51617461976.782</t>
  </si>
  <si>
    <t>51669312574.001</t>
  </si>
  <si>
    <t>51686202175.364</t>
  </si>
  <si>
    <t>51678312379.631</t>
  </si>
  <si>
    <t>51652742083.333</t>
  </si>
  <si>
    <t>5169401426.064</t>
  </si>
  <si>
    <t>5168509230.2</t>
  </si>
  <si>
    <t>51620012077.783</t>
  </si>
  <si>
    <t>51614892432.036</t>
  </si>
  <si>
    <t>5164441367.636</t>
  </si>
  <si>
    <t>51623321874.862</t>
  </si>
  <si>
    <t>51694261946.763</t>
  </si>
  <si>
    <t>51645002323.606</t>
  </si>
  <si>
    <t>51636641285.365</t>
  </si>
  <si>
    <t>51688622032.938</t>
  </si>
  <si>
    <t>51646041850.879</t>
  </si>
  <si>
    <t>51668812194.899</t>
  </si>
  <si>
    <t>51619502295.977</t>
  </si>
  <si>
    <t>5161530272.483</t>
  </si>
  <si>
    <t>51683582323.085</t>
  </si>
  <si>
    <t>5168149.971</t>
  </si>
  <si>
    <t>51642092243.794</t>
  </si>
  <si>
    <t>51658482043.916</t>
  </si>
  <si>
    <t>양경모</t>
  </si>
  <si>
    <t>5161149243.846</t>
  </si>
  <si>
    <t>51666322102.424</t>
  </si>
  <si>
    <t>5161172560.97</t>
  </si>
  <si>
    <t>5167200485.184</t>
  </si>
  <si>
    <t>5163792122.799</t>
  </si>
  <si>
    <t>516325315.553</t>
  </si>
  <si>
    <t>51653542408.925</t>
  </si>
  <si>
    <t>오승민</t>
  </si>
  <si>
    <t>5165558244.64</t>
  </si>
  <si>
    <t>51638921701.509</t>
  </si>
  <si>
    <t>516457598.181</t>
  </si>
  <si>
    <t>51652612005.466</t>
  </si>
  <si>
    <t>5163715262.966</t>
  </si>
  <si>
    <t>유재호</t>
  </si>
  <si>
    <t>5162904261.91</t>
  </si>
  <si>
    <t>51610031753.87</t>
  </si>
  <si>
    <t>51654875568.53</t>
  </si>
  <si>
    <t>윤병노</t>
  </si>
  <si>
    <t>5169585375.433</t>
  </si>
  <si>
    <t>51699532268.324</t>
  </si>
  <si>
    <t>51637181515.238</t>
  </si>
  <si>
    <t>51653772141.468</t>
  </si>
  <si>
    <t>이기철</t>
  </si>
  <si>
    <t>51655281084.062</t>
  </si>
  <si>
    <t>이달신</t>
  </si>
  <si>
    <t>5167922433.805</t>
  </si>
  <si>
    <t>이동주</t>
  </si>
  <si>
    <t>5165811237.695</t>
  </si>
  <si>
    <t>5169041334.621</t>
  </si>
  <si>
    <t>5165260585.505</t>
  </si>
  <si>
    <t>51659291213.49</t>
  </si>
  <si>
    <t>51639282373.795</t>
  </si>
  <si>
    <t>51610691991.304</t>
  </si>
  <si>
    <t>51655992216.629</t>
  </si>
  <si>
    <t>51660582148.735</t>
  </si>
  <si>
    <t>51663421920.052</t>
  </si>
  <si>
    <t>51650462247.407</t>
  </si>
  <si>
    <t>51665802227.758</t>
  </si>
  <si>
    <t>이효진</t>
  </si>
  <si>
    <t>51617581965.7</t>
  </si>
  <si>
    <t>51616812166.026</t>
  </si>
  <si>
    <t>51682192327.068</t>
  </si>
  <si>
    <t>51652782406.059</t>
  </si>
  <si>
    <t>임성진</t>
  </si>
  <si>
    <t>5163593214.519</t>
  </si>
  <si>
    <t>51617101909.08</t>
  </si>
  <si>
    <t>51621512450.929</t>
  </si>
  <si>
    <t>51641221959.197</t>
  </si>
  <si>
    <t>장우성</t>
  </si>
  <si>
    <t>5165418257.674</t>
  </si>
  <si>
    <t>51672291933.409</t>
  </si>
  <si>
    <t>51610211245.706</t>
  </si>
  <si>
    <t>5164219310.749</t>
  </si>
  <si>
    <t>51623501881.696</t>
  </si>
  <si>
    <t>516323289.382</t>
  </si>
  <si>
    <t>51672972303.982</t>
  </si>
  <si>
    <t>51634782682.939</t>
  </si>
  <si>
    <t>정관진</t>
  </si>
  <si>
    <t>5168208716.618</t>
  </si>
  <si>
    <t>51643662403.457</t>
  </si>
  <si>
    <t>51633911680.161</t>
  </si>
  <si>
    <t>정성현</t>
  </si>
  <si>
    <t>51634562567.143</t>
  </si>
  <si>
    <t>51678802001.564</t>
  </si>
  <si>
    <t>51625352294.472</t>
  </si>
  <si>
    <t>정준화</t>
  </si>
  <si>
    <t>516976492.22</t>
  </si>
  <si>
    <t>51679672292.704</t>
  </si>
  <si>
    <t>51640632375.01</t>
  </si>
  <si>
    <t>51688122011.341</t>
  </si>
  <si>
    <t>51664082105.507</t>
  </si>
  <si>
    <t>51645952677.999</t>
  </si>
  <si>
    <t>51619262188.056</t>
  </si>
  <si>
    <t>51687712461.593</t>
  </si>
  <si>
    <t>51640781003.345</t>
  </si>
  <si>
    <t>51615262145.48</t>
  </si>
  <si>
    <t>51681742620.889</t>
  </si>
  <si>
    <t>5167607352.049</t>
  </si>
  <si>
    <t>최영우</t>
  </si>
  <si>
    <t>5162028371.105</t>
  </si>
  <si>
    <t>51699822083.175</t>
  </si>
  <si>
    <t>5164914277.771</t>
  </si>
  <si>
    <t>51616482244.043</t>
  </si>
  <si>
    <t>51646771739.591</t>
  </si>
  <si>
    <t>51625812313.098</t>
  </si>
  <si>
    <t>51629851953.07</t>
  </si>
  <si>
    <t>최형진</t>
  </si>
  <si>
    <t>5162423265.496</t>
  </si>
  <si>
    <t>51650642480.58</t>
  </si>
  <si>
    <t>한재수</t>
  </si>
  <si>
    <t>5164036922.3</t>
  </si>
  <si>
    <t>51681812040.635</t>
  </si>
  <si>
    <t>51691251592.91</t>
  </si>
  <si>
    <t>51668112377.603</t>
  </si>
  <si>
    <t>51686722422.974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</si>
  <si>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</si>
  <si>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</si>
  <si>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</si>
  <si>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</si>
  <si>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</si>
  <si>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</si>
  <si>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</si>
  <si>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</si>
  <si>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</si>
  <si>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</si>
  <si>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</si>
  <si>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</si>
  <si>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</si>
  <si>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</si>
  <si>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</si>
  <si>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5161517359.726</t>
  </si>
  <si>
    <t>8787F</t>
  </si>
  <si>
    <t>선진여객87F12</t>
  </si>
  <si>
    <t>8787D</t>
  </si>
  <si>
    <t>595595S</t>
  </si>
  <si>
    <t>선진여객595S1</t>
  </si>
  <si>
    <t>8080F</t>
  </si>
  <si>
    <t>선진여객80F1</t>
  </si>
  <si>
    <t>8080B</t>
  </si>
  <si>
    <t>8080A</t>
  </si>
  <si>
    <t>595595B</t>
  </si>
  <si>
    <t>선진여객595B3</t>
  </si>
  <si>
    <t>선진여객80B14</t>
  </si>
  <si>
    <t>선진여객87D13</t>
  </si>
  <si>
    <t>선진여객87D12</t>
  </si>
  <si>
    <t>8080C</t>
  </si>
  <si>
    <t>선진여객80C7</t>
  </si>
  <si>
    <t>7272C</t>
  </si>
  <si>
    <t>선진여객72C6</t>
  </si>
  <si>
    <t>선진여객80B13</t>
  </si>
  <si>
    <t>선진여객80B12</t>
  </si>
  <si>
    <t>선진여객87D14</t>
  </si>
  <si>
    <t>선진여객87F19</t>
  </si>
  <si>
    <t>7272D</t>
  </si>
  <si>
    <t>선진여객72D7</t>
  </si>
  <si>
    <t>선진여객80A7</t>
  </si>
  <si>
    <t>선진여객87D10</t>
  </si>
  <si>
    <t>7272F</t>
  </si>
  <si>
    <t>선진여객72F8</t>
  </si>
  <si>
    <t>8787C</t>
  </si>
  <si>
    <t>선진여객87C5</t>
  </si>
  <si>
    <t>선진여객80A10</t>
  </si>
  <si>
    <t>예비예비F</t>
  </si>
  <si>
    <t>선진여객예비F4</t>
  </si>
  <si>
    <t>선진여객72F4</t>
  </si>
  <si>
    <t>8080D</t>
  </si>
  <si>
    <t>선진여객80D4</t>
  </si>
  <si>
    <t>8080S</t>
  </si>
  <si>
    <t>선진여객80S5</t>
  </si>
  <si>
    <t>선진여객87F26</t>
  </si>
  <si>
    <t>선진여객87F18</t>
  </si>
  <si>
    <t>선진여객80C11</t>
  </si>
  <si>
    <t>8787S</t>
  </si>
  <si>
    <t>선진여객87S2</t>
  </si>
  <si>
    <t>선진여객72F5</t>
  </si>
  <si>
    <t>선진여객72D8</t>
  </si>
  <si>
    <t>선진여객87F24</t>
  </si>
  <si>
    <t>선진여객87F22</t>
  </si>
  <si>
    <t>300300F</t>
  </si>
  <si>
    <t>선진여객87F29</t>
  </si>
  <si>
    <t>선진여객80A8</t>
  </si>
  <si>
    <t>선진여객80A5</t>
  </si>
  <si>
    <t>선진여객87D17</t>
  </si>
  <si>
    <t>선진여객80A9</t>
  </si>
  <si>
    <t>300300C</t>
  </si>
  <si>
    <t>선진여객300C2</t>
  </si>
  <si>
    <t>선진여객80B11</t>
  </si>
  <si>
    <t>선진여객80A6</t>
  </si>
  <si>
    <t>8787A</t>
  </si>
  <si>
    <t>선진여객87A2</t>
  </si>
  <si>
    <t>선진여객300F4</t>
  </si>
  <si>
    <t>선진여객87C1</t>
  </si>
  <si>
    <t>선진여객80C9</t>
  </si>
  <si>
    <t>선진여객87F25</t>
  </si>
  <si>
    <t>선진여객80F3</t>
  </si>
  <si>
    <t>선진여객87F28</t>
  </si>
  <si>
    <t>선진여객595B4</t>
  </si>
  <si>
    <t>선진여객80F2</t>
  </si>
  <si>
    <t>선진여객300C1</t>
  </si>
  <si>
    <t>선진여객80S4</t>
  </si>
  <si>
    <t>300300D</t>
  </si>
  <si>
    <t>선진여객300F5</t>
  </si>
  <si>
    <t>선진여객87F15</t>
  </si>
  <si>
    <t>595595D</t>
  </si>
  <si>
    <t>선진여객595D1</t>
  </si>
  <si>
    <t>선진여객80D3</t>
  </si>
  <si>
    <t>선진여객72F6</t>
  </si>
  <si>
    <t>선진여객87C4</t>
  </si>
  <si>
    <t>선진여객80B10</t>
  </si>
  <si>
    <t>선진여객87F21</t>
  </si>
  <si>
    <t>선진여객72C7</t>
  </si>
  <si>
    <t>선진여객87F27</t>
  </si>
  <si>
    <t>선진여객87F20</t>
  </si>
  <si>
    <t>선진여객72F10</t>
  </si>
  <si>
    <t>선진여객87D11</t>
  </si>
  <si>
    <t>선진여객87D15</t>
  </si>
  <si>
    <t>선진여객72C5</t>
  </si>
  <si>
    <t>선진여객87F13</t>
  </si>
  <si>
    <t>선진여객80A11</t>
  </si>
  <si>
    <t>선진여객87F17</t>
  </si>
  <si>
    <t>595595C</t>
  </si>
  <si>
    <t>예비예비S</t>
  </si>
  <si>
    <t>선진여객예비S2</t>
  </si>
  <si>
    <t>7272B</t>
  </si>
  <si>
    <t>선진여객72B3</t>
  </si>
  <si>
    <t>선진여객72D6</t>
  </si>
  <si>
    <t>선진여객80S3</t>
  </si>
  <si>
    <t>선진여객80C8</t>
  </si>
  <si>
    <t>선진여객87F14</t>
  </si>
  <si>
    <t>선진여객87C3</t>
  </si>
  <si>
    <t>선진여객72B2</t>
  </si>
  <si>
    <t>선진여객87F23</t>
  </si>
  <si>
    <t>선진여객80S1</t>
  </si>
  <si>
    <t>선진여객87F30</t>
  </si>
  <si>
    <t>선진여객80C10</t>
  </si>
  <si>
    <t>선진여객595S2</t>
  </si>
  <si>
    <t>선진여객300F3</t>
  </si>
  <si>
    <t>선진여객80S7</t>
  </si>
  <si>
    <t>선진여객80D6</t>
  </si>
  <si>
    <t>선진여객72B1</t>
  </si>
  <si>
    <t>선진여객87D16</t>
  </si>
  <si>
    <t>선진여객300D3</t>
  </si>
  <si>
    <t>선진여객87F16</t>
  </si>
  <si>
    <t>선진여객72F9</t>
  </si>
  <si>
    <t>선진여객300F6</t>
  </si>
  <si>
    <t>선진여객72F7</t>
  </si>
  <si>
    <t>선진여객87A1</t>
  </si>
  <si>
    <t>선진여객80S2</t>
  </si>
  <si>
    <t>선진여객72D5</t>
  </si>
  <si>
    <t>선진여객72F11</t>
  </si>
  <si>
    <t>선진여객80D2</t>
  </si>
  <si>
    <t>595595F</t>
  </si>
  <si>
    <t>선진여객595F1</t>
  </si>
  <si>
    <t>선진여객87C2</t>
  </si>
  <si>
    <t>선진여객80S6</t>
  </si>
  <si>
    <t>5%(1명)</t>
  </si>
  <si>
    <t>20%(4명)</t>
  </si>
  <si>
    <t>45%(9명)</t>
  </si>
  <si>
    <t>67%(2명)</t>
  </si>
  <si>
    <t>30%(6명)</t>
  </si>
  <si>
    <t>33%(1명)</t>
  </si>
  <si>
    <t>36%(4명)</t>
  </si>
  <si>
    <t>41%(9명)</t>
  </si>
  <si>
    <t>50%(2명)</t>
  </si>
  <si>
    <t>27%(3명)</t>
  </si>
  <si>
    <t>50%(11명)</t>
  </si>
  <si>
    <t>8%(12명)</t>
  </si>
  <si>
    <t>8%(13명)</t>
  </si>
  <si>
    <t>13%(21명)</t>
  </si>
  <si>
    <t>16%(26명)</t>
  </si>
  <si>
    <t>22%(35명)</t>
  </si>
  <si>
    <t>33%(52명)</t>
  </si>
  <si>
    <t>26위/(32개사)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</si>
</sst>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3" fillId="0" borderId="0" xfId="569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8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C3-4A8A-967F-A8A686B48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84F-4EA7-B173-5CCFDC1BDED4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4F-4EA7-B173-5CCFDC1BDE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  <c:pt idx="9">
                  <c:v>2.1531830393490488</c:v>
                </c:pt>
                <c:pt idx="10">
                  <c:v>2.1604463430042768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7.5471698113207544E-2</c:v>
                </c:pt>
                <c:pt idx="1">
                  <c:v>8.1761006289308172E-2</c:v>
                </c:pt>
                <c:pt idx="2">
                  <c:v>0.13207547169811321</c:v>
                </c:pt>
                <c:pt idx="3">
                  <c:v>0.16352201257861634</c:v>
                </c:pt>
                <c:pt idx="4">
                  <c:v>0.22012578616352202</c:v>
                </c:pt>
                <c:pt idx="5">
                  <c:v>0.32704402515723269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0.27272727272727271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0.05</c:v>
                </c:pt>
                <c:pt idx="1">
                  <c:v>0</c:v>
                </c:pt>
                <c:pt idx="2">
                  <c:v>0.36363636363636365</c:v>
                </c:pt>
                <c:pt idx="3">
                  <c:v>0.40909090909090912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0.3</c:v>
                </c:pt>
                <c:pt idx="1">
                  <c:v>0.33333333333333331</c:v>
                </c:pt>
                <c:pt idx="2">
                  <c:v>0.36363636363636365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0.45</c:v>
                </c:pt>
                <c:pt idx="1">
                  <c:v>0.66666666666666663</c:v>
                </c:pt>
                <c:pt idx="2">
                  <c:v>0</c:v>
                </c:pt>
                <c:pt idx="3">
                  <c:v>4.5454545454545456E-2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4.5454545454545456E-2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22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73959</xdr:colOff>
      <xdr:row>11</xdr:row>
      <xdr:rowOff>17931</xdr:rowOff>
    </xdr:from>
    <xdr:to>
      <xdr:col>6</xdr:col>
      <xdr:colOff>230846</xdr:colOff>
      <xdr:row>13</xdr:row>
      <xdr:rowOff>208432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727077" y="3659843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FEE6745-0015-41D5-A63E-831C73BB55E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683559</xdr:colOff>
      <xdr:row>11</xdr:row>
      <xdr:rowOff>22412</xdr:rowOff>
    </xdr:from>
    <xdr:to>
      <xdr:col>6</xdr:col>
      <xdr:colOff>56030</xdr:colOff>
      <xdr:row>14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 flipV="1">
          <a:off x="4336677" y="3664324"/>
          <a:ext cx="246529" cy="851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786653</xdr:colOff>
      <xdr:row>9</xdr:row>
      <xdr:rowOff>58273</xdr:rowOff>
    </xdr:from>
    <xdr:to>
      <xdr:col>6</xdr:col>
      <xdr:colOff>943540</xdr:colOff>
      <xdr:row>10</xdr:row>
      <xdr:rowOff>248774</xdr:rowOff>
    </xdr:to>
    <xdr:sp macro="" textlink="$K$21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439771" y="31174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360829</xdr:colOff>
      <xdr:row>10</xdr:row>
      <xdr:rowOff>212911</xdr:rowOff>
    </xdr:from>
    <xdr:to>
      <xdr:col>6</xdr:col>
      <xdr:colOff>515471</xdr:colOff>
      <xdr:row>10</xdr:row>
      <xdr:rowOff>271183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 flipV="1">
          <a:off x="4888005" y="3563470"/>
          <a:ext cx="154642" cy="582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301" t="s">
        <v>659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111</v>
      </c>
      <c r="C4" s="302" t="s">
        <v>38</v>
      </c>
      <c r="D4" s="302"/>
      <c r="E4" s="62" t="s">
        <v>110</v>
      </c>
      <c r="F4" s="62" t="s">
        <v>64</v>
      </c>
      <c r="G4" s="92" t="s">
        <v>113</v>
      </c>
      <c r="H4" s="38"/>
      <c r="I4" s="38"/>
      <c r="J4" s="95" t="s">
        <v>35</v>
      </c>
      <c r="K4" s="95" t="s">
        <v>36</v>
      </c>
    </row>
    <row r="5" spans="1:28" ht="48.75" customHeight="1" x14ac:dyDescent="0.25">
      <c r="B5" s="63" t="s">
        <v>660</v>
      </c>
      <c r="C5" s="303" t="s">
        <v>175</v>
      </c>
      <c r="D5" s="303"/>
      <c r="E5" s="256">
        <v>5</v>
      </c>
      <c r="F5" s="255">
        <v>76</v>
      </c>
      <c r="G5" s="257" t="s">
        <v>167</v>
      </c>
      <c r="H5" s="38"/>
      <c r="I5" s="38"/>
      <c r="J5" s="94" t="s">
        <v>50</v>
      </c>
      <c r="K5" s="93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5"/>
    </row>
    <row r="7" spans="1:28" ht="16.5" customHeight="1" x14ac:dyDescent="0.25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 x14ac:dyDescent="0.3">
      <c r="G10" s="6"/>
      <c r="H10" s="189" t="s">
        <v>90</v>
      </c>
      <c r="I10" s="190" t="s">
        <v>91</v>
      </c>
      <c r="J10" s="191" t="str">
        <f>C5</f>
        <v>선진여객</v>
      </c>
      <c r="K10" s="192" t="s">
        <v>92</v>
      </c>
      <c r="X10" s="305"/>
      <c r="Z10" s="39"/>
      <c r="AA10" s="39"/>
      <c r="AB10" s="39"/>
    </row>
    <row r="11" spans="1:28" ht="23.25" customHeight="1" thickTop="1" x14ac:dyDescent="0.25">
      <c r="G11" s="6"/>
      <c r="H11" s="258">
        <v>1</v>
      </c>
      <c r="I11" s="259">
        <v>2.0099999999999998</v>
      </c>
      <c r="J11" s="260">
        <v>2.0181502502527811</v>
      </c>
      <c r="K11" s="261"/>
      <c r="M11" s="2"/>
      <c r="Y11" s="307"/>
      <c r="Z11" s="227"/>
      <c r="AA11" s="225"/>
      <c r="AB11" s="39"/>
    </row>
    <row r="12" spans="1:28" ht="23.25" customHeight="1" x14ac:dyDescent="0.25">
      <c r="G12" s="6"/>
      <c r="H12" s="262">
        <v>2</v>
      </c>
      <c r="I12" s="259">
        <v>2.3662575846193561</v>
      </c>
      <c r="J12" s="260">
        <v>2.2730361229891911</v>
      </c>
      <c r="K12" s="263">
        <v>0.12629677731104749</v>
      </c>
      <c r="M12" s="225"/>
      <c r="Y12" s="307"/>
      <c r="Z12" s="227"/>
      <c r="AA12" s="225"/>
      <c r="AB12" s="39"/>
    </row>
    <row r="13" spans="1:28" ht="23.25" customHeight="1" x14ac:dyDescent="0.25">
      <c r="G13" s="6"/>
      <c r="H13" s="262">
        <v>3</v>
      </c>
      <c r="I13" s="259">
        <v>2.37</v>
      </c>
      <c r="J13" s="260">
        <v>2.2320426578336638</v>
      </c>
      <c r="K13" s="264">
        <v>-1.8034673862383777E-2</v>
      </c>
      <c r="M13" s="225"/>
      <c r="Y13" s="307"/>
      <c r="Z13" s="227"/>
      <c r="AA13" s="225"/>
      <c r="AB13" s="39"/>
    </row>
    <row r="14" spans="1:28" ht="23.25" customHeight="1" x14ac:dyDescent="0.25">
      <c r="G14" s="6"/>
      <c r="H14" s="262">
        <v>4</v>
      </c>
      <c r="I14" s="259">
        <v>2.33</v>
      </c>
      <c r="J14" s="260">
        <v>2.2004303982724496</v>
      </c>
      <c r="K14" s="264">
        <v>-1.416292804721575E-2</v>
      </c>
      <c r="M14" s="225"/>
      <c r="Y14" s="307"/>
      <c r="Z14" s="227"/>
      <c r="AA14" s="225"/>
      <c r="AB14" s="39"/>
    </row>
    <row r="15" spans="1:28" ht="23.25" customHeight="1" x14ac:dyDescent="0.25">
      <c r="G15" s="6"/>
      <c r="H15" s="262">
        <v>5</v>
      </c>
      <c r="I15" s="259">
        <v>2.2850259626150282</v>
      </c>
      <c r="J15" s="260">
        <v>2.1420091120857663</v>
      </c>
      <c r="K15" s="264">
        <v>-2.6549935972775884E-2</v>
      </c>
      <c r="M15" s="225"/>
      <c r="Y15" s="307"/>
      <c r="Z15" s="227"/>
      <c r="AA15" s="225"/>
      <c r="AB15" s="39"/>
    </row>
    <row r="16" spans="1:28" ht="23.25" customHeight="1" x14ac:dyDescent="0.25">
      <c r="G16" s="6"/>
      <c r="H16" s="262">
        <v>6</v>
      </c>
      <c r="I16" s="259">
        <v>2.0664933427553414</v>
      </c>
      <c r="J16" s="260">
        <v>2.0636831901575778</v>
      </c>
      <c r="K16" s="264">
        <v>-3.6566568034773206E-2</v>
      </c>
      <c r="M16" s="225"/>
      <c r="Y16" s="307"/>
      <c r="Z16" s="227"/>
      <c r="AA16" s="225"/>
      <c r="AB16" s="39"/>
    </row>
    <row r="17" spans="2:28" ht="23.25" customHeight="1" x14ac:dyDescent="0.25">
      <c r="G17" s="6"/>
      <c r="H17" s="262">
        <v>7</v>
      </c>
      <c r="I17" s="259">
        <v>2.13</v>
      </c>
      <c r="J17" s="260">
        <v>2.0268080037970626</v>
      </c>
      <c r="K17" s="264">
        <v>-1.7868627576357543E-2</v>
      </c>
      <c r="M17" s="225"/>
      <c r="Y17" s="307"/>
      <c r="Z17" s="227"/>
      <c r="AA17" s="225"/>
      <c r="AB17" s="39"/>
    </row>
    <row r="18" spans="2:28" ht="23.25" customHeight="1" x14ac:dyDescent="0.25">
      <c r="G18" s="6"/>
      <c r="H18" s="262">
        <v>8</v>
      </c>
      <c r="I18" s="259">
        <v>2.08</v>
      </c>
      <c r="J18" s="260">
        <v>2.0062206025722089</v>
      </c>
      <c r="K18" s="264">
        <v>-1.0157548808907846E-2</v>
      </c>
      <c r="M18" s="225"/>
      <c r="Y18" s="307"/>
      <c r="Z18" s="227"/>
      <c r="AA18" s="225"/>
      <c r="AB18" s="39"/>
    </row>
    <row r="19" spans="2:28" ht="23.25" customHeight="1" x14ac:dyDescent="0.25">
      <c r="G19" s="6"/>
      <c r="H19" s="262">
        <v>9</v>
      </c>
      <c r="I19" s="259">
        <v>2.13</v>
      </c>
      <c r="J19" s="260">
        <v>2.0586075152471257</v>
      </c>
      <c r="K19" s="264">
        <v>2.6112239405651883E-2</v>
      </c>
      <c r="M19" s="225"/>
      <c r="Y19" s="307"/>
      <c r="Z19" s="227"/>
      <c r="AA19" s="225"/>
      <c r="AB19" s="39"/>
    </row>
    <row r="20" spans="2:28" ht="23.25" customHeight="1" x14ac:dyDescent="0.25">
      <c r="G20" s="6"/>
      <c r="H20" s="262">
        <v>10</v>
      </c>
      <c r="I20" s="259">
        <v>2.25</v>
      </c>
      <c r="J20" s="260">
        <v>2.1531830393490488</v>
      </c>
      <c r="K20" s="264">
        <v>4.5941503371306647E-2</v>
      </c>
      <c r="M20" s="225"/>
      <c r="Y20" s="307"/>
      <c r="Z20" s="227"/>
      <c r="AA20" s="225"/>
      <c r="AB20" s="39"/>
    </row>
    <row r="21" spans="2:28" ht="23.25" customHeight="1" x14ac:dyDescent="0.25">
      <c r="G21" s="6"/>
      <c r="H21" s="262">
        <v>11</v>
      </c>
      <c r="I21" s="259">
        <v>2.25</v>
      </c>
      <c r="J21" s="260">
        <v>2.1604463430042768</v>
      </c>
      <c r="K21" s="264">
        <v>3.3732866748865664E-3</v>
      </c>
      <c r="M21" s="225"/>
      <c r="Y21" s="307"/>
      <c r="Z21" s="227"/>
      <c r="AA21" s="225"/>
      <c r="AB21" s="39"/>
    </row>
    <row r="22" spans="2:28" ht="23.25" customHeight="1" x14ac:dyDescent="0.25">
      <c r="G22" s="6"/>
      <c r="H22" s="265" t="s">
        <v>410</v>
      </c>
      <c r="I22" s="266">
        <v>0.11940298507462699</v>
      </c>
      <c r="J22" s="267">
        <v>7.0508175857408428E-2</v>
      </c>
      <c r="K22" s="268">
        <v>-4.889480921721856E-2</v>
      </c>
      <c r="M22" s="225"/>
      <c r="Y22" s="307"/>
      <c r="Z22" s="227"/>
      <c r="AA22" s="225"/>
      <c r="AB22" s="39"/>
    </row>
    <row r="23" spans="2:28" ht="23.25" customHeight="1" x14ac:dyDescent="0.25">
      <c r="H23" s="269" t="s">
        <v>411</v>
      </c>
      <c r="I23" s="270"/>
      <c r="J23" s="271" t="s">
        <v>811</v>
      </c>
      <c r="K23" s="272"/>
      <c r="M23" s="225"/>
      <c r="X23" s="2"/>
      <c r="Y23" s="2"/>
      <c r="AB23" s="39"/>
    </row>
    <row r="24" spans="2:28" ht="9" customHeight="1" x14ac:dyDescent="0.25">
      <c r="M24" s="225"/>
      <c r="X24" s="2"/>
      <c r="Y24" s="2"/>
      <c r="AB24" s="225"/>
    </row>
    <row r="25" spans="2:28" ht="16.5" customHeight="1" x14ac:dyDescent="0.25">
      <c r="B25" s="52" t="s">
        <v>127</v>
      </c>
      <c r="C25" s="52"/>
      <c r="D25" s="51"/>
      <c r="E25" s="51"/>
      <c r="F25" s="51"/>
      <c r="G25" s="51"/>
      <c r="H25" s="51"/>
      <c r="I25" s="51"/>
      <c r="J25" s="51"/>
      <c r="K25" s="51"/>
      <c r="M25" s="225"/>
      <c r="X25" s="2"/>
      <c r="Y25" s="2"/>
      <c r="AB25" s="225"/>
    </row>
    <row r="26" spans="2:28" ht="27.75" customHeight="1" x14ac:dyDescent="0.25">
      <c r="B26" s="56" t="s">
        <v>62</v>
      </c>
      <c r="C26" s="56" t="s">
        <v>99</v>
      </c>
      <c r="D26" s="56" t="s">
        <v>101</v>
      </c>
      <c r="E26" s="56" t="s">
        <v>102</v>
      </c>
      <c r="F26" s="56" t="s">
        <v>103</v>
      </c>
      <c r="G26" s="56" t="s">
        <v>104</v>
      </c>
      <c r="H26" s="56" t="s">
        <v>6</v>
      </c>
      <c r="I26" s="56" t="s">
        <v>7</v>
      </c>
      <c r="J26" s="56" t="s">
        <v>105</v>
      </c>
      <c r="K26" s="56" t="s">
        <v>70</v>
      </c>
      <c r="M26" s="225"/>
      <c r="X26" s="2"/>
      <c r="Y26" s="2"/>
      <c r="AB26" s="225"/>
    </row>
    <row r="27" spans="2:28" ht="23.25" customHeight="1" x14ac:dyDescent="0.25">
      <c r="B27" s="74" t="s">
        <v>409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68</v>
      </c>
      <c r="M27" s="225"/>
      <c r="N27" s="308" t="s">
        <v>116</v>
      </c>
      <c r="Y27" s="2"/>
    </row>
    <row r="28" spans="2:28" ht="22.5" customHeight="1" x14ac:dyDescent="0.25">
      <c r="B28" s="221" t="s">
        <v>116</v>
      </c>
      <c r="C28" s="67">
        <v>11</v>
      </c>
      <c r="D28" s="68">
        <v>1.4454814787314047E-2</v>
      </c>
      <c r="E28" s="68">
        <v>0.36208347304596633</v>
      </c>
      <c r="F28" s="68">
        <v>0.2302147526298389</v>
      </c>
      <c r="G28" s="69">
        <v>12.805571428571428</v>
      </c>
      <c r="H28" s="70">
        <v>0.44987892017288361</v>
      </c>
      <c r="I28" s="70">
        <v>24.610533887183589</v>
      </c>
      <c r="J28" s="71">
        <v>2.1604463430042768</v>
      </c>
      <c r="K28" s="72" t="s">
        <v>66</v>
      </c>
      <c r="M28" s="225"/>
      <c r="N28" s="39" t="s">
        <v>66</v>
      </c>
      <c r="O28" s="39">
        <v>159</v>
      </c>
      <c r="Y28" s="2"/>
    </row>
    <row r="29" spans="2:28" ht="22.5" customHeight="1" x14ac:dyDescent="0.25">
      <c r="B29" s="53" t="s">
        <v>106</v>
      </c>
      <c r="C29" s="53"/>
      <c r="D29" s="65">
        <f>D28/D27-1</f>
        <v>-0.32136559920955721</v>
      </c>
      <c r="E29" s="65">
        <f t="shared" ref="E29:J29" si="0">E28/E27-1</f>
        <v>3.5830786336241705E-3</v>
      </c>
      <c r="F29" s="65">
        <f t="shared" si="0"/>
        <v>0.15196338290171907</v>
      </c>
      <c r="G29" s="65">
        <f t="shared" si="0"/>
        <v>7.2491880980289913E-3</v>
      </c>
      <c r="H29" s="65">
        <f t="shared" si="0"/>
        <v>-0.18567766110166484</v>
      </c>
      <c r="I29" s="65">
        <f t="shared" si="0"/>
        <v>0.25390933771614344</v>
      </c>
      <c r="J29" s="65">
        <f t="shared" si="0"/>
        <v>-4.1346823802401733E-2</v>
      </c>
      <c r="K29" s="66" t="str">
        <f>J23</f>
        <v>26위/(32개사)</v>
      </c>
      <c r="M29" s="2" t="s">
        <v>164</v>
      </c>
      <c r="N29" s="309">
        <v>7.5471698113207544E-2</v>
      </c>
      <c r="O29" s="39">
        <v>12</v>
      </c>
      <c r="X29" s="2"/>
      <c r="Y29" s="2"/>
    </row>
    <row r="30" spans="2:28" ht="22.5" customHeight="1" x14ac:dyDescent="0.25">
      <c r="M30" s="2" t="s">
        <v>165</v>
      </c>
      <c r="N30" s="309">
        <v>8.1761006289308172E-2</v>
      </c>
      <c r="O30" s="39">
        <v>13</v>
      </c>
      <c r="X30" s="2"/>
      <c r="Y30" s="2"/>
    </row>
    <row r="31" spans="2:28" ht="17.25" customHeight="1" x14ac:dyDescent="0.25">
      <c r="B31" s="52" t="s">
        <v>128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115</v>
      </c>
      <c r="N31" s="309">
        <v>0.13207547169811321</v>
      </c>
      <c r="O31" s="39">
        <v>21</v>
      </c>
      <c r="X31" s="2"/>
      <c r="Y31" s="2"/>
    </row>
    <row r="32" spans="2:28" ht="22.5" customHeight="1" x14ac:dyDescent="0.25">
      <c r="B32" s="60"/>
      <c r="C32" s="60"/>
      <c r="M32" s="2" t="s">
        <v>166</v>
      </c>
      <c r="N32" s="309">
        <v>0.16352201257861634</v>
      </c>
      <c r="O32" s="39">
        <v>26</v>
      </c>
      <c r="X32" s="2"/>
      <c r="Y32" s="2"/>
    </row>
    <row r="33" spans="2:28" ht="22.5" customHeight="1" thickBot="1" x14ac:dyDescent="0.3">
      <c r="H33" s="193" t="s">
        <v>90</v>
      </c>
      <c r="I33" s="194" t="s">
        <v>91</v>
      </c>
      <c r="J33" s="195" t="str">
        <f>J10</f>
        <v>선진여객</v>
      </c>
      <c r="K33" s="196" t="s">
        <v>114</v>
      </c>
      <c r="M33" s="2" t="s">
        <v>167</v>
      </c>
      <c r="N33" s="309">
        <v>0.22012578616352202</v>
      </c>
      <c r="O33" s="39">
        <v>35</v>
      </c>
      <c r="X33" s="2"/>
      <c r="Y33" s="2"/>
    </row>
    <row r="34" spans="2:28" ht="22.5" customHeight="1" thickTop="1" x14ac:dyDescent="0.25">
      <c r="H34" s="201" t="s">
        <v>108</v>
      </c>
      <c r="I34" s="202" t="s">
        <v>68</v>
      </c>
      <c r="J34" s="203" t="s">
        <v>66</v>
      </c>
      <c r="K34" s="204"/>
      <c r="M34" s="2" t="s">
        <v>74</v>
      </c>
      <c r="N34" s="309">
        <v>0.32704402515723269</v>
      </c>
      <c r="O34" s="39">
        <v>52</v>
      </c>
      <c r="X34" s="2"/>
      <c r="Z34" s="39"/>
      <c r="AA34" s="39"/>
      <c r="AB34" s="39"/>
    </row>
    <row r="35" spans="2:28" ht="21" customHeight="1" x14ac:dyDescent="0.25">
      <c r="H35" s="197" t="s">
        <v>93</v>
      </c>
      <c r="I35" s="198">
        <v>8.5347657415696804E-2</v>
      </c>
      <c r="J35" s="199" t="s">
        <v>805</v>
      </c>
      <c r="K35" s="200">
        <v>-9.8759593024892595E-3</v>
      </c>
      <c r="M35" s="2"/>
      <c r="X35" s="2"/>
      <c r="Z35" s="39"/>
      <c r="AA35" s="39"/>
      <c r="AB35" s="39"/>
    </row>
    <row r="36" spans="2:28" ht="21" customHeight="1" x14ac:dyDescent="0.25">
      <c r="H36" s="181" t="s">
        <v>94</v>
      </c>
      <c r="I36" s="173">
        <v>9.7881229483736204E-2</v>
      </c>
      <c r="J36" s="182" t="s">
        <v>806</v>
      </c>
      <c r="K36" s="183">
        <v>-1.6120223194428032E-2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0" t="s">
        <v>95</v>
      </c>
      <c r="I37" s="173">
        <v>0.17547000895255147</v>
      </c>
      <c r="J37" s="182" t="s">
        <v>807</v>
      </c>
      <c r="K37" s="183">
        <v>-4.3394537254438259E-2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0" t="s">
        <v>98</v>
      </c>
      <c r="I38" s="173">
        <v>0.2348552670844524</v>
      </c>
      <c r="J38" s="182" t="s">
        <v>808</v>
      </c>
      <c r="K38" s="183">
        <v>-7.1333254505836052E-2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4" t="s">
        <v>96</v>
      </c>
      <c r="I39" s="173">
        <v>0.22023276633840644</v>
      </c>
      <c r="J39" s="182" t="s">
        <v>809</v>
      </c>
      <c r="K39" s="183">
        <v>-1.0698017488441902E-4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5" t="s">
        <v>97</v>
      </c>
      <c r="I40" s="186">
        <v>0.18621307072515667</v>
      </c>
      <c r="J40" s="187" t="s">
        <v>810</v>
      </c>
      <c r="K40" s="188">
        <v>0.14083095443207602</v>
      </c>
      <c r="L40" s="4"/>
      <c r="M40" s="2"/>
      <c r="X40" s="2"/>
      <c r="Z40" s="39"/>
      <c r="AA40" s="39"/>
      <c r="AB40" s="39"/>
    </row>
    <row r="41" spans="2:28" ht="22.5" customHeight="1" x14ac:dyDescent="0.25">
      <c r="L41" s="4"/>
      <c r="M41" s="2"/>
      <c r="X41" s="2"/>
      <c r="Z41" s="39"/>
      <c r="AA41" s="39"/>
      <c r="AB41" s="39"/>
    </row>
    <row r="42" spans="2:28" ht="18" customHeight="1" x14ac:dyDescent="0.25">
      <c r="B42" s="52" t="s">
        <v>129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 x14ac:dyDescent="0.25">
      <c r="B43" s="56" t="s">
        <v>62</v>
      </c>
      <c r="C43" s="56" t="s">
        <v>100</v>
      </c>
      <c r="D43" s="56" t="s">
        <v>101</v>
      </c>
      <c r="E43" s="56" t="s">
        <v>102</v>
      </c>
      <c r="F43" s="56" t="s">
        <v>103</v>
      </c>
      <c r="G43" s="56" t="s">
        <v>104</v>
      </c>
      <c r="H43" s="56" t="s">
        <v>6</v>
      </c>
      <c r="I43" s="56" t="s">
        <v>7</v>
      </c>
      <c r="J43" s="56" t="s">
        <v>105</v>
      </c>
      <c r="K43" s="56" t="s">
        <v>70</v>
      </c>
      <c r="L43" s="4"/>
      <c r="M43" s="2"/>
      <c r="N43" s="39" t="s">
        <v>122</v>
      </c>
      <c r="X43" s="2"/>
      <c r="Z43" s="39"/>
      <c r="AA43" s="39"/>
      <c r="AB43" s="39"/>
    </row>
    <row r="44" spans="2:28" ht="22.5" customHeight="1" x14ac:dyDescent="0.25">
      <c r="B44" s="223" t="s">
        <v>116</v>
      </c>
      <c r="C44" s="75">
        <v>1</v>
      </c>
      <c r="D44" s="76">
        <v>4.1197374998863501E-2</v>
      </c>
      <c r="E44" s="76">
        <v>0.36827013332133124</v>
      </c>
      <c r="F44" s="76">
        <v>0.22062606602949453</v>
      </c>
      <c r="G44" s="77">
        <v>13.743469696969701</v>
      </c>
      <c r="H44" s="78">
        <v>1.2003645875868396</v>
      </c>
      <c r="I44" s="78">
        <v>36.215566708874917</v>
      </c>
      <c r="J44" s="79">
        <v>2.0361514533252651</v>
      </c>
      <c r="K44" s="81" t="s">
        <v>74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 x14ac:dyDescent="0.25">
      <c r="B45" s="221" t="s">
        <v>116</v>
      </c>
      <c r="C45" s="67">
        <v>2</v>
      </c>
      <c r="D45" s="68">
        <v>2.210209080858902E-2</v>
      </c>
      <c r="E45" s="68">
        <v>0.34706891762078601</v>
      </c>
      <c r="F45" s="68">
        <v>0.1924860949687224</v>
      </c>
      <c r="G45" s="69">
        <v>10.799866666666667</v>
      </c>
      <c r="H45" s="70">
        <v>0.25488436980437595</v>
      </c>
      <c r="I45" s="70">
        <v>13.03897175331084</v>
      </c>
      <c r="J45" s="71">
        <v>2.2318421779761559</v>
      </c>
      <c r="K45" s="72" t="s">
        <v>115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21" t="s">
        <v>116</v>
      </c>
      <c r="C46" s="67">
        <v>3</v>
      </c>
      <c r="D46" s="68">
        <v>1.0139917525206805E-2</v>
      </c>
      <c r="E46" s="68">
        <v>0.35065960997795548</v>
      </c>
      <c r="F46" s="68">
        <v>0.20038441429517043</v>
      </c>
      <c r="G46" s="69">
        <v>10.78805128205128</v>
      </c>
      <c r="H46" s="70">
        <v>0.23571587004457614</v>
      </c>
      <c r="I46" s="70">
        <v>14.384052445385137</v>
      </c>
      <c r="J46" s="71">
        <v>2.231589498754087</v>
      </c>
      <c r="K46" s="72" t="s">
        <v>68</v>
      </c>
      <c r="M46" s="2"/>
      <c r="N46" s="39">
        <v>3</v>
      </c>
      <c r="X46" s="2"/>
      <c r="Z46" s="39"/>
      <c r="AA46" s="39"/>
      <c r="AB46" s="39"/>
    </row>
    <row r="47" spans="2:28" ht="22.5" customHeight="1" x14ac:dyDescent="0.25">
      <c r="B47" s="221" t="s">
        <v>116</v>
      </c>
      <c r="C47" s="67">
        <v>4</v>
      </c>
      <c r="D47" s="68">
        <v>9.232628972557529E-3</v>
      </c>
      <c r="E47" s="68">
        <v>0.3507335834990058</v>
      </c>
      <c r="F47" s="68">
        <v>0.20783994577896581</v>
      </c>
      <c r="G47" s="69">
        <v>11.326279999999999</v>
      </c>
      <c r="H47" s="70">
        <v>0.204157813780426</v>
      </c>
      <c r="I47" s="70">
        <v>15.132058672959676</v>
      </c>
      <c r="J47" s="71">
        <v>2.2004303982724496</v>
      </c>
      <c r="K47" s="72" t="s">
        <v>68</v>
      </c>
      <c r="M47" s="2"/>
      <c r="N47" s="39">
        <v>3</v>
      </c>
      <c r="X47" s="2"/>
      <c r="Z47" s="39"/>
      <c r="AA47" s="39"/>
      <c r="AB47" s="39"/>
    </row>
    <row r="48" spans="2:28" ht="22.5" customHeight="1" x14ac:dyDescent="0.25">
      <c r="B48" s="221" t="s">
        <v>116</v>
      </c>
      <c r="C48" s="67">
        <v>5</v>
      </c>
      <c r="D48" s="68">
        <v>9.9179403163550811E-3</v>
      </c>
      <c r="E48" s="68">
        <v>0.35053683405107239</v>
      </c>
      <c r="F48" s="68">
        <v>0.20486001885130212</v>
      </c>
      <c r="G48" s="69">
        <v>11.968662162162163</v>
      </c>
      <c r="H48" s="70">
        <v>0.23022183485091299</v>
      </c>
      <c r="I48" s="70">
        <v>16.440033972761132</v>
      </c>
      <c r="J48" s="71">
        <v>2.1524998267311286</v>
      </c>
      <c r="K48" s="72" t="s">
        <v>68</v>
      </c>
      <c r="M48" s="2"/>
      <c r="N48" s="39">
        <v>3</v>
      </c>
      <c r="X48" s="2"/>
      <c r="Z48" s="39"/>
      <c r="AA48" s="39"/>
      <c r="AB48" s="39"/>
    </row>
    <row r="49" spans="2:28" ht="22.5" customHeight="1" x14ac:dyDescent="0.25">
      <c r="B49" s="221" t="s">
        <v>116</v>
      </c>
      <c r="C49" s="67">
        <v>6</v>
      </c>
      <c r="D49" s="68">
        <v>1.0970037305967748E-2</v>
      </c>
      <c r="E49" s="68">
        <v>0.35242447266480392</v>
      </c>
      <c r="F49" s="68">
        <v>0.19484215811582237</v>
      </c>
      <c r="G49" s="69">
        <v>13.284972222222219</v>
      </c>
      <c r="H49" s="70">
        <v>0.21996978248233534</v>
      </c>
      <c r="I49" s="70">
        <v>18.836009814110106</v>
      </c>
      <c r="J49" s="71">
        <v>2.0634371555902247</v>
      </c>
      <c r="K49" s="72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221" t="s">
        <v>116</v>
      </c>
      <c r="C50" s="67">
        <v>7</v>
      </c>
      <c r="D50" s="68">
        <v>1.168865917858441E-2</v>
      </c>
      <c r="E50" s="68">
        <v>0.35423668949851084</v>
      </c>
      <c r="F50" s="68">
        <v>0.1912230141944867</v>
      </c>
      <c r="G50" s="69">
        <v>14.116347826086951</v>
      </c>
      <c r="H50" s="70">
        <v>0.20289698503923698</v>
      </c>
      <c r="I50" s="70">
        <v>17.819738267680741</v>
      </c>
      <c r="J50" s="71">
        <v>2.0285813506893602</v>
      </c>
      <c r="K50" s="72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221" t="s">
        <v>116</v>
      </c>
      <c r="C51" s="67">
        <v>8</v>
      </c>
      <c r="D51" s="68">
        <v>1.3870982070000109E-2</v>
      </c>
      <c r="E51" s="68">
        <v>0.35250282741106326</v>
      </c>
      <c r="F51" s="68">
        <v>0.18513664881923664</v>
      </c>
      <c r="G51" s="69">
        <v>14.780063492063496</v>
      </c>
      <c r="H51" s="70">
        <v>0.20808981117535946</v>
      </c>
      <c r="I51" s="70">
        <v>18.681551294875518</v>
      </c>
      <c r="J51" s="71">
        <v>2.0062206025722089</v>
      </c>
      <c r="K51" s="72" t="s">
        <v>69</v>
      </c>
      <c r="M51" s="2"/>
      <c r="N51" s="39">
        <v>1</v>
      </c>
      <c r="X51" s="2"/>
      <c r="Z51" s="39"/>
      <c r="AA51" s="39"/>
      <c r="AB51" s="39"/>
    </row>
    <row r="52" spans="2:28" ht="22.5" customHeight="1" x14ac:dyDescent="0.25">
      <c r="B52" s="221" t="s">
        <v>116</v>
      </c>
      <c r="C52" s="67">
        <v>9</v>
      </c>
      <c r="D52" s="68">
        <v>1.3386101968451591E-2</v>
      </c>
      <c r="E52" s="68">
        <v>0.35501509585728852</v>
      </c>
      <c r="F52" s="68">
        <v>0.19286203760738532</v>
      </c>
      <c r="G52" s="69">
        <v>13.91991935483871</v>
      </c>
      <c r="H52" s="70">
        <v>0.26244627903608769</v>
      </c>
      <c r="I52" s="70">
        <v>18.942713464799525</v>
      </c>
      <c r="J52" s="71">
        <v>2.0586075152471257</v>
      </c>
      <c r="K52" s="72" t="s">
        <v>66</v>
      </c>
      <c r="M52" s="2"/>
      <c r="N52" s="39">
        <v>2</v>
      </c>
      <c r="X52" s="2"/>
      <c r="Z52" s="39"/>
      <c r="AA52" s="39"/>
      <c r="AB52" s="39"/>
    </row>
    <row r="53" spans="2:28" ht="22.5" customHeight="1" x14ac:dyDescent="0.25">
      <c r="B53" s="221" t="s">
        <v>116</v>
      </c>
      <c r="C53" s="67">
        <v>10</v>
      </c>
      <c r="D53" s="68">
        <v>1.2641174189415925E-2</v>
      </c>
      <c r="E53" s="68">
        <v>0.35879660753682963</v>
      </c>
      <c r="F53" s="68">
        <v>0.2242802587662274</v>
      </c>
      <c r="G53" s="69">
        <v>12.741984126984127</v>
      </c>
      <c r="H53" s="70">
        <v>0.39137073398386146</v>
      </c>
      <c r="I53" s="70">
        <v>23.365616867051521</v>
      </c>
      <c r="J53" s="71">
        <v>2.1531830393490488</v>
      </c>
      <c r="K53" s="72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 x14ac:dyDescent="0.25">
      <c r="B54" s="221" t="s">
        <v>116</v>
      </c>
      <c r="C54" s="67">
        <v>11</v>
      </c>
      <c r="D54" s="68">
        <v>1.4454814787314047E-2</v>
      </c>
      <c r="E54" s="68">
        <v>0.36208347304596633</v>
      </c>
      <c r="F54" s="68">
        <v>0.2302147526298389</v>
      </c>
      <c r="G54" s="69">
        <v>12.805571428571428</v>
      </c>
      <c r="H54" s="70">
        <v>0.44987892017288361</v>
      </c>
      <c r="I54" s="70">
        <v>24.610533887183589</v>
      </c>
      <c r="J54" s="71">
        <v>2.1604463430042768</v>
      </c>
      <c r="K54" s="72" t="s">
        <v>66</v>
      </c>
      <c r="M54" s="2"/>
      <c r="N54" s="39">
        <v>2</v>
      </c>
      <c r="X54" s="2"/>
      <c r="Z54" s="39"/>
      <c r="AA54" s="39"/>
      <c r="AB54" s="39"/>
    </row>
    <row r="55" spans="2:28" ht="25.5" customHeight="1" x14ac:dyDescent="0.25">
      <c r="B55" s="53" t="s">
        <v>106</v>
      </c>
      <c r="C55" s="53"/>
      <c r="D55" s="65" cm="1">
        <f t="array" aca="1" ref="D55" ca="1">(INDIRECT(ADDRESS(ROW()-1,COLUMN()))/INDIRECT(ADDRESS(ROW()-2,COLUMN())))-1</f>
        <v>0.14347089682670688</v>
      </c>
      <c r="E55" s="65" cm="1">
        <f t="array" aca="1" ref="E55" ca="1">(INDIRECT(ADDRESS(ROW()-1,COLUMN()))/INDIRECT(ADDRESS(ROW()-2,COLUMN())))-1</f>
        <v>9.1608043111146564E-3</v>
      </c>
      <c r="F55" s="65" cm="1">
        <f t="array" aca="1" ref="F55" ca="1">(INDIRECT(ADDRESS(ROW()-1,COLUMN()))/INDIRECT(ADDRESS(ROW()-2,COLUMN())))-1</f>
        <v>2.646017039688342E-2</v>
      </c>
      <c r="G55" s="65" cm="1">
        <f t="array" aca="1" ref="G55" ca="1">(INDIRECT(ADDRESS(ROW()-1,COLUMN()))/INDIRECT(ADDRESS(ROW()-2,COLUMN())))-1</f>
        <v>4.9903767697088153E-3</v>
      </c>
      <c r="H55" s="65" cm="1">
        <f t="array" aca="1" ref="H55" ca="1">(INDIRECT(ADDRESS(ROW()-1,COLUMN()))/INDIRECT(ADDRESS(ROW()-2,COLUMN())))-1</f>
        <v>0.14949555781407708</v>
      </c>
      <c r="I55" s="65" cm="1">
        <f t="array" aca="1" ref="I55" ca="1">(INDIRECT(ADDRESS(ROW()-1,COLUMN()))/INDIRECT(ADDRESS(ROW()-2,COLUMN())))-1</f>
        <v>5.3279869614208941E-2</v>
      </c>
      <c r="J55" s="65" cm="1">
        <f t="array" aca="1" ref="J55" ca="1">(INDIRECT(ADDRESS(ROW()-1,COLUMN()))/INDIRECT(ADDRESS(ROW()-2,COLUMN())))-1</f>
        <v>3.3732866748865664E-3</v>
      </c>
      <c r="K55" s="73" t="str" cm="1">
        <f t="array" aca="1" ref="K55" ca="1">_xlfn.IFS(N55=0,"등급유지",N55&gt;0,N55&amp;"등급 상승",N55&lt;0,N55&amp;"등급 하락")</f>
        <v>등급유지</v>
      </c>
      <c r="M55" s="310"/>
      <c r="N55" s="39" cm="1">
        <f t="array" aca="1" ref="N55" ca="1">(INDIRECT(ADDRESS(ROW()-1,COLUMN()))-INDIRECT(ADDRESS(ROW()-2,COLUMN())))</f>
        <v>0</v>
      </c>
      <c r="O55" s="39" t="s">
        <v>123</v>
      </c>
      <c r="X55" s="311"/>
      <c r="Z55" s="226"/>
      <c r="AA55" s="39"/>
      <c r="AB55" s="39"/>
    </row>
    <row r="56" spans="2:28" ht="25.5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0"/>
      <c r="N56" s="2"/>
      <c r="O56" s="2"/>
      <c r="X56" s="311"/>
      <c r="Z56" s="226"/>
      <c r="AA56" s="39"/>
      <c r="AB56" s="39"/>
    </row>
    <row r="57" spans="2:28" ht="18" customHeight="1" x14ac:dyDescent="0.25">
      <c r="B57" s="52" t="s">
        <v>130</v>
      </c>
      <c r="C57" s="52"/>
      <c r="D57" s="51"/>
      <c r="E57" s="51"/>
      <c r="F57" s="51"/>
      <c r="G57" s="51"/>
      <c r="H57" s="51"/>
      <c r="I57" s="51"/>
      <c r="J57" s="51"/>
      <c r="K57" s="51"/>
      <c r="M57" s="310"/>
      <c r="X57" s="311"/>
      <c r="Z57" s="226"/>
      <c r="AA57" s="39"/>
      <c r="AB57" s="39"/>
    </row>
    <row r="58" spans="2:28" ht="21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0"/>
      <c r="X58" s="311"/>
      <c r="Z58" s="226"/>
      <c r="AA58" s="39"/>
      <c r="AB58" s="39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0"/>
      <c r="N59" s="311"/>
      <c r="P59" s="226"/>
      <c r="AA59" s="40"/>
    </row>
    <row r="60" spans="2:28" ht="25.5" customHeight="1" x14ac:dyDescent="0.25">
      <c r="B60" s="48"/>
      <c r="C60" s="48"/>
      <c r="D60" s="49"/>
      <c r="M60" s="310"/>
      <c r="N60" s="311"/>
      <c r="P60" s="226"/>
      <c r="AA60" s="40"/>
    </row>
    <row r="61" spans="2:28" ht="25.5" customHeight="1" x14ac:dyDescent="0.25">
      <c r="B61" s="48"/>
      <c r="C61" s="48"/>
      <c r="D61" s="49"/>
      <c r="M61" s="310"/>
      <c r="N61" s="311"/>
      <c r="P61" s="226"/>
      <c r="AA61" s="40"/>
    </row>
    <row r="62" spans="2:28" ht="25.5" customHeight="1" x14ac:dyDescent="0.25">
      <c r="B62" s="48"/>
      <c r="C62" s="48"/>
      <c r="D62" s="49"/>
      <c r="M62" s="310"/>
      <c r="N62" s="311"/>
      <c r="P62" s="226"/>
      <c r="AA62" s="40"/>
    </row>
    <row r="63" spans="2:28" ht="25.5" customHeight="1" x14ac:dyDescent="0.25">
      <c r="B63" s="48"/>
      <c r="C63" s="48"/>
      <c r="D63" s="49"/>
      <c r="M63" s="310"/>
      <c r="N63" s="311"/>
      <c r="P63" s="226"/>
      <c r="AA63" s="40"/>
    </row>
    <row r="64" spans="2:28" ht="25.5" customHeight="1" x14ac:dyDescent="0.25">
      <c r="B64" s="48"/>
      <c r="C64" s="48"/>
      <c r="D64" s="49"/>
      <c r="M64" s="310"/>
      <c r="N64" s="311"/>
      <c r="P64" s="226"/>
      <c r="AA64" s="40"/>
    </row>
    <row r="65" spans="2:27" ht="25.5" customHeight="1" x14ac:dyDescent="0.25">
      <c r="B65" s="48"/>
      <c r="C65" s="48"/>
      <c r="D65" s="49"/>
      <c r="M65" s="310"/>
      <c r="N65" s="311"/>
      <c r="P65" s="226"/>
      <c r="AA65" s="40"/>
    </row>
    <row r="66" spans="2:27" ht="25.5" customHeight="1" x14ac:dyDescent="0.25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0"/>
      <c r="N66" s="311"/>
      <c r="P66" s="226"/>
      <c r="AA66" s="40"/>
    </row>
    <row r="67" spans="2:27" ht="25.5" customHeight="1" x14ac:dyDescent="0.25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10"/>
      <c r="N67" s="311"/>
      <c r="P67" s="226"/>
      <c r="AA67" s="40"/>
    </row>
    <row r="68" spans="2:27" ht="25.5" customHeight="1" thickBot="1" x14ac:dyDescent="0.3">
      <c r="B68" s="205" t="s">
        <v>90</v>
      </c>
      <c r="C68" s="206" t="s">
        <v>120</v>
      </c>
      <c r="D68" s="206" t="s">
        <v>118</v>
      </c>
      <c r="E68" s="206" t="s">
        <v>119</v>
      </c>
      <c r="F68" s="206" t="s">
        <v>121</v>
      </c>
      <c r="G68" s="206" t="s">
        <v>117</v>
      </c>
      <c r="H68" s="206" t="s">
        <v>159</v>
      </c>
      <c r="I68" s="206" t="s">
        <v>159</v>
      </c>
      <c r="J68" s="206" t="s">
        <v>159</v>
      </c>
      <c r="K68" s="207" t="s">
        <v>159</v>
      </c>
      <c r="M68" s="312">
        <v>1</v>
      </c>
      <c r="N68" s="313">
        <v>2</v>
      </c>
      <c r="O68" s="313">
        <v>3</v>
      </c>
      <c r="P68" s="312">
        <v>4</v>
      </c>
      <c r="Q68" s="313">
        <v>5</v>
      </c>
      <c r="R68" s="313"/>
      <c r="S68" s="312"/>
      <c r="T68" s="313"/>
      <c r="U68" s="314"/>
      <c r="AA68" s="40"/>
    </row>
    <row r="69" spans="2:27" ht="25.5" customHeight="1" thickTop="1" x14ac:dyDescent="0.25">
      <c r="B69" s="210" t="s">
        <v>108</v>
      </c>
      <c r="C69" s="211" t="s">
        <v>67</v>
      </c>
      <c r="D69" s="212" t="s">
        <v>68</v>
      </c>
      <c r="E69" s="212" t="s">
        <v>66</v>
      </c>
      <c r="F69" s="212" t="s">
        <v>66</v>
      </c>
      <c r="G69" s="212" t="s">
        <v>69</v>
      </c>
      <c r="H69" s="212" t="s">
        <v>159</v>
      </c>
      <c r="I69" s="212" t="s">
        <v>159</v>
      </c>
      <c r="J69" s="212" t="s">
        <v>159</v>
      </c>
      <c r="K69" s="212" t="s">
        <v>159</v>
      </c>
      <c r="M69" s="312" t="s">
        <v>120</v>
      </c>
      <c r="N69" s="312" t="s">
        <v>118</v>
      </c>
      <c r="O69" s="312" t="s">
        <v>119</v>
      </c>
      <c r="P69" s="312" t="s">
        <v>121</v>
      </c>
      <c r="Q69" s="312" t="s">
        <v>117</v>
      </c>
      <c r="R69" s="312"/>
      <c r="S69" s="312"/>
      <c r="T69" s="312"/>
      <c r="U69" s="310"/>
      <c r="AA69" s="40"/>
    </row>
    <row r="70" spans="2:27" ht="25.5" customHeight="1" x14ac:dyDescent="0.25">
      <c r="B70" s="208" t="s">
        <v>93</v>
      </c>
      <c r="C70" s="198" t="s">
        <v>408</v>
      </c>
      <c r="D70" s="198" t="s">
        <v>408</v>
      </c>
      <c r="E70" s="198" t="s">
        <v>408</v>
      </c>
      <c r="F70" s="198" t="s">
        <v>794</v>
      </c>
      <c r="G70" s="198" t="s">
        <v>408</v>
      </c>
      <c r="H70" s="198" t="s">
        <v>159</v>
      </c>
      <c r="I70" s="198" t="s">
        <v>159</v>
      </c>
      <c r="J70" s="198" t="s">
        <v>159</v>
      </c>
      <c r="K70" s="209" t="s">
        <v>159</v>
      </c>
      <c r="M70" s="310"/>
      <c r="N70" s="311"/>
      <c r="P70" s="226"/>
      <c r="AA70" s="40"/>
    </row>
    <row r="71" spans="2:27" ht="25.5" customHeight="1" x14ac:dyDescent="0.25">
      <c r="B71" s="172" t="s">
        <v>94</v>
      </c>
      <c r="C71" s="174" t="s">
        <v>795</v>
      </c>
      <c r="D71" s="174" t="s">
        <v>408</v>
      </c>
      <c r="E71" s="174" t="s">
        <v>408</v>
      </c>
      <c r="F71" s="174" t="s">
        <v>408</v>
      </c>
      <c r="G71" s="174" t="s">
        <v>408</v>
      </c>
      <c r="H71" s="174" t="s">
        <v>159</v>
      </c>
      <c r="I71" s="174" t="s">
        <v>159</v>
      </c>
      <c r="J71" s="174" t="s">
        <v>159</v>
      </c>
      <c r="K71" s="175" t="s">
        <v>159</v>
      </c>
      <c r="M71" s="315">
        <v>0</v>
      </c>
      <c r="N71" s="315">
        <v>0</v>
      </c>
      <c r="O71" s="315">
        <v>0</v>
      </c>
      <c r="P71" s="315">
        <v>4.5454545454545456E-2</v>
      </c>
      <c r="Q71" s="315">
        <v>0</v>
      </c>
      <c r="R71" s="315"/>
      <c r="S71" s="315"/>
      <c r="T71" s="315"/>
      <c r="AA71" s="40"/>
    </row>
    <row r="72" spans="2:27" ht="25.5" customHeight="1" x14ac:dyDescent="0.25">
      <c r="B72" s="171" t="s">
        <v>95</v>
      </c>
      <c r="C72" s="174" t="s">
        <v>796</v>
      </c>
      <c r="D72" s="174" t="s">
        <v>797</v>
      </c>
      <c r="E72" s="174" t="s">
        <v>408</v>
      </c>
      <c r="F72" s="174" t="s">
        <v>794</v>
      </c>
      <c r="G72" s="174" t="s">
        <v>408</v>
      </c>
      <c r="H72" s="174" t="s">
        <v>159</v>
      </c>
      <c r="I72" s="174" t="s">
        <v>159</v>
      </c>
      <c r="J72" s="174" t="s">
        <v>159</v>
      </c>
      <c r="K72" s="175" t="s">
        <v>159</v>
      </c>
      <c r="M72" s="315">
        <v>0.2</v>
      </c>
      <c r="N72" s="315">
        <v>0</v>
      </c>
      <c r="O72" s="315">
        <v>0</v>
      </c>
      <c r="P72" s="315">
        <v>0</v>
      </c>
      <c r="Q72" s="315">
        <v>0</v>
      </c>
      <c r="R72" s="315"/>
      <c r="S72" s="315"/>
      <c r="T72" s="315"/>
      <c r="AA72" s="40"/>
    </row>
    <row r="73" spans="2:27" ht="25.5" customHeight="1" x14ac:dyDescent="0.25">
      <c r="B73" s="171" t="s">
        <v>98</v>
      </c>
      <c r="C73" s="174" t="s">
        <v>798</v>
      </c>
      <c r="D73" s="174" t="s">
        <v>799</v>
      </c>
      <c r="E73" s="174" t="s">
        <v>800</v>
      </c>
      <c r="F73" s="174" t="s">
        <v>408</v>
      </c>
      <c r="G73" s="174" t="s">
        <v>408</v>
      </c>
      <c r="H73" s="174" t="s">
        <v>159</v>
      </c>
      <c r="I73" s="174" t="s">
        <v>159</v>
      </c>
      <c r="J73" s="174" t="s">
        <v>159</v>
      </c>
      <c r="K73" s="175" t="s">
        <v>159</v>
      </c>
      <c r="M73" s="315">
        <v>0.45</v>
      </c>
      <c r="N73" s="315">
        <v>0.66666666666666663</v>
      </c>
      <c r="O73" s="315">
        <v>0</v>
      </c>
      <c r="P73" s="315">
        <v>4.5454545454545456E-2</v>
      </c>
      <c r="Q73" s="315">
        <v>0</v>
      </c>
      <c r="R73" s="315"/>
      <c r="S73" s="315"/>
      <c r="T73" s="315"/>
      <c r="AA73" s="40"/>
    </row>
    <row r="74" spans="2:27" ht="25.5" customHeight="1" x14ac:dyDescent="0.25">
      <c r="B74" s="176" t="s">
        <v>96</v>
      </c>
      <c r="C74" s="174" t="s">
        <v>794</v>
      </c>
      <c r="D74" s="174" t="s">
        <v>408</v>
      </c>
      <c r="E74" s="174" t="s">
        <v>800</v>
      </c>
      <c r="F74" s="174" t="s">
        <v>801</v>
      </c>
      <c r="G74" s="174" t="s">
        <v>802</v>
      </c>
      <c r="H74" s="174" t="s">
        <v>159</v>
      </c>
      <c r="I74" s="174" t="s">
        <v>159</v>
      </c>
      <c r="J74" s="174" t="s">
        <v>159</v>
      </c>
      <c r="K74" s="175" t="s">
        <v>159</v>
      </c>
      <c r="M74" s="315">
        <v>0.3</v>
      </c>
      <c r="N74" s="315">
        <v>0.33333333333333331</v>
      </c>
      <c r="O74" s="315">
        <v>0.36363636363636365</v>
      </c>
      <c r="P74" s="315">
        <v>0</v>
      </c>
      <c r="Q74" s="315">
        <v>0</v>
      </c>
      <c r="R74" s="315"/>
      <c r="S74" s="315"/>
      <c r="T74" s="315"/>
      <c r="AA74" s="40"/>
    </row>
    <row r="75" spans="2:27" ht="25.5" customHeight="1" x14ac:dyDescent="0.25">
      <c r="B75" s="177" t="s">
        <v>97</v>
      </c>
      <c r="C75" s="178" t="s">
        <v>408</v>
      </c>
      <c r="D75" s="178" t="s">
        <v>408</v>
      </c>
      <c r="E75" s="178" t="s">
        <v>803</v>
      </c>
      <c r="F75" s="178" t="s">
        <v>804</v>
      </c>
      <c r="G75" s="178" t="s">
        <v>802</v>
      </c>
      <c r="H75" s="178" t="s">
        <v>159</v>
      </c>
      <c r="I75" s="178" t="s">
        <v>159</v>
      </c>
      <c r="J75" s="178" t="s">
        <v>159</v>
      </c>
      <c r="K75" s="179" t="s">
        <v>159</v>
      </c>
      <c r="M75" s="315">
        <v>0.05</v>
      </c>
      <c r="N75" s="315">
        <v>0</v>
      </c>
      <c r="O75" s="315">
        <v>0.36363636363636365</v>
      </c>
      <c r="P75" s="315">
        <v>0.40909090909090912</v>
      </c>
      <c r="Q75" s="315">
        <v>0.5</v>
      </c>
      <c r="R75" s="315"/>
      <c r="S75" s="315"/>
      <c r="T75" s="315"/>
      <c r="AA75" s="40"/>
    </row>
    <row r="76" spans="2:27" ht="15.75" customHeight="1" x14ac:dyDescent="0.25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15">
        <v>0</v>
      </c>
      <c r="N76" s="315">
        <v>0</v>
      </c>
      <c r="O76" s="315">
        <v>0.27272727272727271</v>
      </c>
      <c r="P76" s="315">
        <v>0.5</v>
      </c>
      <c r="Q76" s="315">
        <v>0.5</v>
      </c>
      <c r="R76" s="315"/>
      <c r="S76" s="315"/>
      <c r="T76" s="315"/>
      <c r="AA76" s="40"/>
    </row>
    <row r="77" spans="2:27" ht="17.25" customHeight="1" x14ac:dyDescent="0.25">
      <c r="B77" s="52" t="s">
        <v>131</v>
      </c>
      <c r="C77" s="52"/>
      <c r="D77" s="51"/>
      <c r="E77" s="51"/>
      <c r="F77" s="51"/>
      <c r="G77" s="51"/>
      <c r="H77" s="51"/>
      <c r="I77" s="51"/>
      <c r="J77" s="51"/>
      <c r="K77" s="51"/>
      <c r="M77" s="310"/>
      <c r="N77" s="311"/>
      <c r="P77" s="226"/>
      <c r="AA77" s="40"/>
    </row>
    <row r="78" spans="2:27" ht="30.75" customHeight="1" x14ac:dyDescent="0.25">
      <c r="B78" s="56" t="s">
        <v>73</v>
      </c>
      <c r="C78" s="56" t="s">
        <v>100</v>
      </c>
      <c r="D78" s="56" t="s">
        <v>101</v>
      </c>
      <c r="E78" s="56" t="s">
        <v>102</v>
      </c>
      <c r="F78" s="56" t="s">
        <v>103</v>
      </c>
      <c r="G78" s="56" t="s">
        <v>104</v>
      </c>
      <c r="H78" s="56" t="s">
        <v>6</v>
      </c>
      <c r="I78" s="56" t="s">
        <v>7</v>
      </c>
      <c r="J78" s="56" t="s">
        <v>105</v>
      </c>
      <c r="K78" s="56" t="s">
        <v>107</v>
      </c>
      <c r="M78" s="310"/>
      <c r="N78" s="311"/>
      <c r="P78" s="226"/>
      <c r="AA78" s="40"/>
    </row>
    <row r="79" spans="2:27" ht="20.25" customHeight="1" x14ac:dyDescent="0.25">
      <c r="B79" s="85" t="s">
        <v>120</v>
      </c>
      <c r="C79" s="64">
        <v>1</v>
      </c>
      <c r="D79" s="86">
        <v>5.2353957859057207E-2</v>
      </c>
      <c r="E79" s="86">
        <v>0.37754057494098547</v>
      </c>
      <c r="F79" s="86">
        <v>0.22470300550749994</v>
      </c>
      <c r="G79" s="87">
        <v>12.881050000000002</v>
      </c>
      <c r="H79" s="88">
        <v>0.98265306320230661</v>
      </c>
      <c r="I79" s="88">
        <v>37.091396816838134</v>
      </c>
      <c r="J79" s="89">
        <v>2.1654243624844201</v>
      </c>
      <c r="K79" s="72"/>
      <c r="M79" s="310"/>
      <c r="N79" s="311"/>
      <c r="P79" s="226"/>
      <c r="AA79" s="40"/>
    </row>
    <row r="80" spans="2:27" ht="20.25" customHeight="1" x14ac:dyDescent="0.25">
      <c r="B80" s="85" t="s">
        <v>120</v>
      </c>
      <c r="C80" s="64">
        <v>2</v>
      </c>
      <c r="D80" s="86">
        <v>2.0504511672582579E-2</v>
      </c>
      <c r="E80" s="86">
        <v>0.35802531117777037</v>
      </c>
      <c r="F80" s="86">
        <v>0.18917063015461236</v>
      </c>
      <c r="G80" s="87">
        <v>9.4098999999999986</v>
      </c>
      <c r="H80" s="88">
        <v>0.32947359977423485</v>
      </c>
      <c r="I80" s="88">
        <v>8.815760014631012</v>
      </c>
      <c r="J80" s="89">
        <v>2.5013966581571827</v>
      </c>
      <c r="K80" s="72"/>
      <c r="M80" s="310"/>
      <c r="N80" s="311"/>
      <c r="P80" s="226"/>
      <c r="AA80" s="40"/>
    </row>
    <row r="81" spans="2:27" ht="20.25" customHeight="1" x14ac:dyDescent="0.25">
      <c r="B81" s="85" t="s">
        <v>120</v>
      </c>
      <c r="C81" s="64">
        <v>3</v>
      </c>
      <c r="D81" s="86">
        <v>1.0448015885142641E-2</v>
      </c>
      <c r="E81" s="86">
        <v>0.35340313536942725</v>
      </c>
      <c r="F81" s="86">
        <v>0.20001700877840622</v>
      </c>
      <c r="G81" s="87">
        <v>9.5028095238095247</v>
      </c>
      <c r="H81" s="88">
        <v>0.41601622355526657</v>
      </c>
      <c r="I81" s="88">
        <v>11.238423880935439</v>
      </c>
      <c r="J81" s="89">
        <v>2.6182152221160551</v>
      </c>
      <c r="K81" s="72"/>
      <c r="M81" s="310"/>
      <c r="N81" s="311"/>
      <c r="P81" s="226"/>
      <c r="AA81" s="40"/>
    </row>
    <row r="82" spans="2:27" ht="20.25" customHeight="1" x14ac:dyDescent="0.25">
      <c r="B82" s="85" t="s">
        <v>120</v>
      </c>
      <c r="C82" s="64">
        <v>4</v>
      </c>
      <c r="D82" s="86">
        <v>9.3321712563387161E-3</v>
      </c>
      <c r="E82" s="86">
        <v>0.35229500943882924</v>
      </c>
      <c r="F82" s="86">
        <v>0.21185185376714188</v>
      </c>
      <c r="G82" s="87">
        <v>9.7070000000000025</v>
      </c>
      <c r="H82" s="88">
        <v>0.38865932105428447</v>
      </c>
      <c r="I82" s="88">
        <v>11.762229578182593</v>
      </c>
      <c r="J82" s="89">
        <v>2.5911948049053133</v>
      </c>
      <c r="K82" s="72"/>
      <c r="M82" s="310"/>
      <c r="N82" s="311"/>
      <c r="P82" s="226"/>
      <c r="AA82" s="40"/>
    </row>
    <row r="83" spans="2:27" ht="20.25" customHeight="1" x14ac:dyDescent="0.25">
      <c r="B83" s="85" t="s">
        <v>120</v>
      </c>
      <c r="C83" s="64">
        <v>5</v>
      </c>
      <c r="D83" s="86">
        <v>9.8205717260843612E-3</v>
      </c>
      <c r="E83" s="86">
        <v>0.35306829327832534</v>
      </c>
      <c r="F83" s="86">
        <v>0.21055325807755107</v>
      </c>
      <c r="G83" s="87">
        <v>10.584476190476193</v>
      </c>
      <c r="H83" s="88">
        <v>0.3800171606588626</v>
      </c>
      <c r="I83" s="88">
        <v>14.266760323931718</v>
      </c>
      <c r="J83" s="89">
        <v>2.4916244732721053</v>
      </c>
      <c r="K83" s="72"/>
      <c r="M83" s="310"/>
      <c r="N83" s="311"/>
      <c r="P83" s="226"/>
      <c r="AA83" s="40"/>
    </row>
    <row r="84" spans="2:27" ht="20.25" customHeight="1" x14ac:dyDescent="0.25">
      <c r="B84" s="85" t="s">
        <v>120</v>
      </c>
      <c r="C84" s="64">
        <v>6</v>
      </c>
      <c r="D84" s="86">
        <v>1.0374069186710744E-2</v>
      </c>
      <c r="E84" s="86">
        <v>0.35730369506797999</v>
      </c>
      <c r="F84" s="86">
        <v>0.1987239320451252</v>
      </c>
      <c r="G84" s="87">
        <v>12.326428571428572</v>
      </c>
      <c r="H84" s="88">
        <v>0.35317356496689473</v>
      </c>
      <c r="I84" s="88">
        <v>16.588455324202631</v>
      </c>
      <c r="J84" s="89">
        <v>2.2750608199866997</v>
      </c>
      <c r="K84" s="72"/>
      <c r="M84" s="310"/>
      <c r="N84" s="311"/>
      <c r="P84" s="226"/>
      <c r="AA84" s="40"/>
    </row>
    <row r="85" spans="2:27" ht="20.25" customHeight="1" x14ac:dyDescent="0.25">
      <c r="B85" s="85" t="s">
        <v>120</v>
      </c>
      <c r="C85" s="64">
        <v>7</v>
      </c>
      <c r="D85" s="86">
        <v>1.1317979333937257E-2</v>
      </c>
      <c r="E85" s="86">
        <v>0.35764828030083645</v>
      </c>
      <c r="F85" s="86">
        <v>0.19477729117770348</v>
      </c>
      <c r="G85" s="87">
        <v>12.911047619047618</v>
      </c>
      <c r="H85" s="88">
        <v>0.33795849216767249</v>
      </c>
      <c r="I85" s="88">
        <v>15.019465999005057</v>
      </c>
      <c r="J85" s="89">
        <v>2.2064559315092671</v>
      </c>
      <c r="K85" s="72"/>
      <c r="M85" s="310"/>
      <c r="N85" s="311"/>
      <c r="P85" s="226"/>
      <c r="AA85" s="40"/>
    </row>
    <row r="86" spans="2:27" ht="20.25" customHeight="1" x14ac:dyDescent="0.25">
      <c r="B86" s="85" t="s">
        <v>120</v>
      </c>
      <c r="C86" s="64">
        <v>8</v>
      </c>
      <c r="D86" s="86">
        <v>1.2387798017717973E-2</v>
      </c>
      <c r="E86" s="86">
        <v>0.35505375000194705</v>
      </c>
      <c r="F86" s="86">
        <v>0.18706373399117462</v>
      </c>
      <c r="G86" s="87">
        <v>13.48</v>
      </c>
      <c r="H86" s="88">
        <v>0.2863372595772431</v>
      </c>
      <c r="I86" s="88">
        <v>15.126163427806169</v>
      </c>
      <c r="J86" s="89">
        <v>2.1524470037942982</v>
      </c>
      <c r="K86" s="72"/>
      <c r="M86" s="310"/>
      <c r="N86" s="311"/>
      <c r="P86" s="226"/>
      <c r="AA86" s="40"/>
    </row>
    <row r="87" spans="2:27" ht="20.25" customHeight="1" x14ac:dyDescent="0.25">
      <c r="B87" s="85" t="s">
        <v>120</v>
      </c>
      <c r="C87" s="64">
        <v>9</v>
      </c>
      <c r="D87" s="86">
        <v>1.1417550686566743E-2</v>
      </c>
      <c r="E87" s="86">
        <v>0.35671742215995511</v>
      </c>
      <c r="F87" s="86">
        <v>0.19213661159656673</v>
      </c>
      <c r="G87" s="87">
        <v>12.502684210526317</v>
      </c>
      <c r="H87" s="88">
        <v>0.37091196271795268</v>
      </c>
      <c r="I87" s="88">
        <v>15.726877964674555</v>
      </c>
      <c r="J87" s="89">
        <v>2.2423210828101867</v>
      </c>
      <c r="K87" s="72"/>
      <c r="M87" s="310"/>
      <c r="N87" s="311"/>
      <c r="P87" s="226"/>
      <c r="AA87" s="40"/>
    </row>
    <row r="88" spans="2:27" ht="20.25" customHeight="1" x14ac:dyDescent="0.25">
      <c r="B88" s="85" t="s">
        <v>120</v>
      </c>
      <c r="C88" s="64">
        <v>10</v>
      </c>
      <c r="D88" s="86">
        <v>1.0169171525441122E-2</v>
      </c>
      <c r="E88" s="86">
        <v>0.36032004805194751</v>
      </c>
      <c r="F88" s="86">
        <v>0.22495446132901345</v>
      </c>
      <c r="G88" s="87">
        <v>11.09665</v>
      </c>
      <c r="H88" s="88">
        <v>0.5477787207687016</v>
      </c>
      <c r="I88" s="88">
        <v>17.177187464946968</v>
      </c>
      <c r="J88" s="89">
        <v>2.453586448443323</v>
      </c>
      <c r="K88" s="72"/>
      <c r="M88" s="310"/>
      <c r="N88" s="311"/>
      <c r="P88" s="226"/>
      <c r="AA88" s="40"/>
    </row>
    <row r="89" spans="2:27" ht="20.25" customHeight="1" x14ac:dyDescent="0.25">
      <c r="B89" s="85" t="s">
        <v>120</v>
      </c>
      <c r="C89" s="64">
        <v>11</v>
      </c>
      <c r="D89" s="86">
        <v>1.165633175590642E-2</v>
      </c>
      <c r="E89" s="86">
        <v>0.36645711739632236</v>
      </c>
      <c r="F89" s="86">
        <v>0.23165645140609747</v>
      </c>
      <c r="G89" s="87">
        <v>11.200050000000001</v>
      </c>
      <c r="H89" s="88">
        <v>0.50518383334068051</v>
      </c>
      <c r="I89" s="88">
        <v>18.605507086272961</v>
      </c>
      <c r="J89" s="89">
        <v>2.4406329488885485</v>
      </c>
      <c r="K89" s="72" t="s">
        <v>67</v>
      </c>
      <c r="M89" s="310"/>
      <c r="N89" s="311"/>
      <c r="P89" s="226"/>
      <c r="AA89" s="40"/>
    </row>
    <row r="90" spans="2:27" ht="20.25" customHeight="1" x14ac:dyDescent="0.25">
      <c r="B90" s="85" t="s">
        <v>118</v>
      </c>
      <c r="C90" s="64">
        <v>1</v>
      </c>
      <c r="D90" s="86">
        <v>3.2506686770411602E-2</v>
      </c>
      <c r="E90" s="86">
        <v>0.31484580574628168</v>
      </c>
      <c r="F90" s="86">
        <v>0.14498791059614116</v>
      </c>
      <c r="G90" s="87">
        <v>8.0815000000000001</v>
      </c>
      <c r="H90" s="88">
        <v>0.11280523936541875</v>
      </c>
      <c r="I90" s="88">
        <v>9.6614369715323356</v>
      </c>
      <c r="J90" s="89">
        <v>2.3937812163851038</v>
      </c>
      <c r="K90" s="72"/>
      <c r="M90" s="310"/>
      <c r="N90" s="311"/>
      <c r="P90" s="226"/>
      <c r="AA90" s="40"/>
    </row>
    <row r="91" spans="2:27" ht="20.25" customHeight="1" x14ac:dyDescent="0.25">
      <c r="B91" s="85" t="s">
        <v>118</v>
      </c>
      <c r="C91" s="64">
        <v>2</v>
      </c>
      <c r="D91" s="86">
        <v>2.4579543033604941E-2</v>
      </c>
      <c r="E91" s="86">
        <v>0.28846328578002201</v>
      </c>
      <c r="F91" s="86">
        <v>0.11391313331632369</v>
      </c>
      <c r="G91" s="87">
        <v>6.2437500000000004</v>
      </c>
      <c r="H91" s="88">
        <v>1.599903557813535E-2</v>
      </c>
      <c r="I91" s="88">
        <v>2.1718690797318736</v>
      </c>
      <c r="J91" s="89">
        <v>2.6410262071191863</v>
      </c>
      <c r="K91" s="72"/>
      <c r="M91" s="310"/>
      <c r="N91" s="311"/>
      <c r="P91" s="226"/>
      <c r="AA91" s="40"/>
    </row>
    <row r="92" spans="2:27" ht="20.25" customHeight="1" x14ac:dyDescent="0.25">
      <c r="B92" s="85" t="s">
        <v>118</v>
      </c>
      <c r="C92" s="64">
        <v>3</v>
      </c>
      <c r="D92" s="86">
        <v>1.2510915450366308E-2</v>
      </c>
      <c r="E92" s="86">
        <v>0.28726886036765037</v>
      </c>
      <c r="F92" s="86">
        <v>0.12476254594126777</v>
      </c>
      <c r="G92" s="87">
        <v>5.9772500000000006</v>
      </c>
      <c r="H92" s="88">
        <v>2.6634273302496934E-2</v>
      </c>
      <c r="I92" s="88">
        <v>2.1802055146186774</v>
      </c>
      <c r="J92" s="89">
        <v>2.7139624996695568</v>
      </c>
      <c r="K92" s="72"/>
      <c r="M92" s="310"/>
      <c r="N92" s="311"/>
      <c r="P92" s="226"/>
      <c r="AA92" s="40"/>
    </row>
    <row r="93" spans="2:27" ht="20.25" customHeight="1" x14ac:dyDescent="0.25">
      <c r="B93" s="85" t="s">
        <v>118</v>
      </c>
      <c r="C93" s="64">
        <v>4</v>
      </c>
      <c r="D93" s="86">
        <v>1.2271483121535642E-2</v>
      </c>
      <c r="E93" s="86">
        <v>0.28417339636349837</v>
      </c>
      <c r="F93" s="86">
        <v>0.13943445643082703</v>
      </c>
      <c r="G93" s="87">
        <v>5.950333333333333</v>
      </c>
      <c r="H93" s="88">
        <v>1.0775460311501315E-2</v>
      </c>
      <c r="I93" s="88">
        <v>1.9611337766932393</v>
      </c>
      <c r="J93" s="89">
        <v>2.7192308379753389</v>
      </c>
      <c r="K93" s="72"/>
      <c r="M93" s="310"/>
      <c r="N93" s="311"/>
      <c r="P93" s="226"/>
      <c r="AA93" s="40"/>
    </row>
    <row r="94" spans="2:27" ht="20.25" customHeight="1" x14ac:dyDescent="0.25">
      <c r="B94" s="85" t="s">
        <v>118</v>
      </c>
      <c r="C94" s="64">
        <v>5</v>
      </c>
      <c r="D94" s="86">
        <v>1.2431881119688298E-2</v>
      </c>
      <c r="E94" s="86">
        <v>0.28808067799032883</v>
      </c>
      <c r="F94" s="86">
        <v>0.14755602420541214</v>
      </c>
      <c r="G94" s="87">
        <v>6.4460000000000006</v>
      </c>
      <c r="H94" s="88">
        <v>1.0731347214939065E-2</v>
      </c>
      <c r="I94" s="88">
        <v>3.1389190603696764</v>
      </c>
      <c r="J94" s="89">
        <v>2.6433000806166582</v>
      </c>
      <c r="K94" s="72"/>
      <c r="M94" s="310"/>
      <c r="N94" s="311"/>
      <c r="P94" s="226"/>
      <c r="AA94" s="40"/>
    </row>
    <row r="95" spans="2:27" ht="20.25" customHeight="1" x14ac:dyDescent="0.25">
      <c r="B95" s="85" t="s">
        <v>118</v>
      </c>
      <c r="C95" s="64">
        <v>6</v>
      </c>
      <c r="D95" s="86">
        <v>1.3853479701246925E-2</v>
      </c>
      <c r="E95" s="86">
        <v>0.29679688179353808</v>
      </c>
      <c r="F95" s="86">
        <v>0.14590963309426469</v>
      </c>
      <c r="G95" s="87">
        <v>8.1216666666666679</v>
      </c>
      <c r="H95" s="88">
        <v>2.0630559645707272E-2</v>
      </c>
      <c r="I95" s="88">
        <v>5.1731128311610988</v>
      </c>
      <c r="J95" s="89">
        <v>2.3812069160537526</v>
      </c>
      <c r="K95" s="72"/>
      <c r="M95" s="310"/>
      <c r="N95" s="311"/>
      <c r="P95" s="226"/>
      <c r="AA95" s="40"/>
    </row>
    <row r="96" spans="2:27" ht="20.25" customHeight="1" x14ac:dyDescent="0.25">
      <c r="B96" s="85" t="s">
        <v>118</v>
      </c>
      <c r="C96" s="64">
        <v>7</v>
      </c>
      <c r="D96" s="86">
        <v>1.2438419061532096E-2</v>
      </c>
      <c r="E96" s="86">
        <v>0.30153359880378128</v>
      </c>
      <c r="F96" s="86">
        <v>0.14380748862220002</v>
      </c>
      <c r="G96" s="87">
        <v>8.5670000000000002</v>
      </c>
      <c r="H96" s="88">
        <v>3.0553998999050997E-2</v>
      </c>
      <c r="I96" s="88">
        <v>4.2724675267006313</v>
      </c>
      <c r="J96" s="89">
        <v>2.2613082894752599</v>
      </c>
      <c r="K96" s="72"/>
      <c r="M96" s="310"/>
      <c r="N96" s="311"/>
      <c r="P96" s="226"/>
      <c r="AA96" s="40"/>
    </row>
    <row r="97" spans="2:27" ht="20.25" customHeight="1" x14ac:dyDescent="0.25">
      <c r="B97" s="85" t="s">
        <v>118</v>
      </c>
      <c r="C97" s="64">
        <v>8</v>
      </c>
      <c r="D97" s="86">
        <v>1.3409974523389757E-2</v>
      </c>
      <c r="E97" s="86">
        <v>0.30455295612358252</v>
      </c>
      <c r="F97" s="86">
        <v>0.13085658083500828</v>
      </c>
      <c r="G97" s="87">
        <v>9.1846666666666668</v>
      </c>
      <c r="H97" s="88">
        <v>1.7619826862882625E-2</v>
      </c>
      <c r="I97" s="88">
        <v>5.2565816807599823</v>
      </c>
      <c r="J97" s="89">
        <v>2.1586302743974799</v>
      </c>
      <c r="K97" s="72"/>
      <c r="M97" s="310"/>
      <c r="N97" s="311"/>
      <c r="P97" s="226"/>
      <c r="AA97" s="40"/>
    </row>
    <row r="98" spans="2:27" ht="20.25" customHeight="1" x14ac:dyDescent="0.25">
      <c r="B98" s="85" t="s">
        <v>118</v>
      </c>
      <c r="C98" s="64">
        <v>9</v>
      </c>
      <c r="D98" s="86">
        <v>1.3189399520627771E-2</v>
      </c>
      <c r="E98" s="86">
        <v>0.30278188386480076</v>
      </c>
      <c r="F98" s="86">
        <v>0.14888502871602299</v>
      </c>
      <c r="G98" s="87">
        <v>8.3133333333333326</v>
      </c>
      <c r="H98" s="88">
        <v>1.2868196086086688E-2</v>
      </c>
      <c r="I98" s="88">
        <v>4.5360391203455572</v>
      </c>
      <c r="J98" s="89">
        <v>2.2851654445305871</v>
      </c>
      <c r="K98" s="72"/>
      <c r="M98" s="310"/>
      <c r="N98" s="311"/>
      <c r="P98" s="226"/>
      <c r="AA98" s="40"/>
    </row>
    <row r="99" spans="2:27" ht="20.25" customHeight="1" x14ac:dyDescent="0.25">
      <c r="B99" s="85" t="s">
        <v>118</v>
      </c>
      <c r="C99" s="64">
        <v>10</v>
      </c>
      <c r="D99" s="86">
        <v>1.3018379807254638E-2</v>
      </c>
      <c r="E99" s="86">
        <v>0.29835713491821275</v>
      </c>
      <c r="F99" s="86">
        <v>0.17278218351880187</v>
      </c>
      <c r="G99" s="87">
        <v>6.6930000000000005</v>
      </c>
      <c r="H99" s="88">
        <v>1.7824846992998817E-2</v>
      </c>
      <c r="I99" s="88">
        <v>4.8245919194383466</v>
      </c>
      <c r="J99" s="89">
        <v>2.5625515770472016</v>
      </c>
      <c r="K99" s="72"/>
      <c r="M99" s="310"/>
      <c r="N99" s="311"/>
      <c r="P99" s="226"/>
      <c r="AA99" s="40"/>
    </row>
    <row r="100" spans="2:27" ht="20.25" customHeight="1" x14ac:dyDescent="0.25">
      <c r="B100" s="85" t="s">
        <v>118</v>
      </c>
      <c r="C100" s="64">
        <v>11</v>
      </c>
      <c r="D100" s="86">
        <v>1.2156134005556953E-2</v>
      </c>
      <c r="E100" s="86">
        <v>0.30367244933318183</v>
      </c>
      <c r="F100" s="86">
        <v>0.1636766167422905</v>
      </c>
      <c r="G100" s="87">
        <v>6.4833333333333334</v>
      </c>
      <c r="H100" s="88">
        <v>7.3321709774285884E-2</v>
      </c>
      <c r="I100" s="88">
        <v>3.8578499604316576</v>
      </c>
      <c r="J100" s="89">
        <v>2.6071834110387009</v>
      </c>
      <c r="K100" s="72" t="s">
        <v>68</v>
      </c>
      <c r="M100" s="310"/>
      <c r="N100" s="311"/>
      <c r="P100" s="226"/>
      <c r="AA100" s="40"/>
    </row>
    <row r="101" spans="2:27" ht="20.25" customHeight="1" x14ac:dyDescent="0.25">
      <c r="B101" s="85" t="s">
        <v>119</v>
      </c>
      <c r="C101" s="64">
        <v>1</v>
      </c>
      <c r="D101" s="86">
        <v>4.2058781607850988E-2</v>
      </c>
      <c r="E101" s="86">
        <v>0.36368630379961553</v>
      </c>
      <c r="F101" s="86">
        <v>0.22352034322506648</v>
      </c>
      <c r="G101" s="87">
        <v>13.93990909090909</v>
      </c>
      <c r="H101" s="88">
        <v>1.1661930950873034</v>
      </c>
      <c r="I101" s="88">
        <v>37.529204459999981</v>
      </c>
      <c r="J101" s="89">
        <v>1.8371418147694605</v>
      </c>
      <c r="K101" s="72"/>
      <c r="M101" s="310"/>
      <c r="N101" s="311"/>
      <c r="P101" s="226"/>
      <c r="AA101" s="40"/>
    </row>
    <row r="102" spans="2:27" ht="20.25" customHeight="1" x14ac:dyDescent="0.25">
      <c r="B102" s="85" t="s">
        <v>119</v>
      </c>
      <c r="C102" s="64">
        <v>2</v>
      </c>
      <c r="D102" s="86">
        <v>2.8258046776904217E-2</v>
      </c>
      <c r="E102" s="86">
        <v>0.32884072424943478</v>
      </c>
      <c r="F102" s="86">
        <v>0.19723971712198016</v>
      </c>
      <c r="G102" s="87">
        <v>10.35125</v>
      </c>
      <c r="H102" s="88">
        <v>8.9870683223630746E-2</v>
      </c>
      <c r="I102" s="88">
        <v>15.378459852796578</v>
      </c>
      <c r="J102" s="89">
        <v>1.9894225281881386</v>
      </c>
      <c r="K102" s="72"/>
      <c r="M102" s="310"/>
      <c r="N102" s="311"/>
      <c r="P102" s="226"/>
      <c r="AA102" s="40"/>
    </row>
    <row r="103" spans="2:27" ht="20.25" customHeight="1" x14ac:dyDescent="0.25">
      <c r="B103" s="85" t="s">
        <v>119</v>
      </c>
      <c r="C103" s="64">
        <v>3</v>
      </c>
      <c r="D103" s="86">
        <v>1.175665835458512E-2</v>
      </c>
      <c r="E103" s="86">
        <v>0.31959663310419983</v>
      </c>
      <c r="F103" s="86">
        <v>0.19269979235877796</v>
      </c>
      <c r="G103" s="87">
        <v>10.331705882352944</v>
      </c>
      <c r="H103" s="88">
        <v>0.31643062418163942</v>
      </c>
      <c r="I103" s="88">
        <v>17.685058500180837</v>
      </c>
      <c r="J103" s="89">
        <v>1.9666856906557131</v>
      </c>
      <c r="K103" s="72"/>
      <c r="M103" s="310"/>
      <c r="N103" s="311"/>
      <c r="P103" s="226"/>
      <c r="AA103" s="40"/>
    </row>
    <row r="104" spans="2:27" ht="20.25" customHeight="1" x14ac:dyDescent="0.25">
      <c r="B104" s="85" t="s">
        <v>119</v>
      </c>
      <c r="C104" s="64">
        <v>4</v>
      </c>
      <c r="D104" s="86">
        <v>1.2169069645904244E-2</v>
      </c>
      <c r="E104" s="86">
        <v>0.31234550352792351</v>
      </c>
      <c r="F104" s="86">
        <v>0.19951361928908337</v>
      </c>
      <c r="G104" s="87">
        <v>10.425875000000001</v>
      </c>
      <c r="H104" s="88">
        <v>0.26979814345784875</v>
      </c>
      <c r="I104" s="88">
        <v>15.174037771508226</v>
      </c>
      <c r="J104" s="89">
        <v>1.9721872978802057</v>
      </c>
      <c r="K104" s="72"/>
      <c r="M104" s="310"/>
      <c r="N104" s="311"/>
      <c r="P104" s="226"/>
      <c r="AA104" s="40"/>
    </row>
    <row r="105" spans="2:27" ht="20.25" customHeight="1" x14ac:dyDescent="0.25">
      <c r="B105" s="85" t="s">
        <v>119</v>
      </c>
      <c r="C105" s="64">
        <v>5</v>
      </c>
      <c r="D105" s="86">
        <v>1.2587670893744485E-2</v>
      </c>
      <c r="E105" s="86">
        <v>0.31270303361931556</v>
      </c>
      <c r="F105" s="86">
        <v>0.18585115227280985</v>
      </c>
      <c r="G105" s="87">
        <v>10.371933333333335</v>
      </c>
      <c r="H105" s="88">
        <v>0.2229025013932954</v>
      </c>
      <c r="I105" s="88">
        <v>11.733340003897077</v>
      </c>
      <c r="J105" s="89">
        <v>1.9230226736410321</v>
      </c>
      <c r="K105" s="72"/>
      <c r="M105" s="310"/>
      <c r="N105" s="311"/>
      <c r="P105" s="226"/>
      <c r="AA105" s="40"/>
    </row>
    <row r="106" spans="2:27" ht="20.25" customHeight="1" x14ac:dyDescent="0.25">
      <c r="B106" s="85" t="s">
        <v>119</v>
      </c>
      <c r="C106" s="64">
        <v>6</v>
      </c>
      <c r="D106" s="86">
        <v>1.4905359657131372E-2</v>
      </c>
      <c r="E106" s="86">
        <v>0.31875193252297424</v>
      </c>
      <c r="F106" s="86">
        <v>0.17984640525997658</v>
      </c>
      <c r="G106" s="87">
        <v>11.706285714285714</v>
      </c>
      <c r="H106" s="88">
        <v>0.20950550556234773</v>
      </c>
      <c r="I106" s="88">
        <v>14.296405543747072</v>
      </c>
      <c r="J106" s="89">
        <v>1.8618801870946993</v>
      </c>
      <c r="K106" s="72"/>
      <c r="M106" s="310"/>
      <c r="N106" s="311"/>
      <c r="P106" s="226"/>
      <c r="AA106" s="40"/>
    </row>
    <row r="107" spans="2:27" ht="20.25" customHeight="1" x14ac:dyDescent="0.25">
      <c r="B107" s="85" t="s">
        <v>119</v>
      </c>
      <c r="C107" s="64">
        <v>7</v>
      </c>
      <c r="D107" s="86">
        <v>1.6767351453119833E-2</v>
      </c>
      <c r="E107" s="86">
        <v>0.32551445225172726</v>
      </c>
      <c r="F107" s="86">
        <v>0.17941277109251949</v>
      </c>
      <c r="G107" s="87">
        <v>13.532230769230772</v>
      </c>
      <c r="H107" s="88">
        <v>0.19433249140000364</v>
      </c>
      <c r="I107" s="88">
        <v>14.60628080522608</v>
      </c>
      <c r="J107" s="89">
        <v>1.8230080415030383</v>
      </c>
      <c r="K107" s="72"/>
      <c r="M107" s="310"/>
      <c r="N107" s="311"/>
      <c r="P107" s="226"/>
      <c r="AA107" s="40"/>
    </row>
    <row r="108" spans="2:27" ht="20.25" customHeight="1" x14ac:dyDescent="0.25">
      <c r="B108" s="85" t="s">
        <v>119</v>
      </c>
      <c r="C108" s="64">
        <v>8</v>
      </c>
      <c r="D108" s="86">
        <v>2.0513980459244813E-2</v>
      </c>
      <c r="E108" s="86">
        <v>0.33341570720789299</v>
      </c>
      <c r="F108" s="86">
        <v>0.18380472783089452</v>
      </c>
      <c r="G108" s="87">
        <v>15.249909090909092</v>
      </c>
      <c r="H108" s="88">
        <v>0.21185546394281687</v>
      </c>
      <c r="I108" s="88">
        <v>18.055985300341593</v>
      </c>
      <c r="J108" s="89">
        <v>1.8338086176318309</v>
      </c>
      <c r="K108" s="72"/>
      <c r="M108" s="310"/>
      <c r="N108" s="311"/>
      <c r="P108" s="226"/>
      <c r="AA108" s="40"/>
    </row>
    <row r="109" spans="2:27" ht="20.25" customHeight="1" x14ac:dyDescent="0.25">
      <c r="B109" s="85" t="s">
        <v>119</v>
      </c>
      <c r="C109" s="64">
        <v>9</v>
      </c>
      <c r="D109" s="86">
        <v>2.0442896217292835E-2</v>
      </c>
      <c r="E109" s="86">
        <v>0.33278362806936407</v>
      </c>
      <c r="F109" s="86">
        <v>0.19241004548343651</v>
      </c>
      <c r="G109" s="87">
        <v>13.615636363636362</v>
      </c>
      <c r="H109" s="88">
        <v>0.18889450879202929</v>
      </c>
      <c r="I109" s="88">
        <v>18.396226328468185</v>
      </c>
      <c r="J109" s="89">
        <v>1.8807354170584196</v>
      </c>
      <c r="K109" s="72"/>
      <c r="M109" s="310"/>
      <c r="N109" s="311"/>
      <c r="P109" s="226"/>
      <c r="AA109" s="40"/>
    </row>
    <row r="110" spans="2:27" ht="20.25" customHeight="1" x14ac:dyDescent="0.25">
      <c r="B110" s="85" t="s">
        <v>119</v>
      </c>
      <c r="C110" s="64">
        <v>10</v>
      </c>
      <c r="D110" s="86">
        <v>1.7136007975342919E-2</v>
      </c>
      <c r="E110" s="86">
        <v>0.3407438285170471</v>
      </c>
      <c r="F110" s="86">
        <v>0.21560447864845411</v>
      </c>
      <c r="G110" s="87">
        <v>12.955416666666666</v>
      </c>
      <c r="H110" s="88">
        <v>0.35974274494848324</v>
      </c>
      <c r="I110" s="88">
        <v>25.254342642584586</v>
      </c>
      <c r="J110" s="89">
        <v>1.897044919461397</v>
      </c>
      <c r="K110" s="72"/>
    </row>
    <row r="111" spans="2:27" ht="20.25" customHeight="1" x14ac:dyDescent="0.25">
      <c r="B111" s="85" t="s">
        <v>119</v>
      </c>
      <c r="C111" s="64">
        <v>11</v>
      </c>
      <c r="D111" s="86">
        <v>1.8341048682163401E-2</v>
      </c>
      <c r="E111" s="86">
        <v>0.34380928213594547</v>
      </c>
      <c r="F111" s="86">
        <v>0.22361161082022779</v>
      </c>
      <c r="G111" s="87">
        <v>13.446</v>
      </c>
      <c r="H111" s="88">
        <v>0.31252367043184337</v>
      </c>
      <c r="I111" s="88">
        <v>28.572800188416636</v>
      </c>
      <c r="J111" s="89">
        <v>1.8843090848035029</v>
      </c>
      <c r="K111" s="72" t="s">
        <v>66</v>
      </c>
    </row>
    <row r="112" spans="2:27" ht="20.25" customHeight="1" x14ac:dyDescent="0.25">
      <c r="B112" s="85" t="s">
        <v>121</v>
      </c>
      <c r="C112" s="64">
        <v>1</v>
      </c>
      <c r="D112" s="86">
        <v>2.5633585183256022E-2</v>
      </c>
      <c r="E112" s="86">
        <v>0.38923470783275249</v>
      </c>
      <c r="F112" s="86">
        <v>0.23255125305302532</v>
      </c>
      <c r="G112" s="87">
        <v>15.783809523809525</v>
      </c>
      <c r="H112" s="88">
        <v>1.9644000466982623</v>
      </c>
      <c r="I112" s="88">
        <v>43.673864404563844</v>
      </c>
      <c r="J112" s="89">
        <v>1.7880894057642993</v>
      </c>
      <c r="K112" s="72"/>
    </row>
    <row r="113" spans="2:11" ht="20.25" customHeight="1" x14ac:dyDescent="0.25">
      <c r="B113" s="85" t="s">
        <v>121</v>
      </c>
      <c r="C113" s="64">
        <v>2</v>
      </c>
      <c r="D113" s="86">
        <v>1.9184583151273742E-2</v>
      </c>
      <c r="E113" s="86">
        <v>0.36712127047546644</v>
      </c>
      <c r="F113" s="86">
        <v>0.20857467288191117</v>
      </c>
      <c r="G113" s="87">
        <v>13.307541666666665</v>
      </c>
      <c r="H113" s="88">
        <v>0.39742341291039607</v>
      </c>
      <c r="I113" s="88">
        <v>18.301282147345514</v>
      </c>
      <c r="J113" s="89">
        <v>1.954709592584726</v>
      </c>
      <c r="K113" s="72"/>
    </row>
    <row r="114" spans="2:11" ht="20.25" customHeight="1" x14ac:dyDescent="0.25">
      <c r="B114" s="85" t="s">
        <v>121</v>
      </c>
      <c r="C114" s="64">
        <v>3</v>
      </c>
      <c r="D114" s="86">
        <v>7.8532731100192949E-3</v>
      </c>
      <c r="E114" s="86">
        <v>0.37622316514295329</v>
      </c>
      <c r="F114" s="86">
        <v>0.2136450003241584</v>
      </c>
      <c r="G114" s="87">
        <v>12.698000000000002</v>
      </c>
      <c r="H114" s="88">
        <v>0.12477145044530077</v>
      </c>
      <c r="I114" s="88">
        <v>15.841576974819443</v>
      </c>
      <c r="J114" s="89">
        <v>2.0343092396707276</v>
      </c>
      <c r="K114" s="72"/>
    </row>
    <row r="115" spans="2:11" ht="20.25" customHeight="1" x14ac:dyDescent="0.25">
      <c r="B115" s="85" t="s">
        <v>121</v>
      </c>
      <c r="C115" s="64">
        <v>4</v>
      </c>
      <c r="D115" s="86">
        <v>7.0147223619788012E-3</v>
      </c>
      <c r="E115" s="86">
        <v>0.37648894893854978</v>
      </c>
      <c r="F115" s="86">
        <v>0.21635011674956986</v>
      </c>
      <c r="G115" s="87">
        <v>13.605285714285715</v>
      </c>
      <c r="H115" s="88">
        <v>7.9312954178196532E-2</v>
      </c>
      <c r="I115" s="88">
        <v>18.931160964336652</v>
      </c>
      <c r="J115" s="89">
        <v>1.9993902092758657</v>
      </c>
      <c r="K115" s="72"/>
    </row>
    <row r="116" spans="2:11" ht="20.25" customHeight="1" x14ac:dyDescent="0.25">
      <c r="B116" s="85" t="s">
        <v>121</v>
      </c>
      <c r="C116" s="64">
        <v>5</v>
      </c>
      <c r="D116" s="86">
        <v>7.9431835608007977E-3</v>
      </c>
      <c r="E116" s="86">
        <v>0.37525659095112018</v>
      </c>
      <c r="F116" s="86">
        <v>0.21511807174133588</v>
      </c>
      <c r="G116" s="87">
        <v>14.415285714285716</v>
      </c>
      <c r="H116" s="88">
        <v>0.16975174801017137</v>
      </c>
      <c r="I116" s="88">
        <v>22.457953371210202</v>
      </c>
      <c r="J116" s="89">
        <v>1.9546064826402896</v>
      </c>
      <c r="K116" s="72"/>
    </row>
    <row r="117" spans="2:11" ht="20.25" customHeight="1" x14ac:dyDescent="0.25">
      <c r="B117" s="85" t="s">
        <v>121</v>
      </c>
      <c r="C117" s="64">
        <v>6</v>
      </c>
      <c r="D117" s="86">
        <v>9.1783438821681565E-3</v>
      </c>
      <c r="E117" s="86">
        <v>0.37075659774179165</v>
      </c>
      <c r="F117" s="86">
        <v>0.20515232236041711</v>
      </c>
      <c r="G117" s="87">
        <v>15.564538461538461</v>
      </c>
      <c r="H117" s="88">
        <v>0.16435284025842661</v>
      </c>
      <c r="I117" s="88">
        <v>24.895013330495999</v>
      </c>
      <c r="J117" s="89">
        <v>1.9027242891631402</v>
      </c>
      <c r="K117" s="72"/>
    </row>
    <row r="118" spans="2:11" ht="20.25" customHeight="1" x14ac:dyDescent="0.25">
      <c r="B118" s="85" t="s">
        <v>121</v>
      </c>
      <c r="C118" s="64">
        <v>7</v>
      </c>
      <c r="D118" s="86">
        <v>9.6988783859438994E-3</v>
      </c>
      <c r="E118" s="86">
        <v>0.37254127448038132</v>
      </c>
      <c r="F118" s="86">
        <v>0.19971279406645351</v>
      </c>
      <c r="G118" s="87">
        <v>16.024000000000001</v>
      </c>
      <c r="H118" s="88">
        <v>0.12611943768316464</v>
      </c>
      <c r="I118" s="88">
        <v>23.89075179041863</v>
      </c>
      <c r="J118" s="89">
        <v>1.8608783445725903</v>
      </c>
      <c r="K118" s="72"/>
    </row>
    <row r="119" spans="2:11" ht="20.25" customHeight="1" x14ac:dyDescent="0.25">
      <c r="B119" s="85" t="s">
        <v>121</v>
      </c>
      <c r="C119" s="64">
        <v>8</v>
      </c>
      <c r="D119" s="86">
        <v>1.2994771661442663E-2</v>
      </c>
      <c r="E119" s="86">
        <v>0.36817807797054225</v>
      </c>
      <c r="F119" s="86">
        <v>0.19318653298548571</v>
      </c>
      <c r="G119" s="87">
        <v>16.529043478260871</v>
      </c>
      <c r="H119" s="88">
        <v>0.18700111160173599</v>
      </c>
      <c r="I119" s="88">
        <v>24.576261474735841</v>
      </c>
      <c r="J119" s="89">
        <v>1.8416535761191675</v>
      </c>
      <c r="K119" s="72"/>
    </row>
    <row r="120" spans="2:11" ht="20.25" customHeight="1" x14ac:dyDescent="0.25">
      <c r="B120" s="85" t="s">
        <v>121</v>
      </c>
      <c r="C120" s="64">
        <v>9</v>
      </c>
      <c r="D120" s="86">
        <v>1.2617161268242499E-2</v>
      </c>
      <c r="E120" s="86">
        <v>0.37259990147188837</v>
      </c>
      <c r="F120" s="86">
        <v>0.20232518195957866</v>
      </c>
      <c r="G120" s="87">
        <v>15.774304347826085</v>
      </c>
      <c r="H120" s="88">
        <v>0.28407405643548889</v>
      </c>
      <c r="I120" s="88">
        <v>23.870575859887992</v>
      </c>
      <c r="J120" s="89">
        <v>1.8716788445392125</v>
      </c>
      <c r="K120" s="72"/>
    </row>
    <row r="121" spans="2:11" ht="20.25" customHeight="1" x14ac:dyDescent="0.25">
      <c r="B121" s="85" t="s">
        <v>121</v>
      </c>
      <c r="C121" s="64">
        <v>10</v>
      </c>
      <c r="D121" s="86">
        <v>1.3203580708305183E-2</v>
      </c>
      <c r="E121" s="86">
        <v>0.37577208915288141</v>
      </c>
      <c r="F121" s="86">
        <v>0.23209039727508629</v>
      </c>
      <c r="G121" s="87">
        <v>14.937318181818181</v>
      </c>
      <c r="H121" s="88">
        <v>0.39468847069301849</v>
      </c>
      <c r="I121" s="88">
        <v>31.14741766631219</v>
      </c>
      <c r="J121" s="89">
        <v>1.9156892798607443</v>
      </c>
      <c r="K121" s="72"/>
    </row>
    <row r="122" spans="2:11" ht="20.25" customHeight="1" x14ac:dyDescent="0.25">
      <c r="B122" s="85" t="s">
        <v>121</v>
      </c>
      <c r="C122" s="64">
        <v>11</v>
      </c>
      <c r="D122" s="86">
        <v>1.6678930625878764E-2</v>
      </c>
      <c r="E122" s="86">
        <v>0.37600761198105925</v>
      </c>
      <c r="F122" s="86">
        <v>0.23776801292260064</v>
      </c>
      <c r="G122" s="87">
        <v>14.746045454545452</v>
      </c>
      <c r="H122" s="88">
        <v>0.60556798845765381</v>
      </c>
      <c r="I122" s="88">
        <v>32.374949201103512</v>
      </c>
      <c r="J122" s="89">
        <v>1.9438693020874815</v>
      </c>
      <c r="K122" s="72" t="s">
        <v>66</v>
      </c>
    </row>
    <row r="123" spans="2:11" ht="20.25" customHeight="1" x14ac:dyDescent="0.25">
      <c r="B123" s="85" t="s">
        <v>117</v>
      </c>
      <c r="C123" s="64">
        <v>1</v>
      </c>
      <c r="D123" s="86">
        <v>4.5170679275899753E-2</v>
      </c>
      <c r="E123" s="86">
        <v>0.3293965805048838</v>
      </c>
      <c r="F123" s="86">
        <v>0.21425965158410715</v>
      </c>
      <c r="G123" s="87">
        <v>12.827500000000001</v>
      </c>
      <c r="H123" s="88">
        <v>0.65605723899057378</v>
      </c>
      <c r="I123" s="88">
        <v>30.465412505220957</v>
      </c>
      <c r="J123" s="89">
        <v>2.6118114791221063</v>
      </c>
      <c r="K123" s="72"/>
    </row>
    <row r="124" spans="2:11" ht="20.25" customHeight="1" x14ac:dyDescent="0.25">
      <c r="B124" s="85" t="s">
        <v>117</v>
      </c>
      <c r="C124" s="64">
        <v>2</v>
      </c>
      <c r="D124" s="86">
        <v>2.2005908475840472E-2</v>
      </c>
      <c r="E124" s="86">
        <v>0.30846761568453923</v>
      </c>
      <c r="F124" s="86">
        <v>0.17636746478769985</v>
      </c>
      <c r="G124" s="87">
        <v>9.6822857142857135</v>
      </c>
      <c r="H124" s="88">
        <v>5.4082016459601319E-2</v>
      </c>
      <c r="I124" s="88">
        <v>8.7372502146955906</v>
      </c>
      <c r="J124" s="89">
        <v>2.9918694714296463</v>
      </c>
      <c r="K124" s="72"/>
    </row>
    <row r="125" spans="2:11" ht="20.25" customHeight="1" x14ac:dyDescent="0.25">
      <c r="B125" s="85" t="s">
        <v>117</v>
      </c>
      <c r="C125" s="64">
        <v>3</v>
      </c>
      <c r="D125" s="86">
        <v>1.3236552633000047E-2</v>
      </c>
      <c r="E125" s="86">
        <v>0.33921305600966234</v>
      </c>
      <c r="F125" s="86">
        <v>0.197660398462917</v>
      </c>
      <c r="G125" s="87">
        <v>11.025499999999999</v>
      </c>
      <c r="H125" s="88">
        <v>0.11651402077106725</v>
      </c>
      <c r="I125" s="88">
        <v>16.514922815099016</v>
      </c>
      <c r="J125" s="89">
        <v>2.6719627410880813</v>
      </c>
      <c r="K125" s="72"/>
    </row>
    <row r="126" spans="2:11" ht="20.25" customHeight="1" x14ac:dyDescent="0.25">
      <c r="B126" s="85" t="s">
        <v>117</v>
      </c>
      <c r="C126" s="64">
        <v>4</v>
      </c>
      <c r="D126" s="86">
        <v>1.2312364528979096E-2</v>
      </c>
      <c r="E126" s="86">
        <v>0.34556884805140503</v>
      </c>
      <c r="F126" s="86">
        <v>0.20421152229479295</v>
      </c>
      <c r="G126" s="87">
        <v>10.968249999999999</v>
      </c>
      <c r="H126" s="88">
        <v>9.1024515751554985E-2</v>
      </c>
      <c r="I126" s="88">
        <v>15.553319430591788</v>
      </c>
      <c r="J126" s="89">
        <v>2.6673130533982645</v>
      </c>
      <c r="K126" s="72"/>
    </row>
    <row r="127" spans="2:11" ht="20.25" customHeight="1" x14ac:dyDescent="0.25">
      <c r="B127" s="85" t="s">
        <v>117</v>
      </c>
      <c r="C127" s="64">
        <v>5</v>
      </c>
      <c r="D127" s="86">
        <v>1.2484057727333081E-2</v>
      </c>
      <c r="E127" s="86">
        <v>0.34489973308812111</v>
      </c>
      <c r="F127" s="86">
        <v>0.2082408584100823</v>
      </c>
      <c r="G127" s="87">
        <v>11.454000000000001</v>
      </c>
      <c r="H127" s="88">
        <v>0.10023627360292771</v>
      </c>
      <c r="I127" s="88">
        <v>14.947734301036594</v>
      </c>
      <c r="J127" s="89">
        <v>2.5825739614367103</v>
      </c>
      <c r="K127" s="72"/>
    </row>
    <row r="128" spans="2:11" ht="20.25" customHeight="1" x14ac:dyDescent="0.25">
      <c r="B128" s="85" t="s">
        <v>117</v>
      </c>
      <c r="C128" s="64">
        <v>6</v>
      </c>
      <c r="D128" s="86">
        <v>1.3951522437996175E-2</v>
      </c>
      <c r="E128" s="86">
        <v>0.34769429257770407</v>
      </c>
      <c r="F128" s="86">
        <v>0.19200048079396842</v>
      </c>
      <c r="G128" s="87">
        <v>13.15075</v>
      </c>
      <c r="H128" s="88">
        <v>0.10570219154996295</v>
      </c>
      <c r="I128" s="88">
        <v>19.101896044386162</v>
      </c>
      <c r="J128" s="89">
        <v>2.3923172973203393</v>
      </c>
      <c r="K128" s="72"/>
    </row>
    <row r="129" spans="2:11" ht="20.25" customHeight="1" x14ac:dyDescent="0.25">
      <c r="B129" s="85" t="s">
        <v>117</v>
      </c>
      <c r="C129" s="64">
        <v>7</v>
      </c>
      <c r="D129" s="86">
        <v>1.4135952358110429E-2</v>
      </c>
      <c r="E129" s="86">
        <v>0.34796794306370898</v>
      </c>
      <c r="F129" s="86">
        <v>0.18376749312517385</v>
      </c>
      <c r="G129" s="87">
        <v>13.940999999999999</v>
      </c>
      <c r="H129" s="88">
        <v>5.6416545167368146E-2</v>
      </c>
      <c r="I129" s="88">
        <v>19.448663670697378</v>
      </c>
      <c r="J129" s="89">
        <v>2.2951914224510204</v>
      </c>
      <c r="K129" s="72"/>
    </row>
    <row r="130" spans="2:11" ht="20.25" customHeight="1" x14ac:dyDescent="0.25">
      <c r="B130" s="85" t="s">
        <v>117</v>
      </c>
      <c r="C130" s="64">
        <v>8</v>
      </c>
      <c r="D130" s="86">
        <v>1.4797694669955031E-2</v>
      </c>
      <c r="E130" s="86">
        <v>0.34956506161086465</v>
      </c>
      <c r="F130" s="86">
        <v>0.18221234443855902</v>
      </c>
      <c r="G130" s="87">
        <v>14.260000000000002</v>
      </c>
      <c r="H130" s="88">
        <v>9.610816537157274E-2</v>
      </c>
      <c r="I130" s="88">
        <v>22.362622660776402</v>
      </c>
      <c r="J130" s="89">
        <v>2.2649956472979507</v>
      </c>
      <c r="K130" s="72"/>
    </row>
    <row r="131" spans="2:11" ht="20.25" customHeight="1" x14ac:dyDescent="0.25">
      <c r="B131" s="85" t="s">
        <v>117</v>
      </c>
      <c r="C131" s="64">
        <v>9</v>
      </c>
      <c r="D131" s="86">
        <v>1.5562331774752991E-2</v>
      </c>
      <c r="E131" s="86">
        <v>0.35180555609465808</v>
      </c>
      <c r="F131" s="86">
        <v>0.18799214440206494</v>
      </c>
      <c r="G131" s="87">
        <v>13.63875</v>
      </c>
      <c r="H131" s="88">
        <v>8.6716454082040151E-2</v>
      </c>
      <c r="I131" s="88">
        <v>20.451391091664309</v>
      </c>
      <c r="J131" s="89">
        <v>2.3457578277076734</v>
      </c>
      <c r="K131" s="72"/>
    </row>
    <row r="132" spans="2:11" ht="20.25" customHeight="1" x14ac:dyDescent="0.25">
      <c r="B132" s="85" t="s">
        <v>117</v>
      </c>
      <c r="C132" s="64">
        <v>10</v>
      </c>
      <c r="D132" s="86">
        <v>1.378206782606667E-2</v>
      </c>
      <c r="E132" s="86">
        <v>0.35684347986641513</v>
      </c>
      <c r="F132" s="86">
        <v>0.23377693506270819</v>
      </c>
      <c r="G132" s="87">
        <v>11.88875</v>
      </c>
      <c r="H132" s="88">
        <v>0.10825010884548444</v>
      </c>
      <c r="I132" s="88">
        <v>22.572312696460415</v>
      </c>
      <c r="J132" s="89">
        <v>2.5740655042577743</v>
      </c>
      <c r="K132" s="72"/>
    </row>
    <row r="133" spans="2:11" ht="20.25" customHeight="1" x14ac:dyDescent="0.25">
      <c r="B133" s="85" t="s">
        <v>117</v>
      </c>
      <c r="C133" s="64">
        <v>11</v>
      </c>
      <c r="D133" s="86">
        <v>1.3525167918691537E-2</v>
      </c>
      <c r="E133" s="86">
        <v>0.35997951697485048</v>
      </c>
      <c r="F133" s="86">
        <v>0.24198578455709846</v>
      </c>
      <c r="G133" s="87">
        <v>12.1685</v>
      </c>
      <c r="H133" s="88">
        <v>0.16568694594803043</v>
      </c>
      <c r="I133" s="88">
        <v>22.206192930684779</v>
      </c>
      <c r="J133" s="89">
        <v>2.5439351451234713</v>
      </c>
      <c r="K133" s="72" t="s">
        <v>69</v>
      </c>
    </row>
    <row r="134" spans="2:11" ht="20.25" customHeight="1" x14ac:dyDescent="0.25">
      <c r="B134" s="83" t="s">
        <v>125</v>
      </c>
      <c r="C134" s="82"/>
      <c r="D134" s="83"/>
      <c r="E134" s="83"/>
      <c r="F134" s="83"/>
      <c r="G134" s="83"/>
      <c r="H134" s="83"/>
      <c r="I134" s="83"/>
      <c r="J134" s="83"/>
      <c r="K134" s="82"/>
    </row>
    <row r="135" spans="2:11" ht="20.25" customHeight="1" x14ac:dyDescent="0.25">
      <c r="B135" s="222" t="str">
        <f>C68</f>
        <v>80</v>
      </c>
      <c r="C135" s="54"/>
      <c r="D135" s="65">
        <f t="shared" ref="D135:J139" si="1">(SUMIFS(D$79:D$133,$B$79:$B$133,$B135,$C$79:$C$133,MAX($C$79:$C$133))/SUMIFS(D$79:D$133,$B$79:$B$133,$B135,$C$79:$C$133,MAX($C$79:$C$133)-1))-1</f>
        <v>0.14624202441120548</v>
      </c>
      <c r="E135" s="65">
        <f t="shared" si="1"/>
        <v>1.703227277403685E-2</v>
      </c>
      <c r="F135" s="65">
        <f t="shared" si="1"/>
        <v>2.9792652421690935E-2</v>
      </c>
      <c r="G135" s="65">
        <f t="shared" si="1"/>
        <v>9.3181275429972121E-3</v>
      </c>
      <c r="H135" s="65">
        <f t="shared" si="1"/>
        <v>-7.7759295520365201E-2</v>
      </c>
      <c r="I135" s="65">
        <f t="shared" si="1"/>
        <v>8.3152123957471291E-2</v>
      </c>
      <c r="J135" s="84">
        <f t="shared" si="1"/>
        <v>-5.2794143703364105E-3</v>
      </c>
      <c r="K135" s="55"/>
    </row>
    <row r="136" spans="2:11" ht="20.25" customHeight="1" x14ac:dyDescent="0.25">
      <c r="B136" s="42" t="str">
        <f>D68</f>
        <v>595</v>
      </c>
      <c r="C136" s="54"/>
      <c r="D136" s="65">
        <f t="shared" si="1"/>
        <v>-6.6232957899813982E-2</v>
      </c>
      <c r="E136" s="65">
        <f t="shared" si="1"/>
        <v>1.7815275027446953E-2</v>
      </c>
      <c r="F136" s="65">
        <f t="shared" si="1"/>
        <v>-5.2699685760832615E-2</v>
      </c>
      <c r="G136" s="65">
        <f t="shared" si="1"/>
        <v>-3.132626126799154E-2</v>
      </c>
      <c r="H136" s="65">
        <f t="shared" si="1"/>
        <v>3.1134552124394075</v>
      </c>
      <c r="I136" s="65">
        <f>(SUMIFS(I$79:I$133,$B$79:$B$133,$B136,$C$79:$C$133,MAX($C$79:$C$133))/SUMIFS(I$79:I$133,$B$79:$B$133,$B136,$C$79:$C$133,MAX($C$79:$C$133)-1))-1</f>
        <v>-0.20037797499756871</v>
      </c>
      <c r="J136" s="84">
        <f t="shared" si="1"/>
        <v>1.7416950507949558E-2</v>
      </c>
      <c r="K136" s="55"/>
    </row>
    <row r="137" spans="2:11" ht="20.25" customHeight="1" x14ac:dyDescent="0.25">
      <c r="B137" s="42" t="str">
        <f>E68</f>
        <v>72</v>
      </c>
      <c r="C137" s="54"/>
      <c r="D137" s="65">
        <f t="shared" si="1"/>
        <v>7.0322137370291804E-2</v>
      </c>
      <c r="E137" s="65">
        <f t="shared" si="1"/>
        <v>8.9963584439358701E-3</v>
      </c>
      <c r="F137" s="65">
        <f t="shared" si="1"/>
        <v>3.71380604984064E-2</v>
      </c>
      <c r="G137" s="65">
        <f t="shared" si="1"/>
        <v>3.7867044029202823E-2</v>
      </c>
      <c r="H137" s="65">
        <f t="shared" si="1"/>
        <v>-0.13125789242365915</v>
      </c>
      <c r="I137" s="65">
        <f t="shared" si="1"/>
        <v>0.13140146202959846</v>
      </c>
      <c r="J137" s="84">
        <f t="shared" si="1"/>
        <v>-6.7135124357045051E-3</v>
      </c>
      <c r="K137" s="55"/>
    </row>
    <row r="138" spans="2:11" ht="20.25" customHeight="1" x14ac:dyDescent="0.25">
      <c r="B138" s="42" t="str">
        <f>F68</f>
        <v>87</v>
      </c>
      <c r="C138" s="54"/>
      <c r="D138" s="65">
        <f t="shared" si="1"/>
        <v>0.26321268407043186</v>
      </c>
      <c r="E138" s="65">
        <f t="shared" si="1"/>
        <v>6.2677041477132711E-4</v>
      </c>
      <c r="F138" s="65">
        <f t="shared" si="1"/>
        <v>2.446294941184024E-2</v>
      </c>
      <c r="G138" s="65">
        <f>(SUMIFS(G$79:G$133,$B$79:$B$133,$B138,$C$79:$C$133,MAX($C$79:$C$133))/SUMIFS(G$79:G$133,$B$79:$B$133,$B138,$C$79:$C$133,MAX($C$79:$C$133)-1))-1</f>
        <v>-1.2805024633240181E-2</v>
      </c>
      <c r="H138" s="65">
        <f t="shared" si="1"/>
        <v>0.53429358449300524</v>
      </c>
      <c r="I138" s="65">
        <f t="shared" si="1"/>
        <v>3.9410378990068606E-2</v>
      </c>
      <c r="J138" s="84">
        <f t="shared" si="1"/>
        <v>1.4710121585472136E-2</v>
      </c>
      <c r="K138" s="55"/>
    </row>
    <row r="139" spans="2:11" ht="20.25" customHeight="1" x14ac:dyDescent="0.25">
      <c r="B139" s="42" t="str">
        <f>G68</f>
        <v>300</v>
      </c>
      <c r="C139" s="54"/>
      <c r="D139" s="65">
        <f t="shared" si="1"/>
        <v>-1.8640156950123665E-2</v>
      </c>
      <c r="E139" s="65">
        <f t="shared" si="1"/>
        <v>8.7882707275730443E-3</v>
      </c>
      <c r="F139" s="65">
        <f t="shared" si="1"/>
        <v>3.5114026506457341E-2</v>
      </c>
      <c r="G139" s="65">
        <f t="shared" si="1"/>
        <v>2.3530648722531744E-2</v>
      </c>
      <c r="H139" s="65">
        <f>(SUMIFS(H$79:H$133,$B$79:$B$133,$B139,$C$79:$C$133,MAX($C$79:$C$133))/SUMIFS(H$79:H$133,$B$79:$B$133,$B139,$C$79:$C$133,MAX($C$79:$C$133)-1))-1</f>
        <v>0.53059380461714811</v>
      </c>
      <c r="I139" s="65">
        <f t="shared" si="1"/>
        <v>-1.6219860618581938E-2</v>
      </c>
      <c r="J139" s="84">
        <f t="shared" si="1"/>
        <v>-1.1705358346345229E-2</v>
      </c>
      <c r="K139" s="55"/>
    </row>
    <row r="140" spans="2:11" ht="20.25" customHeight="1" thickBot="1" x14ac:dyDescent="0.3"/>
    <row r="141" spans="2:11" ht="17.25" thickTop="1" x14ac:dyDescent="0.25">
      <c r="B141" s="25" t="s">
        <v>51</v>
      </c>
      <c r="C141" s="25"/>
      <c r="D141" s="25"/>
      <c r="E141" s="25"/>
      <c r="F141" s="170" t="s">
        <v>75</v>
      </c>
      <c r="G141" s="43"/>
      <c r="H141" s="25"/>
      <c r="I141" s="25"/>
    </row>
    <row r="142" spans="2:11" x14ac:dyDescent="0.25">
      <c r="B142" s="26" t="s">
        <v>33</v>
      </c>
      <c r="C142" s="26" t="s">
        <v>52</v>
      </c>
      <c r="D142" s="26"/>
      <c r="E142" s="26"/>
      <c r="F142" s="90" t="s">
        <v>76</v>
      </c>
      <c r="G142" s="44"/>
      <c r="H142" s="46" t="s">
        <v>79</v>
      </c>
      <c r="I142" s="46"/>
    </row>
    <row r="143" spans="2:11" x14ac:dyDescent="0.25">
      <c r="B143" s="26" t="s">
        <v>34</v>
      </c>
      <c r="C143" s="26" t="s">
        <v>53</v>
      </c>
      <c r="D143" s="26"/>
      <c r="E143" s="26"/>
      <c r="F143" s="90" t="s">
        <v>77</v>
      </c>
      <c r="G143" s="44"/>
      <c r="H143" s="46" t="s">
        <v>80</v>
      </c>
      <c r="I143" s="46"/>
    </row>
    <row r="144" spans="2:11" x14ac:dyDescent="0.25">
      <c r="B144" s="26" t="s">
        <v>4</v>
      </c>
      <c r="C144" s="26" t="s">
        <v>54</v>
      </c>
      <c r="D144" s="26"/>
      <c r="E144" s="26"/>
      <c r="F144" s="90" t="s">
        <v>78</v>
      </c>
      <c r="G144" s="44"/>
      <c r="H144" s="46" t="s">
        <v>81</v>
      </c>
      <c r="I144" s="46"/>
    </row>
    <row r="145" spans="2:9" x14ac:dyDescent="0.25">
      <c r="B145" s="26" t="s">
        <v>5</v>
      </c>
      <c r="C145" s="26" t="s">
        <v>55</v>
      </c>
      <c r="D145" s="26"/>
      <c r="E145" s="26"/>
      <c r="F145" s="90" t="s">
        <v>85</v>
      </c>
      <c r="G145" s="44"/>
      <c r="H145" s="46" t="s">
        <v>82</v>
      </c>
      <c r="I145" s="46"/>
    </row>
    <row r="146" spans="2:9" x14ac:dyDescent="0.25">
      <c r="B146" s="26" t="s">
        <v>56</v>
      </c>
      <c r="C146" s="26" t="s">
        <v>57</v>
      </c>
      <c r="D146" s="26"/>
      <c r="E146" s="26"/>
      <c r="F146" s="90" t="s">
        <v>86</v>
      </c>
      <c r="G146" s="44"/>
      <c r="H146" s="46" t="s">
        <v>83</v>
      </c>
      <c r="I146" s="46"/>
    </row>
    <row r="147" spans="2:9" ht="17.25" thickBot="1" x14ac:dyDescent="0.3">
      <c r="B147" s="27" t="s">
        <v>58</v>
      </c>
      <c r="C147" s="27" t="s">
        <v>59</v>
      </c>
      <c r="D147" s="27"/>
      <c r="E147" s="27"/>
      <c r="F147" s="91" t="s">
        <v>87</v>
      </c>
      <c r="G147" s="45"/>
      <c r="H147" s="47" t="s">
        <v>84</v>
      </c>
      <c r="I147" s="47"/>
    </row>
    <row r="148" spans="2:9" ht="17.25" thickTop="1" x14ac:dyDescent="0.25"/>
    <row r="14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9:K133">
    <cfRule type="expression" dxfId="83" priority="14">
      <formula>$B79&lt;&gt;$B80</formula>
    </cfRule>
  </conditionalFormatting>
  <conditionalFormatting sqref="C69:K69">
    <cfRule type="containsText" dxfId="81" priority="15" operator="containsText" text="F">
      <formula>NOT(ISERROR(SEARCH("F",C69)))</formula>
    </cfRule>
    <cfRule type="containsText" dxfId="80" priority="16" operator="containsText" text="D">
      <formula>NOT(ISERROR(SEARCH("D",C69)))</formula>
    </cfRule>
    <cfRule type="containsText" dxfId="79" priority="17" operator="containsText" text="S">
      <formula>NOT(ISERROR(SEARCH("S",C69)))</formula>
    </cfRule>
    <cfRule type="containsText" dxfId="78" priority="18" operator="containsText" text="A">
      <formula>NOT(ISERROR(SEARCH("A",C69)))</formula>
    </cfRule>
  </conditionalFormatting>
  <conditionalFormatting sqref="D56:K56 D58:K59 D60:D65 D66:K67 D76:K76 D134:K134 K135:K139">
    <cfRule type="containsText" dxfId="77" priority="73" operator="containsText" text="악화">
      <formula>NOT(ISERROR(SEARCH("악화",D56)))</formula>
    </cfRule>
  </conditionalFormatting>
  <conditionalFormatting sqref="D56:K56 D58:K59 D66:K67 D76:K76 D134:K134 K135:K139 D60:D65">
    <cfRule type="containsText" dxfId="76" priority="72" operator="containsText" text="개선">
      <formula>NOT(ISERROR(SEARCH("개선",D56)))</formula>
    </cfRule>
  </conditionalFormatting>
  <conditionalFormatting sqref="G4:G5">
    <cfRule type="containsText" dxfId="75" priority="12" operator="containsText" text="S">
      <formula>NOT(ISERROR(SEARCH("S",G4)))</formula>
    </cfRule>
    <cfRule type="containsText" dxfId="74" priority="13" operator="containsText" text="A">
      <formula>NOT(ISERROR(SEARCH("A",G4)))</formula>
    </cfRule>
  </conditionalFormatting>
  <conditionalFormatting sqref="G5">
    <cfRule type="containsText" dxfId="73" priority="10" operator="containsText" text="F">
      <formula>NOT(ISERROR(SEARCH("F",G5)))</formula>
    </cfRule>
    <cfRule type="containsText" dxfId="72" priority="11" operator="containsText" text="D">
      <formula>NOT(ISERROR(SEARCH("D",G5)))</formula>
    </cfRule>
  </conditionalFormatting>
  <conditionalFormatting sqref="J23">
    <cfRule type="containsText" dxfId="71" priority="5" operator="containsText" text="D">
      <formula>NOT(ISERROR(SEARCH("D",J23)))</formula>
    </cfRule>
    <cfRule type="containsText" dxfId="70" priority="6" operator="containsText" text="F">
      <formula>NOT(ISERROR(SEARCH("F",J23)))</formula>
    </cfRule>
    <cfRule type="containsText" dxfId="69" priority="7" operator="containsText" text="S">
      <formula>NOT(ISERROR(SEARCH("S",J23)))</formula>
    </cfRule>
    <cfRule type="containsText" dxfId="68" priority="8" operator="containsText" text="A">
      <formula>NOT(ISERROR(SEARCH("A",J23)))</formula>
    </cfRule>
  </conditionalFormatting>
  <conditionalFormatting sqref="K1:K22">
    <cfRule type="containsText" dxfId="67" priority="1" operator="containsText" text="D">
      <formula>NOT(ISERROR(SEARCH("D",K1)))</formula>
    </cfRule>
    <cfRule type="containsText" dxfId="66" priority="2" operator="containsText" text="F">
      <formula>NOT(ISERROR(SEARCH("F",K1)))</formula>
    </cfRule>
    <cfRule type="containsText" dxfId="65" priority="3" operator="containsText" text="S">
      <formula>NOT(ISERROR(SEARCH("S",K1)))</formula>
    </cfRule>
    <cfRule type="containsText" dxfId="64" priority="4" operator="containsText" text="A">
      <formula>NOT(ISERROR(SEARCH("A",K1)))</formula>
    </cfRule>
  </conditionalFormatting>
  <conditionalFormatting sqref="K25:K29 K31:K68 K70:K1048576">
    <cfRule type="containsText" dxfId="63" priority="25" operator="containsText" text="D">
      <formula>NOT(ISERROR(SEARCH("D",K25)))</formula>
    </cfRule>
    <cfRule type="containsText" dxfId="62" priority="26" operator="containsText" text="F">
      <formula>NOT(ISERROR(SEARCH("F",K25)))</formula>
    </cfRule>
    <cfRule type="containsText" dxfId="61" priority="27" operator="containsText" text="S">
      <formula>NOT(ISERROR(SEARCH("S",K25)))</formula>
    </cfRule>
    <cfRule type="containsText" dxfId="60" priority="28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D135:J139</xm:sqref>
        </x14:conditionalFormatting>
        <x14:conditionalFormatting xmlns:xm="http://schemas.microsoft.com/office/excel/2006/main">
          <x14:cfRule type="iconSet" priority="9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 x14ac:dyDescent="0.25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 x14ac:dyDescent="0.25">
      <c r="A3" s="41" t="s">
        <v>153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6" t="s">
        <v>38</v>
      </c>
      <c r="B4" s="136" t="s">
        <v>141</v>
      </c>
      <c r="C4" s="136" t="s">
        <v>1</v>
      </c>
      <c r="D4" s="136" t="s">
        <v>10</v>
      </c>
      <c r="E4" s="137" t="s">
        <v>140</v>
      </c>
      <c r="F4" s="123" t="s">
        <v>45</v>
      </c>
      <c r="G4" s="147" t="s">
        <v>143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 x14ac:dyDescent="0.25">
      <c r="A5" s="141" t="str">
        <f>W5</f>
        <v>선진여객</v>
      </c>
      <c r="B5" s="141" t="str">
        <f>V5</f>
        <v>300</v>
      </c>
      <c r="C5" s="142" t="str">
        <f>Y5</f>
        <v>73아1099</v>
      </c>
      <c r="D5" s="130" t="str">
        <f>Z5</f>
        <v>중형</v>
      </c>
      <c r="E5" s="126" t="str">
        <f>AZ5</f>
        <v>D</v>
      </c>
      <c r="F5" s="149">
        <f>G5/H5</f>
        <v>0.81687499999999991</v>
      </c>
      <c r="G5" s="150">
        <f>AE5</f>
        <v>2.6139999999999999</v>
      </c>
      <c r="H5" s="151">
        <f>AF5</f>
        <v>3.2</v>
      </c>
      <c r="I5" s="152">
        <f>AC5</f>
        <v>6184.9380000000001</v>
      </c>
      <c r="J5" s="153">
        <f>AI5/AH5</f>
        <v>2.0406349382638914E-2</v>
      </c>
      <c r="K5" s="153">
        <f>AJ5/AH5</f>
        <v>0.35628640698546499</v>
      </c>
      <c r="L5" s="153">
        <f>AK5/AC5</f>
        <v>0.28860434817616604</v>
      </c>
      <c r="M5" s="154">
        <f>AG5</f>
        <v>12.37</v>
      </c>
      <c r="N5" s="155">
        <f>IF(AW5=0,AT5,"속도계이상")</f>
        <v>1.6E-2</v>
      </c>
      <c r="O5" s="155">
        <f>IF(AW5=0,AU5,"속도계이상")</f>
        <v>23.766999999999999</v>
      </c>
      <c r="P5" s="156">
        <f>AQ5/60</f>
        <v>0.5066666666666666</v>
      </c>
      <c r="Q5" s="157">
        <f>AN5</f>
        <v>85</v>
      </c>
      <c r="R5" s="158">
        <f>AC5/(AH5-AI5-AJ5)</f>
        <v>26.790364397353073</v>
      </c>
      <c r="S5" s="143">
        <f>IF(AW5=0,AL5,"속도계이상")</f>
        <v>1</v>
      </c>
      <c r="T5" s="143">
        <f>IF(AW5=0,AM5,"속도계이상")</f>
        <v>1470</v>
      </c>
      <c r="U5" t="s">
        <v>116</v>
      </c>
      <c r="V5" s="5" t="s">
        <v>117</v>
      </c>
      <c r="W5" t="s">
        <v>116</v>
      </c>
      <c r="X5" s="5" t="s">
        <v>117</v>
      </c>
      <c r="Y5" t="s">
        <v>176</v>
      </c>
      <c r="Z5" t="s">
        <v>177</v>
      </c>
      <c r="AA5" t="s">
        <v>48</v>
      </c>
      <c r="AB5">
        <v>516</v>
      </c>
      <c r="AC5" s="1">
        <v>6184.9380000000001</v>
      </c>
      <c r="AD5" s="1">
        <v>2365.9140000000002</v>
      </c>
      <c r="AE5" s="28">
        <v>2.6139999999999999</v>
      </c>
      <c r="AF5">
        <v>3.2</v>
      </c>
      <c r="AG5">
        <v>12.37</v>
      </c>
      <c r="AH5">
        <v>370.38599399999998</v>
      </c>
      <c r="AI5">
        <v>7.5582260000000003</v>
      </c>
      <c r="AJ5">
        <v>131.96349499999999</v>
      </c>
      <c r="AK5">
        <v>1785</v>
      </c>
      <c r="AL5">
        <v>1</v>
      </c>
      <c r="AM5">
        <v>1470</v>
      </c>
      <c r="AN5">
        <v>85</v>
      </c>
      <c r="AO5">
        <v>16.698627999999999</v>
      </c>
      <c r="AP5">
        <v>3895.3</v>
      </c>
      <c r="AQ5">
        <v>30.4</v>
      </c>
      <c r="AR5">
        <v>5</v>
      </c>
      <c r="AS5">
        <v>620</v>
      </c>
      <c r="AT5">
        <v>1.6E-2</v>
      </c>
      <c r="AU5">
        <v>23.766999999999999</v>
      </c>
      <c r="AV5">
        <v>48038</v>
      </c>
      <c r="AW5">
        <v>0</v>
      </c>
      <c r="AX5" s="29">
        <v>0.63</v>
      </c>
      <c r="AY5">
        <v>0.81687499999999991</v>
      </c>
      <c r="AZ5" t="s">
        <v>66</v>
      </c>
      <c r="BA5" t="s">
        <v>178</v>
      </c>
      <c r="BB5">
        <v>1</v>
      </c>
      <c r="BC5" t="s">
        <v>433</v>
      </c>
      <c r="BD5">
        <v>7</v>
      </c>
      <c r="BE5">
        <v>24141.914000000004</v>
      </c>
      <c r="BF5">
        <v>0.25619087202447988</v>
      </c>
      <c r="BG5">
        <v>0.20927591858499697</v>
      </c>
      <c r="BH5">
        <v>324531.76499999996</v>
      </c>
      <c r="BI5">
        <v>1.9058035813535851E-2</v>
      </c>
      <c r="BJ5">
        <v>1.5568033005182096E-2</v>
      </c>
      <c r="BK5">
        <v>1</v>
      </c>
      <c r="BL5" t="s">
        <v>66</v>
      </c>
      <c r="BM5">
        <v>0</v>
      </c>
      <c r="BN5" t="s">
        <v>403</v>
      </c>
    </row>
    <row r="6" spans="1:66" x14ac:dyDescent="0.25">
      <c r="A6" s="138" t="str">
        <f t="shared" ref="A6:A7" si="0">W6</f>
        <v>선진여객</v>
      </c>
      <c r="B6" s="138" t="str">
        <f t="shared" ref="B6:B7" si="1">V6</f>
        <v>300</v>
      </c>
      <c r="C6" s="139" t="str">
        <f t="shared" ref="C6:C7" si="2">Y6</f>
        <v>73아1100</v>
      </c>
      <c r="D6" s="113" t="str">
        <f t="shared" ref="D6:D7" si="3">Z6</f>
        <v>중형</v>
      </c>
      <c r="E6" s="109" t="str">
        <f>AZ6</f>
        <v>D</v>
      </c>
      <c r="F6" s="159">
        <f>G6/H6</f>
        <v>0.8153125</v>
      </c>
      <c r="G6" s="160">
        <f>AE6</f>
        <v>2.609</v>
      </c>
      <c r="H6" s="161">
        <f>AF6</f>
        <v>3.2</v>
      </c>
      <c r="I6" s="162">
        <f t="shared" ref="I6:I7" si="4">AC6</f>
        <v>6047.26</v>
      </c>
      <c r="J6" s="163">
        <f t="shared" ref="J6:J7" si="5">AI6/AH6</f>
        <v>1.3885258552763381E-2</v>
      </c>
      <c r="K6" s="163">
        <f t="shared" ref="K6:K7" si="6">AJ6/AH6</f>
        <v>0.35958990784180528</v>
      </c>
      <c r="L6" s="163">
        <f t="shared" ref="L6:L7" si="7">AK6/AC6</f>
        <v>0.22456451351521184</v>
      </c>
      <c r="M6" s="164">
        <f t="shared" ref="M6:M7" si="8">AG6</f>
        <v>11.170999999999999</v>
      </c>
      <c r="N6" s="165">
        <f t="shared" ref="N6:N7" si="9">IF(AW6=0,AT6,"속도계이상")</f>
        <v>0.26500000000000001</v>
      </c>
      <c r="O6" s="165">
        <f t="shared" ref="O6:O7" si="10">IF(AW6=0,AU6,"속도계이상")</f>
        <v>22.291</v>
      </c>
      <c r="P6" s="166">
        <f t="shared" ref="P6:P7" si="11">AQ6/60</f>
        <v>0.12000000000000001</v>
      </c>
      <c r="Q6" s="167">
        <f t="shared" ref="Q6:Q7" si="12">AN6</f>
        <v>83</v>
      </c>
      <c r="R6" s="168">
        <f t="shared" ref="R6:R7" si="13">AC6/(AH6-AI6-AJ6)</f>
        <v>24.304204598538814</v>
      </c>
      <c r="S6" s="140">
        <f t="shared" ref="S6:S7" si="14">IF(AW6=0,AL6,"속도계이상")</f>
        <v>16</v>
      </c>
      <c r="T6" s="140">
        <f t="shared" ref="T6:T7" si="15">IF(AW6=0,AM6,"속도계이상")</f>
        <v>1348</v>
      </c>
      <c r="U6" t="s">
        <v>116</v>
      </c>
      <c r="V6" s="5" t="s">
        <v>117</v>
      </c>
      <c r="W6" t="s">
        <v>116</v>
      </c>
      <c r="X6" s="5" t="s">
        <v>117</v>
      </c>
      <c r="Y6" t="s">
        <v>179</v>
      </c>
      <c r="Z6" t="s">
        <v>177</v>
      </c>
      <c r="AA6" t="s">
        <v>48</v>
      </c>
      <c r="AB6">
        <v>516</v>
      </c>
      <c r="AC6" s="1">
        <v>6047.26</v>
      </c>
      <c r="AD6" s="1">
        <v>2318.2809999999999</v>
      </c>
      <c r="AE6" s="28">
        <v>2.609</v>
      </c>
      <c r="AF6">
        <v>3.2</v>
      </c>
      <c r="AG6">
        <v>11.170999999999999</v>
      </c>
      <c r="AH6">
        <v>397.13570900000002</v>
      </c>
      <c r="AI6">
        <v>5.5143319999999996</v>
      </c>
      <c r="AJ6">
        <v>142.805993</v>
      </c>
      <c r="AK6">
        <v>1358</v>
      </c>
      <c r="AL6">
        <v>16</v>
      </c>
      <c r="AM6">
        <v>1348</v>
      </c>
      <c r="AN6">
        <v>83</v>
      </c>
      <c r="AO6">
        <v>15.227187000000001</v>
      </c>
      <c r="AP6">
        <v>1450.2</v>
      </c>
      <c r="AQ6">
        <v>7.2</v>
      </c>
      <c r="AR6">
        <v>3</v>
      </c>
      <c r="AS6">
        <v>353</v>
      </c>
      <c r="AT6">
        <v>0.26500000000000001</v>
      </c>
      <c r="AU6">
        <v>22.291</v>
      </c>
      <c r="AV6">
        <v>51895</v>
      </c>
      <c r="AW6">
        <v>0</v>
      </c>
      <c r="AX6" s="29">
        <v>0.65</v>
      </c>
      <c r="AY6">
        <v>0.8153125</v>
      </c>
      <c r="AZ6" t="s">
        <v>66</v>
      </c>
      <c r="BA6" t="s">
        <v>178</v>
      </c>
      <c r="BB6">
        <v>2</v>
      </c>
      <c r="BC6" t="s">
        <v>434</v>
      </c>
      <c r="BD6">
        <v>10</v>
      </c>
      <c r="BE6">
        <v>24141.914000000004</v>
      </c>
      <c r="BF6">
        <v>0.25048801018842165</v>
      </c>
      <c r="BG6">
        <v>0.20422600580674752</v>
      </c>
      <c r="BH6">
        <v>324531.76499999996</v>
      </c>
      <c r="BI6">
        <v>1.8633799991812822E-2</v>
      </c>
      <c r="BJ6">
        <v>1.5192370055824892E-2</v>
      </c>
      <c r="BK6">
        <v>1</v>
      </c>
      <c r="BL6" t="s">
        <v>69</v>
      </c>
      <c r="BM6">
        <v>1</v>
      </c>
      <c r="BN6" t="s">
        <v>405</v>
      </c>
    </row>
    <row r="7" spans="1:66" x14ac:dyDescent="0.25">
      <c r="A7" s="141" t="str">
        <f t="shared" si="0"/>
        <v>선진여객</v>
      </c>
      <c r="B7" s="141" t="str">
        <f t="shared" si="1"/>
        <v>300</v>
      </c>
      <c r="C7" s="142" t="str">
        <f t="shared" si="2"/>
        <v>78바1136</v>
      </c>
      <c r="D7" s="130" t="str">
        <f t="shared" si="3"/>
        <v>중형</v>
      </c>
      <c r="E7" s="126" t="str">
        <f t="shared" ref="E7:E45" si="16">AZ7</f>
        <v>F</v>
      </c>
      <c r="F7" s="149">
        <f t="shared" ref="F7:F45" si="17">G7/H7</f>
        <v>0.6984848484848486</v>
      </c>
      <c r="G7" s="150">
        <f t="shared" ref="G7:G45" si="18">AE7</f>
        <v>2.3050000000000002</v>
      </c>
      <c r="H7" s="151">
        <f t="shared" ref="H7:H45" si="19">AF7</f>
        <v>3.3</v>
      </c>
      <c r="I7" s="152">
        <f t="shared" si="4"/>
        <v>5127.259</v>
      </c>
      <c r="J7" s="153">
        <f t="shared" si="5"/>
        <v>6.9818285864914221E-3</v>
      </c>
      <c r="K7" s="153">
        <f t="shared" si="6"/>
        <v>0.36920820364948193</v>
      </c>
      <c r="L7" s="153">
        <f t="shared" si="7"/>
        <v>0.29821001825731841</v>
      </c>
      <c r="M7" s="154">
        <f t="shared" si="8"/>
        <v>11.465</v>
      </c>
      <c r="N7" s="155">
        <f t="shared" si="9"/>
        <v>0.35099999999999998</v>
      </c>
      <c r="O7" s="155">
        <f t="shared" si="10"/>
        <v>32.883000000000003</v>
      </c>
      <c r="P7" s="156">
        <f t="shared" si="11"/>
        <v>0</v>
      </c>
      <c r="Q7" s="157">
        <f t="shared" si="12"/>
        <v>72</v>
      </c>
      <c r="R7" s="158">
        <f t="shared" si="13"/>
        <v>24.460869966458194</v>
      </c>
      <c r="S7" s="143">
        <f t="shared" si="14"/>
        <v>18</v>
      </c>
      <c r="T7" s="143">
        <f t="shared" si="15"/>
        <v>1686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181</v>
      </c>
      <c r="Z7" s="4" t="s">
        <v>177</v>
      </c>
      <c r="AA7" s="4" t="s">
        <v>48</v>
      </c>
      <c r="AB7" s="4">
        <v>516</v>
      </c>
      <c r="AC7" s="4">
        <v>5127.259</v>
      </c>
      <c r="AD7" s="4">
        <v>2224.6550000000002</v>
      </c>
      <c r="AE7" s="4">
        <v>2.3050000000000002</v>
      </c>
      <c r="AF7" s="4">
        <v>3.3</v>
      </c>
      <c r="AG7" s="4">
        <v>11.465</v>
      </c>
      <c r="AH7" s="4">
        <v>336.01684299999999</v>
      </c>
      <c r="AI7" s="4">
        <v>2.346012</v>
      </c>
      <c r="AJ7" s="4">
        <v>124.060175</v>
      </c>
      <c r="AK7" s="4">
        <v>1529</v>
      </c>
      <c r="AL7" s="4">
        <v>18</v>
      </c>
      <c r="AM7" s="4">
        <v>1686</v>
      </c>
      <c r="AN7" s="4">
        <v>72</v>
      </c>
      <c r="AO7" s="4">
        <v>15.258934</v>
      </c>
      <c r="AP7" s="4">
        <v>958.5</v>
      </c>
      <c r="AQ7" s="4">
        <v>0</v>
      </c>
      <c r="AR7" s="4">
        <v>2</v>
      </c>
      <c r="AS7" s="4">
        <v>126</v>
      </c>
      <c r="AT7" s="4">
        <v>0.35099999999999998</v>
      </c>
      <c r="AU7" s="4">
        <v>32.883000000000003</v>
      </c>
      <c r="AV7" s="4">
        <v>41304</v>
      </c>
      <c r="AW7" s="4">
        <v>0</v>
      </c>
      <c r="AX7" s="30">
        <v>0.57999999999999996</v>
      </c>
      <c r="AY7">
        <v>0.6984848484848486</v>
      </c>
      <c r="AZ7" t="s">
        <v>69</v>
      </c>
      <c r="BA7" t="s">
        <v>178</v>
      </c>
      <c r="BB7">
        <v>2</v>
      </c>
      <c r="BC7" t="s">
        <v>180</v>
      </c>
      <c r="BD7">
        <v>7</v>
      </c>
      <c r="BE7">
        <v>24141.914000000004</v>
      </c>
      <c r="BF7">
        <v>0.21237997119863816</v>
      </c>
      <c r="BG7">
        <v>0.14834419200389728</v>
      </c>
      <c r="BH7">
        <v>324531.76499999996</v>
      </c>
      <c r="BI7">
        <v>1.57989434408678E-2</v>
      </c>
      <c r="BJ7">
        <v>1.1035322615515238E-2</v>
      </c>
      <c r="BK7">
        <v>1</v>
      </c>
      <c r="BL7" t="s">
        <v>69</v>
      </c>
      <c r="BM7">
        <v>0</v>
      </c>
      <c r="BN7" t="s">
        <v>403</v>
      </c>
    </row>
    <row r="8" spans="1:66" x14ac:dyDescent="0.25">
      <c r="A8" s="138" t="str">
        <f t="shared" ref="A8:A45" si="20">W8</f>
        <v>선진여객</v>
      </c>
      <c r="B8" s="138" t="str">
        <f t="shared" ref="B8:B45" si="21">V8</f>
        <v>300</v>
      </c>
      <c r="C8" s="139" t="str">
        <f t="shared" ref="C8:C45" si="22">Y8</f>
        <v>78바1195</v>
      </c>
      <c r="D8" s="113" t="str">
        <f t="shared" ref="D8:D45" si="23">Z8</f>
        <v>중형</v>
      </c>
      <c r="E8" s="109" t="str">
        <f t="shared" si="16"/>
        <v>F</v>
      </c>
      <c r="F8" s="159">
        <f t="shared" si="17"/>
        <v>0.7963636363636365</v>
      </c>
      <c r="G8" s="160">
        <f t="shared" si="18"/>
        <v>2.6280000000000001</v>
      </c>
      <c r="H8" s="161">
        <f t="shared" si="19"/>
        <v>3.3</v>
      </c>
      <c r="I8" s="162">
        <f t="shared" ref="I8:I45" si="24">AC8</f>
        <v>6782.4570000000003</v>
      </c>
      <c r="J8" s="163">
        <f t="shared" ref="J8:J45" si="25">AI8/AH8</f>
        <v>1.2265454258506687E-2</v>
      </c>
      <c r="K8" s="163">
        <f t="shared" ref="K8:K45" si="26">AJ8/AH8</f>
        <v>0.35594662556866702</v>
      </c>
      <c r="L8" s="163">
        <f t="shared" ref="L8:L45" si="27">AK8/AC8</f>
        <v>0.17250385811513438</v>
      </c>
      <c r="M8" s="164">
        <f t="shared" ref="M8:M45" si="28">AG8</f>
        <v>13.667999999999999</v>
      </c>
      <c r="N8" s="165">
        <f t="shared" ref="N8:N45" si="29">IF(AW8=0,AT8,"속도계이상")</f>
        <v>7.3999999999999996E-2</v>
      </c>
      <c r="O8" s="165">
        <f t="shared" ref="O8:O45" si="30">IF(AW8=0,AU8,"속도계이상")</f>
        <v>12.635999999999999</v>
      </c>
      <c r="P8" s="166">
        <f t="shared" ref="P8:P45" si="31">AQ8/60</f>
        <v>0</v>
      </c>
      <c r="Q8" s="167">
        <f t="shared" ref="Q8:Q45" si="32">AN8</f>
        <v>81</v>
      </c>
      <c r="R8" s="168">
        <f t="shared" ref="R8:R45" si="33">AC8/(AH8-AI8-AJ8)</f>
        <v>27.429498674274289</v>
      </c>
      <c r="S8" s="140">
        <f t="shared" ref="S8:S45" si="34">IF(AW8=0,AL8,"속도계이상")</f>
        <v>5</v>
      </c>
      <c r="T8" s="140">
        <f t="shared" ref="T8:T45" si="35">IF(AW8=0,AM8,"속도계이상")</f>
        <v>857</v>
      </c>
      <c r="U8" t="s">
        <v>116</v>
      </c>
      <c r="V8" s="5" t="s">
        <v>117</v>
      </c>
      <c r="W8" t="s">
        <v>116</v>
      </c>
      <c r="X8" s="5" t="s">
        <v>117</v>
      </c>
      <c r="Y8" t="s">
        <v>183</v>
      </c>
      <c r="Z8" t="s">
        <v>177</v>
      </c>
      <c r="AA8" t="s">
        <v>48</v>
      </c>
      <c r="AB8">
        <v>516</v>
      </c>
      <c r="AC8" s="1">
        <v>6782.4570000000003</v>
      </c>
      <c r="AD8" s="1">
        <v>2581.1379999999999</v>
      </c>
      <c r="AE8" s="28">
        <v>2.6280000000000001</v>
      </c>
      <c r="AF8">
        <v>3.3</v>
      </c>
      <c r="AG8">
        <v>13.667999999999999</v>
      </c>
      <c r="AH8">
        <v>391.37930799999998</v>
      </c>
      <c r="AI8">
        <v>4.8004449999999999</v>
      </c>
      <c r="AJ8">
        <v>139.31014400000001</v>
      </c>
      <c r="AK8">
        <v>1170</v>
      </c>
      <c r="AL8">
        <v>5</v>
      </c>
      <c r="AM8">
        <v>857</v>
      </c>
      <c r="AN8">
        <v>81</v>
      </c>
      <c r="AO8">
        <v>17.329625</v>
      </c>
      <c r="AP8">
        <v>4878.2</v>
      </c>
      <c r="AQ8">
        <v>0</v>
      </c>
      <c r="AR8">
        <v>8</v>
      </c>
      <c r="AS8">
        <v>1183</v>
      </c>
      <c r="AT8">
        <v>7.3999999999999996E-2</v>
      </c>
      <c r="AU8">
        <v>12.635999999999999</v>
      </c>
      <c r="AV8">
        <v>60116</v>
      </c>
      <c r="AW8">
        <v>0</v>
      </c>
      <c r="AX8" s="29">
        <v>0.66</v>
      </c>
      <c r="AY8">
        <v>0.7963636363636365</v>
      </c>
      <c r="AZ8" t="s">
        <v>69</v>
      </c>
      <c r="BA8" t="s">
        <v>178</v>
      </c>
      <c r="BB8">
        <v>1</v>
      </c>
      <c r="BC8" t="s">
        <v>182</v>
      </c>
      <c r="BD8">
        <v>10</v>
      </c>
      <c r="BE8">
        <v>24141.914000000004</v>
      </c>
      <c r="BF8">
        <v>0.2809411465884602</v>
      </c>
      <c r="BG8">
        <v>0.22373131310135561</v>
      </c>
      <c r="BH8">
        <v>324531.76499999996</v>
      </c>
      <c r="BI8">
        <v>2.0899208433417915E-2</v>
      </c>
      <c r="BJ8">
        <v>1.6643369625158271E-2</v>
      </c>
      <c r="BK8">
        <v>1</v>
      </c>
      <c r="BL8" t="s">
        <v>66</v>
      </c>
      <c r="BM8">
        <v>-1</v>
      </c>
      <c r="BN8" t="s">
        <v>439</v>
      </c>
    </row>
    <row r="9" spans="1:66" x14ac:dyDescent="0.25">
      <c r="A9" s="141" t="str">
        <f t="shared" si="20"/>
        <v>선진여객</v>
      </c>
      <c r="B9" s="141" t="str">
        <f t="shared" si="21"/>
        <v>595</v>
      </c>
      <c r="C9" s="142" t="str">
        <f t="shared" si="22"/>
        <v>73아1093</v>
      </c>
      <c r="D9" s="130" t="str">
        <f t="shared" si="23"/>
        <v>중형</v>
      </c>
      <c r="E9" s="126" t="str">
        <f t="shared" si="16"/>
        <v>B</v>
      </c>
      <c r="F9" s="149">
        <f t="shared" si="17"/>
        <v>0.91862068965517252</v>
      </c>
      <c r="G9" s="150">
        <f t="shared" si="18"/>
        <v>2.6640000000000001</v>
      </c>
      <c r="H9" s="151">
        <f t="shared" si="19"/>
        <v>2.9</v>
      </c>
      <c r="I9" s="152">
        <f t="shared" si="24"/>
        <v>5931.152</v>
      </c>
      <c r="J9" s="153">
        <f t="shared" si="25"/>
        <v>1.2612906330255819E-2</v>
      </c>
      <c r="K9" s="153">
        <f t="shared" si="26"/>
        <v>0.31049339917312913</v>
      </c>
      <c r="L9" s="153">
        <f t="shared" si="27"/>
        <v>0.15730502270048044</v>
      </c>
      <c r="M9" s="154">
        <f t="shared" si="28"/>
        <v>6.149</v>
      </c>
      <c r="N9" s="155">
        <f t="shared" si="29"/>
        <v>8.4000000000000005E-2</v>
      </c>
      <c r="O9" s="155">
        <f t="shared" si="30"/>
        <v>1.871</v>
      </c>
      <c r="P9" s="156">
        <f t="shared" si="31"/>
        <v>0</v>
      </c>
      <c r="Q9" s="157">
        <f t="shared" si="32"/>
        <v>72</v>
      </c>
      <c r="R9" s="158">
        <f t="shared" si="33"/>
        <v>21.230275043889634</v>
      </c>
      <c r="S9" s="143">
        <f t="shared" si="34"/>
        <v>5</v>
      </c>
      <c r="T9" s="143">
        <f t="shared" si="35"/>
        <v>111</v>
      </c>
      <c r="U9" t="s">
        <v>116</v>
      </c>
      <c r="V9" s="5" t="s">
        <v>118</v>
      </c>
      <c r="W9" t="s">
        <v>116</v>
      </c>
      <c r="X9" s="5" t="s">
        <v>118</v>
      </c>
      <c r="Y9" t="s">
        <v>184</v>
      </c>
      <c r="Z9" t="s">
        <v>177</v>
      </c>
      <c r="AA9" t="s">
        <v>48</v>
      </c>
      <c r="AB9">
        <v>516</v>
      </c>
      <c r="AC9" s="1">
        <v>5931.152</v>
      </c>
      <c r="AD9" s="1">
        <v>2226.19</v>
      </c>
      <c r="AE9" s="28">
        <v>2.6640000000000001</v>
      </c>
      <c r="AF9">
        <v>2.9</v>
      </c>
      <c r="AG9">
        <v>6.149</v>
      </c>
      <c r="AH9">
        <v>412.72708</v>
      </c>
      <c r="AI9">
        <v>5.2056880000000003</v>
      </c>
      <c r="AJ9">
        <v>128.149034</v>
      </c>
      <c r="AK9">
        <v>933</v>
      </c>
      <c r="AL9">
        <v>5</v>
      </c>
      <c r="AM9">
        <v>111</v>
      </c>
      <c r="AN9">
        <v>72</v>
      </c>
      <c r="AO9">
        <v>14.370639000000001</v>
      </c>
      <c r="AP9">
        <v>329.4</v>
      </c>
      <c r="AQ9">
        <v>0</v>
      </c>
      <c r="AR9">
        <v>19</v>
      </c>
      <c r="AS9">
        <v>5861</v>
      </c>
      <c r="AT9">
        <v>8.4000000000000005E-2</v>
      </c>
      <c r="AU9">
        <v>1.871</v>
      </c>
      <c r="AV9">
        <v>48070</v>
      </c>
      <c r="AW9">
        <v>0</v>
      </c>
      <c r="AX9" s="29">
        <v>0.55000000000000004</v>
      </c>
      <c r="AY9">
        <v>0.91862068965517252</v>
      </c>
      <c r="AZ9" t="s">
        <v>67</v>
      </c>
      <c r="BA9" t="s">
        <v>185</v>
      </c>
      <c r="BB9">
        <v>1</v>
      </c>
      <c r="BC9" t="s">
        <v>435</v>
      </c>
      <c r="BD9">
        <v>5</v>
      </c>
      <c r="BE9">
        <v>17730.082999999999</v>
      </c>
      <c r="BF9">
        <v>0.33452477351628868</v>
      </c>
      <c r="BG9">
        <v>0.3073013781542735</v>
      </c>
      <c r="BH9">
        <v>324531.76499999996</v>
      </c>
      <c r="BI9">
        <v>1.8276029158501638E-2</v>
      </c>
      <c r="BJ9">
        <v>1.6788738509740816E-2</v>
      </c>
      <c r="BK9">
        <v>1</v>
      </c>
      <c r="BL9" t="s">
        <v>67</v>
      </c>
      <c r="BM9">
        <v>0</v>
      </c>
      <c r="BN9" t="s">
        <v>403</v>
      </c>
    </row>
    <row r="10" spans="1:66" x14ac:dyDescent="0.25">
      <c r="A10" s="138" t="str">
        <f t="shared" si="20"/>
        <v>선진여객</v>
      </c>
      <c r="B10" s="138" t="str">
        <f t="shared" si="21"/>
        <v>595</v>
      </c>
      <c r="C10" s="139" t="str">
        <f t="shared" si="22"/>
        <v>73아1094</v>
      </c>
      <c r="D10" s="113" t="str">
        <f t="shared" si="23"/>
        <v>중형</v>
      </c>
      <c r="E10" s="109" t="str">
        <f t="shared" si="16"/>
        <v>C</v>
      </c>
      <c r="F10" s="159">
        <f t="shared" si="17"/>
        <v>0.87000000000000011</v>
      </c>
      <c r="G10" s="160">
        <f t="shared" si="18"/>
        <v>2.5230000000000001</v>
      </c>
      <c r="H10" s="161">
        <f t="shared" si="19"/>
        <v>2.9</v>
      </c>
      <c r="I10" s="162">
        <f t="shared" si="24"/>
        <v>5943.116</v>
      </c>
      <c r="J10" s="163">
        <f t="shared" si="25"/>
        <v>1.031102145556578E-2</v>
      </c>
      <c r="K10" s="163">
        <f t="shared" si="26"/>
        <v>0.30863653640573274</v>
      </c>
      <c r="L10" s="163">
        <f t="shared" si="27"/>
        <v>0.15059440199383622</v>
      </c>
      <c r="M10" s="164">
        <f t="shared" si="28"/>
        <v>6.883</v>
      </c>
      <c r="N10" s="165">
        <f t="shared" si="29"/>
        <v>0.10100000000000001</v>
      </c>
      <c r="O10" s="165">
        <f t="shared" si="30"/>
        <v>6.5789999999999997</v>
      </c>
      <c r="P10" s="166">
        <f t="shared" si="31"/>
        <v>0</v>
      </c>
      <c r="Q10" s="167">
        <f t="shared" si="32"/>
        <v>73</v>
      </c>
      <c r="R10" s="168">
        <f t="shared" si="33"/>
        <v>21.621387763460366</v>
      </c>
      <c r="S10" s="140">
        <f t="shared" si="34"/>
        <v>6</v>
      </c>
      <c r="T10" s="140">
        <f t="shared" si="35"/>
        <v>391</v>
      </c>
      <c r="U10" t="s">
        <v>116</v>
      </c>
      <c r="V10" t="s">
        <v>118</v>
      </c>
      <c r="W10" s="4" t="s">
        <v>116</v>
      </c>
      <c r="X10" s="4" t="s">
        <v>118</v>
      </c>
      <c r="Y10" s="4" t="s">
        <v>186</v>
      </c>
      <c r="Z10" s="4" t="s">
        <v>177</v>
      </c>
      <c r="AA10" s="4" t="s">
        <v>48</v>
      </c>
      <c r="AB10" s="4">
        <v>516</v>
      </c>
      <c r="AC10" s="4">
        <v>5943.116</v>
      </c>
      <c r="AD10" s="4">
        <v>2355.4630000000002</v>
      </c>
      <c r="AE10" s="4">
        <v>2.5230000000000001</v>
      </c>
      <c r="AF10" s="4">
        <v>2.9</v>
      </c>
      <c r="AG10" s="4">
        <v>6.883</v>
      </c>
      <c r="AH10" s="4">
        <v>403.59900499999998</v>
      </c>
      <c r="AI10" s="4">
        <v>4.1615180000000001</v>
      </c>
      <c r="AJ10" s="4">
        <v>124.565399</v>
      </c>
      <c r="AK10" s="4">
        <v>895</v>
      </c>
      <c r="AL10" s="4">
        <v>6</v>
      </c>
      <c r="AM10" s="4">
        <v>391</v>
      </c>
      <c r="AN10" s="4">
        <v>73</v>
      </c>
      <c r="AO10" s="4">
        <v>14.725298</v>
      </c>
      <c r="AP10" s="4">
        <v>181.5</v>
      </c>
      <c r="AQ10" s="4">
        <v>0</v>
      </c>
      <c r="AR10" s="4">
        <v>14</v>
      </c>
      <c r="AS10" s="4">
        <v>5752</v>
      </c>
      <c r="AT10" s="4">
        <v>0.10100000000000001</v>
      </c>
      <c r="AU10" s="4">
        <v>6.5789999999999997</v>
      </c>
      <c r="AV10" s="4">
        <v>48765</v>
      </c>
      <c r="AW10" s="4">
        <v>0</v>
      </c>
      <c r="AX10" s="30">
        <v>0.54</v>
      </c>
      <c r="AY10">
        <v>0.87000000000000011</v>
      </c>
      <c r="AZ10" t="s">
        <v>68</v>
      </c>
      <c r="BA10" t="s">
        <v>185</v>
      </c>
      <c r="BB10">
        <v>1</v>
      </c>
      <c r="BC10" t="s">
        <v>461</v>
      </c>
      <c r="BD10">
        <v>6</v>
      </c>
      <c r="BE10">
        <v>17730.082999999999</v>
      </c>
      <c r="BF10">
        <v>0.33519955885147296</v>
      </c>
      <c r="BG10">
        <v>0.29162361620078153</v>
      </c>
      <c r="BH10">
        <v>324531.76499999996</v>
      </c>
      <c r="BI10">
        <v>1.8312894579056077E-2</v>
      </c>
      <c r="BJ10">
        <v>1.593221828377879E-2</v>
      </c>
      <c r="BK10">
        <v>1</v>
      </c>
      <c r="BL10" t="s">
        <v>66</v>
      </c>
      <c r="BM10">
        <v>1</v>
      </c>
      <c r="BN10" t="s">
        <v>405</v>
      </c>
    </row>
    <row r="11" spans="1:66" x14ac:dyDescent="0.25">
      <c r="A11" s="141" t="str">
        <f t="shared" si="20"/>
        <v>선진여객</v>
      </c>
      <c r="B11" s="141" t="str">
        <f t="shared" si="21"/>
        <v>595</v>
      </c>
      <c r="C11" s="142" t="str">
        <f t="shared" si="22"/>
        <v>73아1097</v>
      </c>
      <c r="D11" s="130" t="str">
        <f t="shared" si="23"/>
        <v>중형</v>
      </c>
      <c r="E11" s="126" t="str">
        <f t="shared" si="16"/>
        <v>B</v>
      </c>
      <c r="F11" s="149">
        <f t="shared" si="17"/>
        <v>0.90999999999999992</v>
      </c>
      <c r="G11" s="150">
        <f t="shared" si="18"/>
        <v>2.6389999999999998</v>
      </c>
      <c r="H11" s="151">
        <f t="shared" si="19"/>
        <v>2.9</v>
      </c>
      <c r="I11" s="152">
        <f t="shared" si="24"/>
        <v>5855.8149999999996</v>
      </c>
      <c r="J11" s="153">
        <f t="shared" si="25"/>
        <v>1.3547215050843829E-2</v>
      </c>
      <c r="K11" s="153">
        <f t="shared" si="26"/>
        <v>0.29161989143814054</v>
      </c>
      <c r="L11" s="153">
        <f t="shared" si="27"/>
        <v>0.1834074334657089</v>
      </c>
      <c r="M11" s="154">
        <f t="shared" si="28"/>
        <v>6.4180000000000001</v>
      </c>
      <c r="N11" s="155">
        <f t="shared" si="29"/>
        <v>3.4000000000000002E-2</v>
      </c>
      <c r="O11" s="155">
        <f t="shared" si="30"/>
        <v>3.1080000000000001</v>
      </c>
      <c r="P11" s="156">
        <f t="shared" si="31"/>
        <v>0</v>
      </c>
      <c r="Q11" s="157">
        <f t="shared" si="32"/>
        <v>66</v>
      </c>
      <c r="R11" s="158">
        <f t="shared" si="33"/>
        <v>21.079344330758378</v>
      </c>
      <c r="S11" s="143">
        <f t="shared" si="34"/>
        <v>2</v>
      </c>
      <c r="T11" s="143">
        <f t="shared" si="35"/>
        <v>182</v>
      </c>
      <c r="U11" t="s">
        <v>116</v>
      </c>
      <c r="V11" s="5" t="s">
        <v>118</v>
      </c>
      <c r="W11" t="s">
        <v>116</v>
      </c>
      <c r="X11" s="5" t="s">
        <v>118</v>
      </c>
      <c r="Y11" t="s">
        <v>187</v>
      </c>
      <c r="Z11" t="s">
        <v>177</v>
      </c>
      <c r="AA11" t="s">
        <v>48</v>
      </c>
      <c r="AB11">
        <v>516</v>
      </c>
      <c r="AC11" s="1">
        <v>5855.8149999999996</v>
      </c>
      <c r="AD11" s="1">
        <v>2218.8209999999999</v>
      </c>
      <c r="AE11" s="28">
        <v>2.6389999999999998</v>
      </c>
      <c r="AF11">
        <v>2.9</v>
      </c>
      <c r="AG11">
        <v>6.4180000000000001</v>
      </c>
      <c r="AH11">
        <v>399.80652700000002</v>
      </c>
      <c r="AI11">
        <v>5.4162650000000001</v>
      </c>
      <c r="AJ11">
        <v>116.591536</v>
      </c>
      <c r="AK11">
        <v>1074</v>
      </c>
      <c r="AL11">
        <v>2</v>
      </c>
      <c r="AM11">
        <v>182</v>
      </c>
      <c r="AN11">
        <v>66</v>
      </c>
      <c r="AO11">
        <v>14.646621</v>
      </c>
      <c r="AP11">
        <v>168.8</v>
      </c>
      <c r="AQ11">
        <v>0</v>
      </c>
      <c r="AR11">
        <v>10</v>
      </c>
      <c r="AS11">
        <v>1489</v>
      </c>
      <c r="AT11">
        <v>3.4000000000000002E-2</v>
      </c>
      <c r="AU11">
        <v>3.1080000000000001</v>
      </c>
      <c r="AV11">
        <v>52182</v>
      </c>
      <c r="AW11">
        <v>0</v>
      </c>
      <c r="AX11" s="29">
        <v>0.56000000000000005</v>
      </c>
      <c r="AY11">
        <v>0.90999999999999992</v>
      </c>
      <c r="AZ11" t="s">
        <v>67</v>
      </c>
      <c r="BA11" t="s">
        <v>185</v>
      </c>
      <c r="BB11">
        <v>2</v>
      </c>
      <c r="BC11" t="s">
        <v>436</v>
      </c>
      <c r="BD11">
        <v>5</v>
      </c>
      <c r="BE11">
        <v>17730.082999999999</v>
      </c>
      <c r="BF11">
        <v>0.33027566763223837</v>
      </c>
      <c r="BG11">
        <v>0.30055085754533689</v>
      </c>
      <c r="BH11">
        <v>324531.76499999996</v>
      </c>
      <c r="BI11">
        <v>1.8043888554329961E-2</v>
      </c>
      <c r="BJ11">
        <v>1.6419938584440262E-2</v>
      </c>
      <c r="BK11">
        <v>1</v>
      </c>
      <c r="BL11" t="s">
        <v>67</v>
      </c>
      <c r="BM11">
        <v>0</v>
      </c>
      <c r="BN11" t="s">
        <v>403</v>
      </c>
    </row>
    <row r="12" spans="1:66" s="2" customFormat="1" x14ac:dyDescent="0.25">
      <c r="A12" s="138" t="str">
        <f t="shared" si="20"/>
        <v>선진여객</v>
      </c>
      <c r="B12" s="138" t="str">
        <f t="shared" si="21"/>
        <v>72</v>
      </c>
      <c r="C12" s="139" t="str">
        <f t="shared" si="22"/>
        <v>70바3737</v>
      </c>
      <c r="D12" s="113" t="str">
        <f t="shared" si="23"/>
        <v>저상</v>
      </c>
      <c r="E12" s="109" t="str">
        <f t="shared" si="16"/>
        <v>D</v>
      </c>
      <c r="F12" s="159">
        <f t="shared" si="17"/>
        <v>0.84238095238095234</v>
      </c>
      <c r="G12" s="160">
        <f t="shared" si="18"/>
        <v>1.7689999999999999</v>
      </c>
      <c r="H12" s="161">
        <f t="shared" si="19"/>
        <v>2.1</v>
      </c>
      <c r="I12" s="162">
        <f t="shared" si="24"/>
        <v>5668.9840000000004</v>
      </c>
      <c r="J12" s="163">
        <f t="shared" si="25"/>
        <v>1.1666100196298986E-2</v>
      </c>
      <c r="K12" s="163">
        <f t="shared" si="26"/>
        <v>0.34492168154838027</v>
      </c>
      <c r="L12" s="163">
        <f t="shared" si="27"/>
        <v>0.26865484185526012</v>
      </c>
      <c r="M12" s="164">
        <f t="shared" si="28"/>
        <v>15.752000000000001</v>
      </c>
      <c r="N12" s="165">
        <f t="shared" si="29"/>
        <v>7.0999999999999994E-2</v>
      </c>
      <c r="O12" s="165">
        <f t="shared" si="30"/>
        <v>17.021999999999998</v>
      </c>
      <c r="P12" s="166">
        <f t="shared" si="31"/>
        <v>5.4050000000000002</v>
      </c>
      <c r="Q12" s="167">
        <f t="shared" si="32"/>
        <v>91</v>
      </c>
      <c r="R12" s="168">
        <f t="shared" si="33"/>
        <v>29.160507312986187</v>
      </c>
      <c r="S12" s="140">
        <f t="shared" si="34"/>
        <v>4</v>
      </c>
      <c r="T12" s="140">
        <f t="shared" si="35"/>
        <v>965</v>
      </c>
      <c r="U12" t="s">
        <v>116</v>
      </c>
      <c r="V12" s="5" t="s">
        <v>119</v>
      </c>
      <c r="W12" t="s">
        <v>116</v>
      </c>
      <c r="X12" s="5" t="s">
        <v>119</v>
      </c>
      <c r="Y12" t="s">
        <v>437</v>
      </c>
      <c r="Z12" t="s">
        <v>170</v>
      </c>
      <c r="AA12" t="s">
        <v>48</v>
      </c>
      <c r="AB12">
        <v>516</v>
      </c>
      <c r="AC12" s="1">
        <v>5668.9840000000004</v>
      </c>
      <c r="AD12" s="1">
        <v>3205.2510000000002</v>
      </c>
      <c r="AE12" s="28">
        <v>1.7689999999999999</v>
      </c>
      <c r="AF12">
        <v>2.1</v>
      </c>
      <c r="AG12">
        <v>15.752000000000001</v>
      </c>
      <c r="AH12">
        <v>302.14878499999998</v>
      </c>
      <c r="AI12">
        <v>3.5248979999999999</v>
      </c>
      <c r="AJ12">
        <v>104.21766700000001</v>
      </c>
      <c r="AK12">
        <v>1523</v>
      </c>
      <c r="AL12">
        <v>4</v>
      </c>
      <c r="AM12">
        <v>965</v>
      </c>
      <c r="AN12">
        <v>91</v>
      </c>
      <c r="AO12">
        <v>18.762225999999998</v>
      </c>
      <c r="AP12">
        <v>5590.9</v>
      </c>
      <c r="AQ12">
        <v>324.3</v>
      </c>
      <c r="AR12">
        <v>2</v>
      </c>
      <c r="AS12">
        <v>616</v>
      </c>
      <c r="AT12">
        <v>7.0999999999999994E-2</v>
      </c>
      <c r="AU12">
        <v>17.021999999999998</v>
      </c>
      <c r="AV12">
        <v>49804</v>
      </c>
      <c r="AW12">
        <v>0</v>
      </c>
      <c r="AX12" s="29">
        <v>0.46</v>
      </c>
      <c r="AY12" s="2">
        <v>0.84238095238095234</v>
      </c>
      <c r="AZ12" s="2" t="s">
        <v>66</v>
      </c>
      <c r="BA12" s="2" t="s">
        <v>188</v>
      </c>
      <c r="BB12" s="2">
        <v>1</v>
      </c>
      <c r="BC12" s="2" t="s">
        <v>200</v>
      </c>
      <c r="BD12" s="2">
        <v>13</v>
      </c>
      <c r="BE12" s="2">
        <v>54075.904000000002</v>
      </c>
      <c r="BF12" s="2">
        <v>0.10483382765085167</v>
      </c>
      <c r="BG12" s="2">
        <v>8.831001957826505E-2</v>
      </c>
      <c r="BH12" s="2">
        <v>324531.76499999996</v>
      </c>
      <c r="BI12" s="2">
        <v>1.7468194523269552E-2</v>
      </c>
      <c r="BJ12" s="2">
        <v>1.4714874338887541E-2</v>
      </c>
      <c r="BK12" s="2">
        <v>1</v>
      </c>
      <c r="BL12" s="2" t="s">
        <v>66</v>
      </c>
      <c r="BM12" s="2">
        <v>0</v>
      </c>
      <c r="BN12" s="2" t="s">
        <v>403</v>
      </c>
    </row>
    <row r="13" spans="1:66" x14ac:dyDescent="0.25">
      <c r="A13" s="141" t="str">
        <f t="shared" si="20"/>
        <v>선진여객</v>
      </c>
      <c r="B13" s="141" t="str">
        <f t="shared" si="21"/>
        <v>72</v>
      </c>
      <c r="C13" s="142" t="str">
        <f t="shared" si="22"/>
        <v>70바3741</v>
      </c>
      <c r="D13" s="130" t="str">
        <f t="shared" si="23"/>
        <v>하이</v>
      </c>
      <c r="E13" s="126" t="str">
        <f t="shared" si="16"/>
        <v>C</v>
      </c>
      <c r="F13" s="149">
        <f t="shared" si="17"/>
        <v>0.87571428571428567</v>
      </c>
      <c r="G13" s="150">
        <f t="shared" si="18"/>
        <v>1.839</v>
      </c>
      <c r="H13" s="151">
        <f t="shared" si="19"/>
        <v>2.1</v>
      </c>
      <c r="I13" s="152">
        <f t="shared" si="24"/>
        <v>4685.5839999999998</v>
      </c>
      <c r="J13" s="153">
        <f t="shared" si="25"/>
        <v>1.329156147687576E-2</v>
      </c>
      <c r="K13" s="153">
        <f t="shared" si="26"/>
        <v>0.35643619662825915</v>
      </c>
      <c r="L13" s="153">
        <f t="shared" si="27"/>
        <v>0.19848112849967048</v>
      </c>
      <c r="M13" s="154">
        <f t="shared" si="28"/>
        <v>9.7859999999999996</v>
      </c>
      <c r="N13" s="155">
        <f t="shared" si="29"/>
        <v>2.1339999999999999</v>
      </c>
      <c r="O13" s="155">
        <f t="shared" si="30"/>
        <v>30.114000000000001</v>
      </c>
      <c r="P13" s="156">
        <f t="shared" si="31"/>
        <v>0.45333333333333331</v>
      </c>
      <c r="Q13" s="157">
        <f t="shared" si="32"/>
        <v>85</v>
      </c>
      <c r="R13" s="158">
        <f t="shared" si="33"/>
        <v>30.269815863202595</v>
      </c>
      <c r="S13" s="143">
        <f t="shared" si="34"/>
        <v>100</v>
      </c>
      <c r="T13" s="143">
        <f t="shared" si="35"/>
        <v>1411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189</v>
      </c>
      <c r="Z13" s="4" t="s">
        <v>190</v>
      </c>
      <c r="AA13" s="4" t="s">
        <v>191</v>
      </c>
      <c r="AB13" s="4">
        <v>516</v>
      </c>
      <c r="AC13" s="4">
        <v>4685.5839999999998</v>
      </c>
      <c r="AD13" s="4">
        <v>2547.5569999999998</v>
      </c>
      <c r="AE13" s="4">
        <v>1.839</v>
      </c>
      <c r="AF13" s="4">
        <v>2.1</v>
      </c>
      <c r="AG13" s="4">
        <v>9.7859999999999996</v>
      </c>
      <c r="AH13" s="4">
        <v>245.598533</v>
      </c>
      <c r="AI13" s="4">
        <v>3.2643879999999998</v>
      </c>
      <c r="AJ13" s="4">
        <v>87.540206999999995</v>
      </c>
      <c r="AK13" s="4">
        <v>930</v>
      </c>
      <c r="AL13" s="4">
        <v>100</v>
      </c>
      <c r="AM13" s="4">
        <v>1411</v>
      </c>
      <c r="AN13" s="4">
        <v>85</v>
      </c>
      <c r="AO13" s="4">
        <v>19.078223999999999</v>
      </c>
      <c r="AP13" s="4">
        <v>5972.3</v>
      </c>
      <c r="AQ13" s="4">
        <v>27.2</v>
      </c>
      <c r="AR13" s="4">
        <v>15</v>
      </c>
      <c r="AS13" s="4">
        <v>4503</v>
      </c>
      <c r="AT13" s="4">
        <v>2.1339999999999999</v>
      </c>
      <c r="AU13" s="4">
        <v>30.114000000000001</v>
      </c>
      <c r="AV13" s="4">
        <v>41709</v>
      </c>
      <c r="AW13" s="4">
        <v>0</v>
      </c>
      <c r="AX13" s="30">
        <v>0.34</v>
      </c>
      <c r="AY13">
        <v>0.87571428571428567</v>
      </c>
      <c r="AZ13" t="s">
        <v>68</v>
      </c>
      <c r="BA13" t="s">
        <v>188</v>
      </c>
      <c r="BB13">
        <v>2</v>
      </c>
      <c r="BC13" t="s">
        <v>462</v>
      </c>
      <c r="BD13">
        <v>8</v>
      </c>
      <c r="BE13">
        <v>54075.904000000002</v>
      </c>
      <c r="BF13">
        <v>8.6648278686196345E-2</v>
      </c>
      <c r="BG13">
        <v>7.5879135478054791E-2</v>
      </c>
      <c r="BH13">
        <v>324531.76499999996</v>
      </c>
      <c r="BI13">
        <v>1.4437982673283155E-2</v>
      </c>
      <c r="BJ13">
        <v>1.2643547683889391E-2</v>
      </c>
      <c r="BK13">
        <v>1</v>
      </c>
      <c r="BL13" t="s">
        <v>68</v>
      </c>
      <c r="BM13">
        <v>0</v>
      </c>
      <c r="BN13" t="s">
        <v>403</v>
      </c>
    </row>
    <row r="14" spans="1:66" x14ac:dyDescent="0.25">
      <c r="A14" s="138" t="str">
        <f t="shared" si="20"/>
        <v>선진여객</v>
      </c>
      <c r="B14" s="138" t="str">
        <f t="shared" si="21"/>
        <v>72</v>
      </c>
      <c r="C14" s="139" t="str">
        <f t="shared" si="22"/>
        <v>70바3742</v>
      </c>
      <c r="D14" s="113" t="str">
        <f t="shared" si="23"/>
        <v>저상</v>
      </c>
      <c r="E14" s="109" t="str">
        <f t="shared" si="16"/>
        <v>D</v>
      </c>
      <c r="F14" s="159">
        <f t="shared" si="17"/>
        <v>0.81523809523809521</v>
      </c>
      <c r="G14" s="160">
        <f t="shared" si="18"/>
        <v>1.712</v>
      </c>
      <c r="H14" s="161">
        <f t="shared" si="19"/>
        <v>2.1</v>
      </c>
      <c r="I14" s="162">
        <f t="shared" si="24"/>
        <v>5417.7969999999996</v>
      </c>
      <c r="J14" s="163">
        <f t="shared" si="25"/>
        <v>1.7800738281065154E-2</v>
      </c>
      <c r="K14" s="163">
        <f t="shared" si="26"/>
        <v>0.33650785939428995</v>
      </c>
      <c r="L14" s="163">
        <f t="shared" si="27"/>
        <v>0.23588923689831864</v>
      </c>
      <c r="M14" s="164">
        <f t="shared" si="28"/>
        <v>16.827999999999999</v>
      </c>
      <c r="N14" s="165">
        <f t="shared" si="29"/>
        <v>0</v>
      </c>
      <c r="O14" s="165">
        <f t="shared" si="30"/>
        <v>23.497</v>
      </c>
      <c r="P14" s="166">
        <f t="shared" si="31"/>
        <v>0.26666666666666666</v>
      </c>
      <c r="Q14" s="167">
        <f t="shared" si="32"/>
        <v>83</v>
      </c>
      <c r="R14" s="168">
        <f t="shared" si="33"/>
        <v>29.555769200093597</v>
      </c>
      <c r="S14" s="140">
        <f t="shared" si="34"/>
        <v>0</v>
      </c>
      <c r="T14" s="140">
        <f t="shared" si="35"/>
        <v>1273</v>
      </c>
      <c r="U14" t="s">
        <v>116</v>
      </c>
      <c r="V14" s="5" t="s">
        <v>119</v>
      </c>
      <c r="W14" t="s">
        <v>116</v>
      </c>
      <c r="X14" s="5" t="s">
        <v>119</v>
      </c>
      <c r="Y14" t="s">
        <v>192</v>
      </c>
      <c r="Z14" t="s">
        <v>170</v>
      </c>
      <c r="AA14" t="s">
        <v>48</v>
      </c>
      <c r="AB14">
        <v>516</v>
      </c>
      <c r="AC14" s="1">
        <v>5417.7969999999996</v>
      </c>
      <c r="AD14" s="1">
        <v>3165.17</v>
      </c>
      <c r="AE14" s="28">
        <v>1.712</v>
      </c>
      <c r="AF14">
        <v>2.1</v>
      </c>
      <c r="AG14">
        <v>16.827999999999999</v>
      </c>
      <c r="AH14">
        <v>283.893506</v>
      </c>
      <c r="AI14">
        <v>5.0535139999999998</v>
      </c>
      <c r="AJ14">
        <v>95.532396000000006</v>
      </c>
      <c r="AK14">
        <v>1278</v>
      </c>
      <c r="AL14">
        <v>0</v>
      </c>
      <c r="AM14">
        <v>1273</v>
      </c>
      <c r="AN14">
        <v>83</v>
      </c>
      <c r="AO14">
        <v>19.083905999999999</v>
      </c>
      <c r="AP14">
        <v>7326.8</v>
      </c>
      <c r="AQ14">
        <v>16</v>
      </c>
      <c r="AR14">
        <v>21</v>
      </c>
      <c r="AS14">
        <v>3964</v>
      </c>
      <c r="AT14">
        <v>0</v>
      </c>
      <c r="AU14">
        <v>23.497</v>
      </c>
      <c r="AV14">
        <v>45582</v>
      </c>
      <c r="AW14">
        <v>0</v>
      </c>
      <c r="AX14" s="29">
        <v>0.46</v>
      </c>
      <c r="AY14">
        <v>0.81523809523809521</v>
      </c>
      <c r="AZ14" t="s">
        <v>66</v>
      </c>
      <c r="BA14" t="s">
        <v>188</v>
      </c>
      <c r="BB14">
        <v>2</v>
      </c>
      <c r="BC14" t="s">
        <v>415</v>
      </c>
      <c r="BD14">
        <v>12</v>
      </c>
      <c r="BE14">
        <v>54075.904000000002</v>
      </c>
      <c r="BF14">
        <v>0.10018874580441595</v>
      </c>
      <c r="BG14">
        <v>8.1677682293885764E-2</v>
      </c>
      <c r="BH14">
        <v>324531.76499999996</v>
      </c>
      <c r="BI14">
        <v>1.6694196329286905E-2</v>
      </c>
      <c r="BJ14">
        <v>1.3609744817018658E-2</v>
      </c>
      <c r="BK14">
        <v>1</v>
      </c>
      <c r="BL14" t="s">
        <v>66</v>
      </c>
      <c r="BM14">
        <v>0</v>
      </c>
      <c r="BN14" t="s">
        <v>403</v>
      </c>
    </row>
    <row r="15" spans="1:66" x14ac:dyDescent="0.25">
      <c r="A15" s="141" t="str">
        <f t="shared" si="20"/>
        <v>선진여객</v>
      </c>
      <c r="B15" s="141" t="str">
        <f t="shared" si="21"/>
        <v>72</v>
      </c>
      <c r="C15" s="142" t="str">
        <f t="shared" si="22"/>
        <v>73아1088</v>
      </c>
      <c r="D15" s="130" t="str">
        <f t="shared" si="23"/>
        <v>저상</v>
      </c>
      <c r="E15" s="126" t="str">
        <f t="shared" si="16"/>
        <v>C</v>
      </c>
      <c r="F15" s="149">
        <f t="shared" si="17"/>
        <v>0.87</v>
      </c>
      <c r="G15" s="150">
        <f t="shared" si="18"/>
        <v>1.827</v>
      </c>
      <c r="H15" s="151">
        <f t="shared" si="19"/>
        <v>2.1</v>
      </c>
      <c r="I15" s="152">
        <f t="shared" si="24"/>
        <v>5972.8119999999999</v>
      </c>
      <c r="J15" s="153">
        <f t="shared" si="25"/>
        <v>1.2654914516076744E-2</v>
      </c>
      <c r="K15" s="153">
        <f t="shared" si="26"/>
        <v>0.33140641454674696</v>
      </c>
      <c r="L15" s="153">
        <f t="shared" si="27"/>
        <v>0.20325434652890464</v>
      </c>
      <c r="M15" s="154">
        <f t="shared" si="28"/>
        <v>14.616</v>
      </c>
      <c r="N15" s="155">
        <f t="shared" si="29"/>
        <v>0.28499999999999998</v>
      </c>
      <c r="O15" s="155">
        <f t="shared" si="30"/>
        <v>16.843</v>
      </c>
      <c r="P15" s="156">
        <f t="shared" si="31"/>
        <v>0</v>
      </c>
      <c r="Q15" s="157">
        <f t="shared" si="32"/>
        <v>82</v>
      </c>
      <c r="R15" s="158">
        <f t="shared" si="33"/>
        <v>28.626010110480561</v>
      </c>
      <c r="S15" s="143">
        <f t="shared" si="34"/>
        <v>17</v>
      </c>
      <c r="T15" s="143">
        <f t="shared" si="35"/>
        <v>1006</v>
      </c>
      <c r="U15" t="s">
        <v>116</v>
      </c>
      <c r="V15" s="5" t="s">
        <v>119</v>
      </c>
      <c r="W15" t="s">
        <v>116</v>
      </c>
      <c r="X15" s="5" t="s">
        <v>119</v>
      </c>
      <c r="Y15" t="s">
        <v>196</v>
      </c>
      <c r="Z15" t="s">
        <v>170</v>
      </c>
      <c r="AA15" t="s">
        <v>48</v>
      </c>
      <c r="AB15">
        <v>516</v>
      </c>
      <c r="AC15" s="1">
        <v>5972.8119999999999</v>
      </c>
      <c r="AD15" s="1">
        <v>3268.5630000000001</v>
      </c>
      <c r="AE15" s="28">
        <v>1.827</v>
      </c>
      <c r="AF15">
        <v>2.1</v>
      </c>
      <c r="AG15">
        <v>14.616</v>
      </c>
      <c r="AH15">
        <v>318.09349600000002</v>
      </c>
      <c r="AI15">
        <v>4.0254459999999996</v>
      </c>
      <c r="AJ15">
        <v>105.41822500000001</v>
      </c>
      <c r="AK15">
        <v>1214</v>
      </c>
      <c r="AL15">
        <v>17</v>
      </c>
      <c r="AM15">
        <v>1006</v>
      </c>
      <c r="AN15">
        <v>82</v>
      </c>
      <c r="AO15">
        <v>18.776907000000001</v>
      </c>
      <c r="AP15">
        <v>3968.8</v>
      </c>
      <c r="AQ15">
        <v>0</v>
      </c>
      <c r="AR15">
        <v>2</v>
      </c>
      <c r="AS15">
        <v>218</v>
      </c>
      <c r="AT15">
        <v>0.28499999999999998</v>
      </c>
      <c r="AU15">
        <v>16.843</v>
      </c>
      <c r="AV15">
        <v>45341</v>
      </c>
      <c r="AW15">
        <v>0</v>
      </c>
      <c r="AX15" s="29">
        <v>0.46</v>
      </c>
      <c r="AY15">
        <v>0.87</v>
      </c>
      <c r="AZ15" t="s">
        <v>68</v>
      </c>
      <c r="BA15" t="s">
        <v>188</v>
      </c>
      <c r="BB15">
        <v>3</v>
      </c>
      <c r="BC15" t="s">
        <v>406</v>
      </c>
      <c r="BD15">
        <v>12</v>
      </c>
      <c r="BE15">
        <v>54075.904000000002</v>
      </c>
      <c r="BF15">
        <v>0.11045237449937036</v>
      </c>
      <c r="BG15">
        <v>9.6093565814452206E-2</v>
      </c>
      <c r="BH15">
        <v>324531.76499999996</v>
      </c>
      <c r="BI15">
        <v>1.8404398718874254E-2</v>
      </c>
      <c r="BJ15">
        <v>1.6011826885420601E-2</v>
      </c>
      <c r="BK15">
        <v>1</v>
      </c>
      <c r="BL15" t="s">
        <v>68</v>
      </c>
      <c r="BM15">
        <v>0</v>
      </c>
      <c r="BN15" t="s">
        <v>403</v>
      </c>
    </row>
    <row r="16" spans="1:66" x14ac:dyDescent="0.25">
      <c r="A16" s="138" t="str">
        <f t="shared" si="20"/>
        <v>선진여객</v>
      </c>
      <c r="B16" s="138" t="str">
        <f t="shared" si="21"/>
        <v>72</v>
      </c>
      <c r="C16" s="139" t="str">
        <f t="shared" si="22"/>
        <v>73아1089</v>
      </c>
      <c r="D16" s="113" t="str">
        <f t="shared" si="23"/>
        <v>하이</v>
      </c>
      <c r="E16" s="109" t="str">
        <f t="shared" si="16"/>
        <v>D</v>
      </c>
      <c r="F16" s="159">
        <f t="shared" si="17"/>
        <v>0.8019047619047619</v>
      </c>
      <c r="G16" s="160">
        <f t="shared" si="18"/>
        <v>1.6839999999999999</v>
      </c>
      <c r="H16" s="161">
        <f t="shared" si="19"/>
        <v>2.1</v>
      </c>
      <c r="I16" s="162">
        <f t="shared" si="24"/>
        <v>3427.1060000000002</v>
      </c>
      <c r="J16" s="163">
        <f t="shared" si="25"/>
        <v>8.427015278533392E-3</v>
      </c>
      <c r="K16" s="163">
        <f t="shared" si="26"/>
        <v>0.31220495991295705</v>
      </c>
      <c r="L16" s="163">
        <f t="shared" si="27"/>
        <v>0.16252780042403123</v>
      </c>
      <c r="M16" s="164">
        <f t="shared" si="28"/>
        <v>10.872999999999999</v>
      </c>
      <c r="N16" s="165">
        <f t="shared" si="29"/>
        <v>0.26300000000000001</v>
      </c>
      <c r="O16" s="165">
        <f t="shared" si="30"/>
        <v>9.1039999999999992</v>
      </c>
      <c r="P16" s="166">
        <f t="shared" si="31"/>
        <v>0.90499999999999992</v>
      </c>
      <c r="Q16" s="167">
        <f t="shared" si="32"/>
        <v>91</v>
      </c>
      <c r="R16" s="168">
        <f t="shared" si="33"/>
        <v>29.51113877990208</v>
      </c>
      <c r="S16" s="140">
        <f t="shared" si="34"/>
        <v>9</v>
      </c>
      <c r="T16" s="140">
        <f t="shared" si="35"/>
        <v>312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197</v>
      </c>
      <c r="Z16" s="4" t="s">
        <v>190</v>
      </c>
      <c r="AA16" s="4" t="s">
        <v>191</v>
      </c>
      <c r="AB16" s="4">
        <v>516</v>
      </c>
      <c r="AC16" s="4">
        <v>3427.1060000000002</v>
      </c>
      <c r="AD16" s="4">
        <v>2035.104</v>
      </c>
      <c r="AE16" s="4">
        <v>1.6839999999999999</v>
      </c>
      <c r="AF16" s="4">
        <v>2.1</v>
      </c>
      <c r="AG16" s="4">
        <v>10.872999999999999</v>
      </c>
      <c r="AH16" s="4">
        <v>170.937153</v>
      </c>
      <c r="AI16" s="4">
        <v>1.44049</v>
      </c>
      <c r="AJ16" s="4">
        <v>53.367426999999999</v>
      </c>
      <c r="AK16" s="4">
        <v>557</v>
      </c>
      <c r="AL16" s="4">
        <v>9</v>
      </c>
      <c r="AM16" s="4">
        <v>312</v>
      </c>
      <c r="AN16" s="4">
        <v>91</v>
      </c>
      <c r="AO16" s="4">
        <v>20.048924</v>
      </c>
      <c r="AP16" s="4">
        <v>4404</v>
      </c>
      <c r="AQ16" s="4">
        <v>54.3</v>
      </c>
      <c r="AR16" s="4">
        <v>6</v>
      </c>
      <c r="AS16" s="4">
        <v>705</v>
      </c>
      <c r="AT16" s="4">
        <v>0.26300000000000001</v>
      </c>
      <c r="AU16" s="4">
        <v>9.1039999999999992</v>
      </c>
      <c r="AV16" s="4">
        <v>29502</v>
      </c>
      <c r="AW16" s="4">
        <v>0</v>
      </c>
      <c r="AX16" s="30">
        <v>0.34</v>
      </c>
      <c r="AY16">
        <v>0.8019047619047619</v>
      </c>
      <c r="AZ16" t="s">
        <v>66</v>
      </c>
      <c r="BA16" t="s">
        <v>188</v>
      </c>
      <c r="BB16">
        <v>4</v>
      </c>
      <c r="BC16" t="s">
        <v>438</v>
      </c>
      <c r="BD16">
        <v>6</v>
      </c>
      <c r="BE16">
        <v>54075.904000000002</v>
      </c>
      <c r="BF16">
        <v>6.337584296325402E-2</v>
      </c>
      <c r="BG16">
        <v>5.0821390261961794E-2</v>
      </c>
      <c r="BH16">
        <v>324531.76499999996</v>
      </c>
      <c r="BI16">
        <v>1.056015579861651E-2</v>
      </c>
      <c r="BJ16">
        <v>8.4682392213667624E-3</v>
      </c>
      <c r="BK16">
        <v>1</v>
      </c>
      <c r="BL16" t="s">
        <v>66</v>
      </c>
      <c r="BM16">
        <v>0</v>
      </c>
      <c r="BN16" t="s">
        <v>403</v>
      </c>
    </row>
    <row r="17" spans="1:66" x14ac:dyDescent="0.25">
      <c r="A17" s="141" t="str">
        <f t="shared" si="20"/>
        <v>선진여객</v>
      </c>
      <c r="B17" s="141" t="str">
        <f t="shared" si="21"/>
        <v>72</v>
      </c>
      <c r="C17" s="142" t="str">
        <f t="shared" si="22"/>
        <v>78바1172</v>
      </c>
      <c r="D17" s="130" t="str">
        <f t="shared" si="23"/>
        <v>중형</v>
      </c>
      <c r="E17" s="126" t="str">
        <f t="shared" si="16"/>
        <v>C</v>
      </c>
      <c r="F17" s="149">
        <f t="shared" si="17"/>
        <v>0.88851851851851849</v>
      </c>
      <c r="G17" s="150">
        <f t="shared" si="18"/>
        <v>2.399</v>
      </c>
      <c r="H17" s="151">
        <f t="shared" si="19"/>
        <v>2.7</v>
      </c>
      <c r="I17" s="152">
        <f t="shared" si="24"/>
        <v>5165.933</v>
      </c>
      <c r="J17" s="153">
        <f t="shared" si="25"/>
        <v>2.1877691259106043E-2</v>
      </c>
      <c r="K17" s="153">
        <f t="shared" si="26"/>
        <v>0.34080795503262246</v>
      </c>
      <c r="L17" s="153">
        <f t="shared" si="27"/>
        <v>0.24835784745950054</v>
      </c>
      <c r="M17" s="154">
        <f t="shared" si="28"/>
        <v>11.486000000000001</v>
      </c>
      <c r="N17" s="155">
        <f t="shared" si="29"/>
        <v>3.9E-2</v>
      </c>
      <c r="O17" s="155">
        <f t="shared" si="30"/>
        <v>30.332999999999998</v>
      </c>
      <c r="P17" s="156">
        <f t="shared" si="31"/>
        <v>2.6483333333333334</v>
      </c>
      <c r="Q17" s="157">
        <f t="shared" si="32"/>
        <v>91</v>
      </c>
      <c r="R17" s="158">
        <f t="shared" si="33"/>
        <v>28.425927158910039</v>
      </c>
      <c r="S17" s="143">
        <f t="shared" si="34"/>
        <v>2</v>
      </c>
      <c r="T17" s="143">
        <f t="shared" si="35"/>
        <v>1567</v>
      </c>
      <c r="U17" t="s">
        <v>116</v>
      </c>
      <c r="V17" s="5" t="s">
        <v>119</v>
      </c>
      <c r="W17" t="s">
        <v>116</v>
      </c>
      <c r="X17" s="5" t="s">
        <v>119</v>
      </c>
      <c r="Y17" t="s">
        <v>412</v>
      </c>
      <c r="Z17" t="s">
        <v>177</v>
      </c>
      <c r="AA17" t="s">
        <v>48</v>
      </c>
      <c r="AB17">
        <v>516</v>
      </c>
      <c r="AC17" s="1">
        <v>5165.933</v>
      </c>
      <c r="AD17" s="1">
        <v>2153.4270000000001</v>
      </c>
      <c r="AE17" s="28">
        <v>2.399</v>
      </c>
      <c r="AF17">
        <v>2.7</v>
      </c>
      <c r="AG17">
        <v>11.486000000000001</v>
      </c>
      <c r="AH17">
        <v>285.15463199999999</v>
      </c>
      <c r="AI17">
        <v>6.2385250000000001</v>
      </c>
      <c r="AJ17">
        <v>97.182967000000005</v>
      </c>
      <c r="AK17">
        <v>1283</v>
      </c>
      <c r="AL17">
        <v>2</v>
      </c>
      <c r="AM17">
        <v>1567</v>
      </c>
      <c r="AN17">
        <v>91</v>
      </c>
      <c r="AO17">
        <v>18.116250999999998</v>
      </c>
      <c r="AP17">
        <v>6218</v>
      </c>
      <c r="AQ17">
        <v>158.9</v>
      </c>
      <c r="AR17">
        <v>9</v>
      </c>
      <c r="AS17">
        <v>2072</v>
      </c>
      <c r="AT17">
        <v>3.9E-2</v>
      </c>
      <c r="AU17">
        <v>30.332999999999998</v>
      </c>
      <c r="AV17">
        <v>47175</v>
      </c>
      <c r="AW17">
        <v>0</v>
      </c>
      <c r="AX17" s="29">
        <v>0.52</v>
      </c>
      <c r="AY17">
        <v>0.88851851851851849</v>
      </c>
      <c r="AZ17" t="s">
        <v>68</v>
      </c>
      <c r="BA17" t="s">
        <v>188</v>
      </c>
      <c r="BB17">
        <v>1</v>
      </c>
      <c r="BC17" t="s">
        <v>201</v>
      </c>
      <c r="BD17">
        <v>9</v>
      </c>
      <c r="BE17">
        <v>54075.904000000002</v>
      </c>
      <c r="BF17">
        <v>9.5531144518638089E-2</v>
      </c>
      <c r="BG17">
        <v>8.4881191000078807E-2</v>
      </c>
      <c r="BH17">
        <v>324531.76499999996</v>
      </c>
      <c r="BI17">
        <v>1.5918112052914143E-2</v>
      </c>
      <c r="BJ17">
        <v>1.4143537338867048E-2</v>
      </c>
      <c r="BK17">
        <v>1</v>
      </c>
      <c r="BL17" t="s">
        <v>66</v>
      </c>
      <c r="BM17">
        <v>1</v>
      </c>
      <c r="BN17" t="s">
        <v>405</v>
      </c>
    </row>
    <row r="18" spans="1:66" x14ac:dyDescent="0.25">
      <c r="A18" s="138" t="str">
        <f t="shared" si="20"/>
        <v>선진여객</v>
      </c>
      <c r="B18" s="138" t="str">
        <f t="shared" si="21"/>
        <v>72</v>
      </c>
      <c r="C18" s="139" t="str">
        <f t="shared" si="22"/>
        <v>78바1173</v>
      </c>
      <c r="D18" s="113" t="str">
        <f t="shared" si="23"/>
        <v>중형</v>
      </c>
      <c r="E18" s="109" t="str">
        <f t="shared" si="16"/>
        <v>F</v>
      </c>
      <c r="F18" s="159">
        <f t="shared" si="17"/>
        <v>0.72777777777777775</v>
      </c>
      <c r="G18" s="160">
        <f t="shared" si="18"/>
        <v>1.9650000000000001</v>
      </c>
      <c r="H18" s="161">
        <f t="shared" si="19"/>
        <v>2.7</v>
      </c>
      <c r="I18" s="162">
        <f t="shared" si="24"/>
        <v>5319.1450000000004</v>
      </c>
      <c r="J18" s="163">
        <f t="shared" si="25"/>
        <v>3.2683112173812014E-2</v>
      </c>
      <c r="K18" s="163">
        <f t="shared" si="26"/>
        <v>0.35440374881321074</v>
      </c>
      <c r="L18" s="163">
        <f t="shared" si="27"/>
        <v>0.28012020728895337</v>
      </c>
      <c r="M18" s="164">
        <f t="shared" si="28"/>
        <v>14.696999999999999</v>
      </c>
      <c r="N18" s="165">
        <f t="shared" si="29"/>
        <v>0.188</v>
      </c>
      <c r="O18" s="165">
        <f t="shared" si="30"/>
        <v>43.353000000000002</v>
      </c>
      <c r="P18" s="166">
        <f t="shared" si="31"/>
        <v>0.28333333333333333</v>
      </c>
      <c r="Q18" s="167">
        <f t="shared" si="32"/>
        <v>88</v>
      </c>
      <c r="R18" s="168">
        <f t="shared" si="33"/>
        <v>28.994833489374596</v>
      </c>
      <c r="S18" s="140">
        <f t="shared" si="34"/>
        <v>10</v>
      </c>
      <c r="T18" s="140">
        <f t="shared" si="35"/>
        <v>2306</v>
      </c>
      <c r="U18" t="s">
        <v>116</v>
      </c>
      <c r="V18" s="5" t="s">
        <v>119</v>
      </c>
      <c r="W18" t="s">
        <v>116</v>
      </c>
      <c r="X18" s="5" t="s">
        <v>119</v>
      </c>
      <c r="Y18" t="s">
        <v>198</v>
      </c>
      <c r="Z18" t="s">
        <v>177</v>
      </c>
      <c r="AA18" t="s">
        <v>48</v>
      </c>
      <c r="AB18">
        <v>516</v>
      </c>
      <c r="AC18" s="1">
        <v>5319.1450000000004</v>
      </c>
      <c r="AD18" s="1">
        <v>2707.556</v>
      </c>
      <c r="AE18" s="28">
        <v>1.9650000000000001</v>
      </c>
      <c r="AF18">
        <v>2.7</v>
      </c>
      <c r="AG18">
        <v>14.696999999999999</v>
      </c>
      <c r="AH18">
        <v>299.31072499999999</v>
      </c>
      <c r="AI18">
        <v>9.7824059999999999</v>
      </c>
      <c r="AJ18">
        <v>106.076843</v>
      </c>
      <c r="AK18">
        <v>1490</v>
      </c>
      <c r="AL18">
        <v>10</v>
      </c>
      <c r="AM18">
        <v>2306</v>
      </c>
      <c r="AN18">
        <v>88</v>
      </c>
      <c r="AO18">
        <v>17.771314</v>
      </c>
      <c r="AP18">
        <v>6785.2</v>
      </c>
      <c r="AQ18">
        <v>17</v>
      </c>
      <c r="AR18">
        <v>30</v>
      </c>
      <c r="AS18">
        <v>4210</v>
      </c>
      <c r="AT18">
        <v>0.188</v>
      </c>
      <c r="AU18">
        <v>43.353000000000002</v>
      </c>
      <c r="AV18">
        <v>47851</v>
      </c>
      <c r="AW18">
        <v>0</v>
      </c>
      <c r="AX18" s="29">
        <v>0.49</v>
      </c>
      <c r="AY18">
        <v>0.72777777777777775</v>
      </c>
      <c r="AZ18" t="s">
        <v>69</v>
      </c>
      <c r="BA18" t="s">
        <v>188</v>
      </c>
      <c r="BB18">
        <v>3</v>
      </c>
      <c r="BC18" t="s">
        <v>463</v>
      </c>
      <c r="BD18">
        <v>7</v>
      </c>
      <c r="BE18">
        <v>54075.904000000002</v>
      </c>
      <c r="BF18">
        <v>9.8364421240188613E-2</v>
      </c>
      <c r="BG18">
        <v>7.1587439902581707E-2</v>
      </c>
      <c r="BH18">
        <v>324531.76499999996</v>
      </c>
      <c r="BI18">
        <v>1.6390213759198583E-2</v>
      </c>
      <c r="BJ18">
        <v>1.1928433346972302E-2</v>
      </c>
      <c r="BK18">
        <v>1</v>
      </c>
      <c r="BL18" t="s">
        <v>69</v>
      </c>
      <c r="BM18">
        <v>0</v>
      </c>
      <c r="BN18" t="s">
        <v>403</v>
      </c>
    </row>
    <row r="19" spans="1:66" x14ac:dyDescent="0.25">
      <c r="A19" s="141" t="str">
        <f t="shared" si="20"/>
        <v>선진여객</v>
      </c>
      <c r="B19" s="141" t="str">
        <f t="shared" si="21"/>
        <v>72</v>
      </c>
      <c r="C19" s="142" t="str">
        <f t="shared" si="22"/>
        <v>78바1180</v>
      </c>
      <c r="D19" s="130" t="str">
        <f t="shared" si="23"/>
        <v>중형</v>
      </c>
      <c r="E19" s="126" t="str">
        <f t="shared" si="16"/>
        <v>F</v>
      </c>
      <c r="F19" s="149">
        <f t="shared" si="17"/>
        <v>0.78333333333333333</v>
      </c>
      <c r="G19" s="150">
        <f t="shared" si="18"/>
        <v>2.1150000000000002</v>
      </c>
      <c r="H19" s="151">
        <f t="shared" si="19"/>
        <v>2.7</v>
      </c>
      <c r="I19" s="152">
        <f t="shared" si="24"/>
        <v>3878.5569999999998</v>
      </c>
      <c r="J19" s="153">
        <f t="shared" si="25"/>
        <v>2.2282844996047522E-2</v>
      </c>
      <c r="K19" s="153">
        <f t="shared" si="26"/>
        <v>0.36727169024099082</v>
      </c>
      <c r="L19" s="153">
        <f t="shared" si="27"/>
        <v>0.27922755808410193</v>
      </c>
      <c r="M19" s="154">
        <f t="shared" si="28"/>
        <v>12.779</v>
      </c>
      <c r="N19" s="155">
        <f t="shared" si="29"/>
        <v>2.5999999999999999E-2</v>
      </c>
      <c r="O19" s="155">
        <f t="shared" si="30"/>
        <v>58.011000000000003</v>
      </c>
      <c r="P19" s="156">
        <f t="shared" si="31"/>
        <v>0.12333333333333334</v>
      </c>
      <c r="Q19" s="157">
        <f t="shared" si="32"/>
        <v>84</v>
      </c>
      <c r="R19" s="158">
        <f t="shared" si="33"/>
        <v>29.04523068632313</v>
      </c>
      <c r="S19" s="143">
        <f t="shared" si="34"/>
        <v>1</v>
      </c>
      <c r="T19" s="143">
        <f t="shared" si="35"/>
        <v>2250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199</v>
      </c>
      <c r="Z19" s="4" t="s">
        <v>177</v>
      </c>
      <c r="AA19" s="4" t="s">
        <v>48</v>
      </c>
      <c r="AB19" s="4">
        <v>516</v>
      </c>
      <c r="AC19" s="4">
        <v>3878.5569999999998</v>
      </c>
      <c r="AD19" s="4">
        <v>1833.972</v>
      </c>
      <c r="AE19" s="4">
        <v>2.1150000000000002</v>
      </c>
      <c r="AF19" s="4">
        <v>2.7</v>
      </c>
      <c r="AG19" s="4">
        <v>12.779</v>
      </c>
      <c r="AH19" s="4">
        <v>218.75020900000001</v>
      </c>
      <c r="AI19" s="4">
        <v>4.874377</v>
      </c>
      <c r="AJ19" s="4">
        <v>80.340759000000006</v>
      </c>
      <c r="AK19" s="4">
        <v>1083</v>
      </c>
      <c r="AL19" s="4">
        <v>1</v>
      </c>
      <c r="AM19" s="4">
        <v>2250</v>
      </c>
      <c r="AN19" s="4">
        <v>84</v>
      </c>
      <c r="AO19" s="4">
        <v>17.730529000000001</v>
      </c>
      <c r="AP19" s="4">
        <v>6318.1</v>
      </c>
      <c r="AQ19" s="4">
        <v>7.4</v>
      </c>
      <c r="AR19" s="4">
        <v>7</v>
      </c>
      <c r="AS19" s="4">
        <v>2375</v>
      </c>
      <c r="AT19" s="4">
        <v>2.5999999999999999E-2</v>
      </c>
      <c r="AU19" s="4">
        <v>58.011000000000003</v>
      </c>
      <c r="AV19" s="4">
        <v>34086</v>
      </c>
      <c r="AW19" s="4">
        <v>0</v>
      </c>
      <c r="AX19" s="30">
        <v>0.48</v>
      </c>
      <c r="AY19">
        <v>0.78333333333333333</v>
      </c>
      <c r="AZ19" t="s">
        <v>69</v>
      </c>
      <c r="BA19" t="s">
        <v>188</v>
      </c>
      <c r="BB19">
        <v>1</v>
      </c>
      <c r="BC19" t="s">
        <v>194</v>
      </c>
      <c r="BD19">
        <v>9</v>
      </c>
      <c r="BE19">
        <v>54075.904000000002</v>
      </c>
      <c r="BF19">
        <v>7.1724311811782182E-2</v>
      </c>
      <c r="BG19">
        <v>5.6184044252562709E-2</v>
      </c>
      <c r="BH19">
        <v>324531.76499999996</v>
      </c>
      <c r="BI19">
        <v>1.1951239965677938E-2</v>
      </c>
      <c r="BJ19">
        <v>9.3618046397810507E-3</v>
      </c>
      <c r="BK19">
        <v>1</v>
      </c>
      <c r="BL19" t="s">
        <v>66</v>
      </c>
      <c r="BM19">
        <v>-1</v>
      </c>
      <c r="BN19" t="s">
        <v>439</v>
      </c>
    </row>
    <row r="20" spans="1:66" x14ac:dyDescent="0.25">
      <c r="A20" s="138" t="str">
        <f t="shared" si="20"/>
        <v>선진여객</v>
      </c>
      <c r="B20" s="138" t="str">
        <f t="shared" si="21"/>
        <v>72</v>
      </c>
      <c r="C20" s="139" t="str">
        <f t="shared" si="22"/>
        <v>78바1191</v>
      </c>
      <c r="D20" s="113" t="str">
        <f t="shared" si="23"/>
        <v>대형</v>
      </c>
      <c r="E20" s="109" t="str">
        <f t="shared" si="16"/>
        <v>F</v>
      </c>
      <c r="F20" s="159">
        <f t="shared" si="17"/>
        <v>0.7486956521739131</v>
      </c>
      <c r="G20" s="160">
        <f t="shared" si="18"/>
        <v>1.722</v>
      </c>
      <c r="H20" s="161">
        <f t="shared" si="19"/>
        <v>2.2999999999999998</v>
      </c>
      <c r="I20" s="162">
        <f t="shared" si="24"/>
        <v>3134.4270000000001</v>
      </c>
      <c r="J20" s="163">
        <f t="shared" si="25"/>
        <v>1.99512560059436E-2</v>
      </c>
      <c r="K20" s="163">
        <f t="shared" si="26"/>
        <v>0.35927310831103887</v>
      </c>
      <c r="L20" s="163">
        <f t="shared" si="27"/>
        <v>0.2096076890608714</v>
      </c>
      <c r="M20" s="164">
        <f t="shared" si="28"/>
        <v>15.39</v>
      </c>
      <c r="N20" s="165">
        <f t="shared" si="29"/>
        <v>0.63800000000000001</v>
      </c>
      <c r="O20" s="165">
        <f t="shared" si="30"/>
        <v>29.32</v>
      </c>
      <c r="P20" s="166">
        <f t="shared" si="31"/>
        <v>0.3783333333333333</v>
      </c>
      <c r="Q20" s="167">
        <f t="shared" si="32"/>
        <v>86</v>
      </c>
      <c r="R20" s="168">
        <f t="shared" si="33"/>
        <v>29.209226823031354</v>
      </c>
      <c r="S20" s="140">
        <f t="shared" si="34"/>
        <v>20</v>
      </c>
      <c r="T20" s="140">
        <f t="shared" si="35"/>
        <v>919</v>
      </c>
      <c r="U20" t="s">
        <v>116</v>
      </c>
      <c r="V20" s="5" t="s">
        <v>119</v>
      </c>
      <c r="W20" t="s">
        <v>116</v>
      </c>
      <c r="X20" s="5" t="s">
        <v>119</v>
      </c>
      <c r="Y20" t="s">
        <v>202</v>
      </c>
      <c r="Z20" t="s">
        <v>139</v>
      </c>
      <c r="AA20" t="s">
        <v>48</v>
      </c>
      <c r="AB20">
        <v>516</v>
      </c>
      <c r="AC20" s="1">
        <v>3134.4270000000001</v>
      </c>
      <c r="AD20" s="1">
        <v>1820.136</v>
      </c>
      <c r="AE20" s="28">
        <v>1.722</v>
      </c>
      <c r="AF20">
        <v>2.2999999999999998</v>
      </c>
      <c r="AG20">
        <v>15.39</v>
      </c>
      <c r="AH20">
        <v>172.863553</v>
      </c>
      <c r="AI20">
        <v>3.4488449999999999</v>
      </c>
      <c r="AJ20">
        <v>62.105226000000002</v>
      </c>
      <c r="AK20">
        <v>657</v>
      </c>
      <c r="AL20">
        <v>20</v>
      </c>
      <c r="AM20">
        <v>919</v>
      </c>
      <c r="AN20">
        <v>86</v>
      </c>
      <c r="AO20">
        <v>18.132376000000001</v>
      </c>
      <c r="AP20">
        <v>4197.3</v>
      </c>
      <c r="AQ20">
        <v>22.7</v>
      </c>
      <c r="AR20">
        <v>15</v>
      </c>
      <c r="AS20">
        <v>5346</v>
      </c>
      <c r="AT20">
        <v>0.63800000000000001</v>
      </c>
      <c r="AU20">
        <v>29.32</v>
      </c>
      <c r="AV20">
        <v>27810</v>
      </c>
      <c r="AW20">
        <v>0</v>
      </c>
      <c r="AX20" s="29">
        <v>0.44</v>
      </c>
      <c r="AY20">
        <v>0.7486956521739131</v>
      </c>
      <c r="AZ20" t="s">
        <v>69</v>
      </c>
      <c r="BA20" t="s">
        <v>188</v>
      </c>
      <c r="BB20">
        <v>2</v>
      </c>
      <c r="BC20" t="s">
        <v>464</v>
      </c>
      <c r="BD20">
        <v>5</v>
      </c>
      <c r="BE20">
        <v>54075.904000000002</v>
      </c>
      <c r="BF20">
        <v>5.7963469274595947E-2</v>
      </c>
      <c r="BG20">
        <v>4.3396997430806189E-2</v>
      </c>
      <c r="BH20">
        <v>324531.76499999996</v>
      </c>
      <c r="BI20">
        <v>9.6583057131556932E-3</v>
      </c>
      <c r="BJ20">
        <v>7.2311314948061327E-3</v>
      </c>
      <c r="BK20">
        <v>1</v>
      </c>
      <c r="BL20" t="s">
        <v>66</v>
      </c>
      <c r="BM20">
        <v>-1</v>
      </c>
      <c r="BN20" t="s">
        <v>439</v>
      </c>
    </row>
    <row r="21" spans="1:66" x14ac:dyDescent="0.25">
      <c r="A21" s="141" t="str">
        <f t="shared" si="20"/>
        <v>선진여객</v>
      </c>
      <c r="B21" s="141" t="str">
        <f t="shared" si="21"/>
        <v>72</v>
      </c>
      <c r="C21" s="142" t="str">
        <f t="shared" si="22"/>
        <v>78바1192</v>
      </c>
      <c r="D21" s="130" t="str">
        <f t="shared" si="23"/>
        <v>대형</v>
      </c>
      <c r="E21" s="126" t="str">
        <f t="shared" si="16"/>
        <v>D</v>
      </c>
      <c r="F21" s="149">
        <f t="shared" si="17"/>
        <v>0.81260869565217397</v>
      </c>
      <c r="G21" s="150">
        <f t="shared" si="18"/>
        <v>1.869</v>
      </c>
      <c r="H21" s="151">
        <f t="shared" si="19"/>
        <v>2.2999999999999998</v>
      </c>
      <c r="I21" s="152">
        <f t="shared" si="24"/>
        <v>5707.2579999999998</v>
      </c>
      <c r="J21" s="153">
        <f t="shared" si="25"/>
        <v>2.6829282988933514E-2</v>
      </c>
      <c r="K21" s="153">
        <f t="shared" si="26"/>
        <v>0.33847148080722705</v>
      </c>
      <c r="L21" s="153">
        <f t="shared" si="27"/>
        <v>0.19203617569067319</v>
      </c>
      <c r="M21" s="154">
        <f t="shared" si="28"/>
        <v>14.093</v>
      </c>
      <c r="N21" s="155">
        <f t="shared" si="29"/>
        <v>0.105</v>
      </c>
      <c r="O21" s="155">
        <f t="shared" si="30"/>
        <v>46.168999999999997</v>
      </c>
      <c r="P21" s="156">
        <f t="shared" si="31"/>
        <v>7.7883333333333331</v>
      </c>
      <c r="Q21" s="157">
        <f t="shared" si="32"/>
        <v>100</v>
      </c>
      <c r="R21" s="158">
        <f t="shared" si="33"/>
        <v>29.868447707927395</v>
      </c>
      <c r="S21" s="143">
        <f t="shared" si="34"/>
        <v>6</v>
      </c>
      <c r="T21" s="143">
        <f t="shared" si="35"/>
        <v>2635</v>
      </c>
      <c r="U21" t="s">
        <v>116</v>
      </c>
      <c r="V21" s="5" t="s">
        <v>119</v>
      </c>
      <c r="W21" t="s">
        <v>116</v>
      </c>
      <c r="X21" s="5" t="s">
        <v>119</v>
      </c>
      <c r="Y21" t="s">
        <v>203</v>
      </c>
      <c r="Z21" t="s">
        <v>139</v>
      </c>
      <c r="AA21" t="s">
        <v>48</v>
      </c>
      <c r="AB21">
        <v>516</v>
      </c>
      <c r="AC21" s="1">
        <v>5707.2579999999998</v>
      </c>
      <c r="AD21" s="1">
        <v>3053.45</v>
      </c>
      <c r="AE21" s="28">
        <v>1.869</v>
      </c>
      <c r="AF21">
        <v>2.2999999999999998</v>
      </c>
      <c r="AG21">
        <v>14.093</v>
      </c>
      <c r="AH21">
        <v>301.05571600000002</v>
      </c>
      <c r="AI21">
        <v>8.0771090000000001</v>
      </c>
      <c r="AJ21">
        <v>101.898774</v>
      </c>
      <c r="AK21">
        <v>1096</v>
      </c>
      <c r="AL21">
        <v>6</v>
      </c>
      <c r="AM21">
        <v>2635</v>
      </c>
      <c r="AN21">
        <v>100</v>
      </c>
      <c r="AO21">
        <v>18.95748</v>
      </c>
      <c r="AP21">
        <v>7126.6</v>
      </c>
      <c r="AQ21">
        <v>467.3</v>
      </c>
      <c r="AR21">
        <v>17</v>
      </c>
      <c r="AS21">
        <v>3505</v>
      </c>
      <c r="AT21">
        <v>0.105</v>
      </c>
      <c r="AU21">
        <v>46.168999999999997</v>
      </c>
      <c r="AV21">
        <v>48577</v>
      </c>
      <c r="AW21">
        <v>0</v>
      </c>
      <c r="AX21" s="29">
        <v>0.44</v>
      </c>
      <c r="AY21">
        <v>0.81260869565217397</v>
      </c>
      <c r="AZ21" t="s">
        <v>66</v>
      </c>
      <c r="BA21" t="s">
        <v>188</v>
      </c>
      <c r="BB21">
        <v>3</v>
      </c>
      <c r="BC21" t="s">
        <v>414</v>
      </c>
      <c r="BD21">
        <v>11</v>
      </c>
      <c r="BE21">
        <v>54075.904000000002</v>
      </c>
      <c r="BF21">
        <v>0.10554161054801783</v>
      </c>
      <c r="BG21">
        <v>8.5764030484454495E-2</v>
      </c>
      <c r="BH21">
        <v>324531.76499999996</v>
      </c>
      <c r="BI21">
        <v>1.7586130590329117E-2</v>
      </c>
      <c r="BJ21">
        <v>1.429064264057614E-2</v>
      </c>
      <c r="BK21">
        <v>1</v>
      </c>
      <c r="BL21" t="s">
        <v>66</v>
      </c>
      <c r="BM21">
        <v>0</v>
      </c>
      <c r="BN21" t="s">
        <v>403</v>
      </c>
    </row>
    <row r="22" spans="1:66" x14ac:dyDescent="0.25">
      <c r="A22" s="138" t="str">
        <f t="shared" si="20"/>
        <v>선진여객</v>
      </c>
      <c r="B22" s="138" t="str">
        <f t="shared" si="21"/>
        <v>72</v>
      </c>
      <c r="C22" s="139" t="str">
        <f t="shared" si="22"/>
        <v>78바1193</v>
      </c>
      <c r="D22" s="113" t="str">
        <f t="shared" si="23"/>
        <v>대형</v>
      </c>
      <c r="E22" s="109" t="str">
        <f t="shared" si="16"/>
        <v>C</v>
      </c>
      <c r="F22" s="159">
        <f t="shared" si="17"/>
        <v>0.85217391304347834</v>
      </c>
      <c r="G22" s="160">
        <f t="shared" si="18"/>
        <v>1.96</v>
      </c>
      <c r="H22" s="161">
        <f t="shared" si="19"/>
        <v>2.2999999999999998</v>
      </c>
      <c r="I22" s="162">
        <f t="shared" si="24"/>
        <v>5698.3010000000004</v>
      </c>
      <c r="J22" s="163">
        <f t="shared" si="25"/>
        <v>1.1816309923785731E-2</v>
      </c>
      <c r="K22" s="163">
        <f t="shared" si="26"/>
        <v>0.34214774392740316</v>
      </c>
      <c r="L22" s="163">
        <f t="shared" si="27"/>
        <v>0.17215657789927208</v>
      </c>
      <c r="M22" s="164">
        <f t="shared" si="28"/>
        <v>11.606</v>
      </c>
      <c r="N22" s="165">
        <f t="shared" si="29"/>
        <v>0</v>
      </c>
      <c r="O22" s="165">
        <f t="shared" si="30"/>
        <v>14.162000000000001</v>
      </c>
      <c r="P22" s="166">
        <f t="shared" si="31"/>
        <v>7.7183333333333337</v>
      </c>
      <c r="Q22" s="167">
        <f t="shared" si="32"/>
        <v>92</v>
      </c>
      <c r="R22" s="168">
        <f t="shared" si="33"/>
        <v>27.622123789847215</v>
      </c>
      <c r="S22" s="140">
        <f t="shared" si="34"/>
        <v>0</v>
      </c>
      <c r="T22" s="140">
        <f t="shared" si="35"/>
        <v>807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204</v>
      </c>
      <c r="Z22" s="4" t="s">
        <v>139</v>
      </c>
      <c r="AA22" s="4" t="s">
        <v>48</v>
      </c>
      <c r="AB22" s="4">
        <v>516</v>
      </c>
      <c r="AC22" s="4">
        <v>5698.3010000000004</v>
      </c>
      <c r="AD22" s="4">
        <v>2907.8150000000001</v>
      </c>
      <c r="AE22" s="4">
        <v>1.96</v>
      </c>
      <c r="AF22" s="4">
        <v>2.2999999999999998</v>
      </c>
      <c r="AG22" s="4">
        <v>11.606</v>
      </c>
      <c r="AH22" s="4">
        <v>319.32405499999999</v>
      </c>
      <c r="AI22" s="4">
        <v>3.7732320000000001</v>
      </c>
      <c r="AJ22" s="4">
        <v>109.256005</v>
      </c>
      <c r="AK22" s="4">
        <v>981</v>
      </c>
      <c r="AL22" s="4">
        <v>0</v>
      </c>
      <c r="AM22" s="4">
        <v>807</v>
      </c>
      <c r="AN22" s="4">
        <v>92</v>
      </c>
      <c r="AO22" s="4">
        <v>17.844884</v>
      </c>
      <c r="AP22" s="4">
        <v>6252.6</v>
      </c>
      <c r="AQ22" s="4">
        <v>463.1</v>
      </c>
      <c r="AR22" s="4">
        <v>3</v>
      </c>
      <c r="AS22" s="4">
        <v>243</v>
      </c>
      <c r="AT22" s="4">
        <v>0</v>
      </c>
      <c r="AU22" s="4">
        <v>14.162000000000001</v>
      </c>
      <c r="AV22" s="4">
        <v>49041</v>
      </c>
      <c r="AW22" s="4">
        <v>0</v>
      </c>
      <c r="AX22" s="30">
        <v>0.44</v>
      </c>
      <c r="AY22">
        <v>0.85217391304347834</v>
      </c>
      <c r="AZ22" t="s">
        <v>68</v>
      </c>
      <c r="BA22" t="s">
        <v>188</v>
      </c>
      <c r="BB22">
        <v>4</v>
      </c>
      <c r="BC22" t="s">
        <v>404</v>
      </c>
      <c r="BD22">
        <v>8</v>
      </c>
      <c r="BE22">
        <v>54075.904000000002</v>
      </c>
      <c r="BF22">
        <v>0.10537597300268896</v>
      </c>
      <c r="BG22">
        <v>8.9798655254465384E-2</v>
      </c>
      <c r="BH22">
        <v>324531.76499999996</v>
      </c>
      <c r="BI22">
        <v>1.755853082671276E-2</v>
      </c>
      <c r="BJ22">
        <v>1.4962921921894353E-2</v>
      </c>
      <c r="BK22">
        <v>1</v>
      </c>
      <c r="BL22" t="s">
        <v>68</v>
      </c>
      <c r="BM22">
        <v>0</v>
      </c>
      <c r="BN22" t="s">
        <v>403</v>
      </c>
    </row>
    <row r="23" spans="1:66" x14ac:dyDescent="0.25">
      <c r="A23" s="141" t="str">
        <f t="shared" si="20"/>
        <v>선진여객</v>
      </c>
      <c r="B23" s="141" t="str">
        <f t="shared" si="21"/>
        <v>80</v>
      </c>
      <c r="C23" s="142" t="str">
        <f t="shared" si="22"/>
        <v>73아1437</v>
      </c>
      <c r="D23" s="130" t="str">
        <f t="shared" si="23"/>
        <v>중형</v>
      </c>
      <c r="E23" s="126" t="str">
        <f t="shared" si="16"/>
        <v>B</v>
      </c>
      <c r="F23" s="149">
        <f t="shared" si="17"/>
        <v>0.93814814814814806</v>
      </c>
      <c r="G23" s="150">
        <f t="shared" si="18"/>
        <v>2.5329999999999999</v>
      </c>
      <c r="H23" s="151">
        <f t="shared" si="19"/>
        <v>2.7</v>
      </c>
      <c r="I23" s="152">
        <f t="shared" si="24"/>
        <v>5507.4260000000004</v>
      </c>
      <c r="J23" s="153">
        <f t="shared" si="25"/>
        <v>1.0589900009632969E-2</v>
      </c>
      <c r="K23" s="153">
        <f t="shared" si="26"/>
        <v>0.39080490377705956</v>
      </c>
      <c r="L23" s="153">
        <f t="shared" si="27"/>
        <v>0.2598309990910454</v>
      </c>
      <c r="M23" s="154">
        <f t="shared" si="28"/>
        <v>12.069000000000001</v>
      </c>
      <c r="N23" s="155">
        <f t="shared" si="29"/>
        <v>0.109</v>
      </c>
      <c r="O23" s="155">
        <f t="shared" si="30"/>
        <v>37.058999999999997</v>
      </c>
      <c r="P23" s="156">
        <f t="shared" si="31"/>
        <v>0.7</v>
      </c>
      <c r="Q23" s="157">
        <f t="shared" si="32"/>
        <v>87</v>
      </c>
      <c r="R23" s="158">
        <f t="shared" si="33"/>
        <v>25.560213262155294</v>
      </c>
      <c r="S23" s="143">
        <f t="shared" si="34"/>
        <v>6</v>
      </c>
      <c r="T23" s="143">
        <f t="shared" si="35"/>
        <v>2041</v>
      </c>
      <c r="U23" t="s">
        <v>116</v>
      </c>
      <c r="V23" s="5" t="s">
        <v>120</v>
      </c>
      <c r="W23" t="s">
        <v>116</v>
      </c>
      <c r="X23" s="5" t="s">
        <v>120</v>
      </c>
      <c r="Y23" t="s">
        <v>205</v>
      </c>
      <c r="Z23" t="s">
        <v>177</v>
      </c>
      <c r="AA23" t="s">
        <v>48</v>
      </c>
      <c r="AB23">
        <v>516</v>
      </c>
      <c r="AC23" s="1">
        <v>5507.4260000000004</v>
      </c>
      <c r="AD23" s="1">
        <v>2174.0920000000001</v>
      </c>
      <c r="AE23" s="28">
        <v>2.5329999999999999</v>
      </c>
      <c r="AF23">
        <v>2.7</v>
      </c>
      <c r="AG23">
        <v>12.069000000000001</v>
      </c>
      <c r="AH23">
        <v>359.95127400000001</v>
      </c>
      <c r="AI23">
        <v>3.8118479999999999</v>
      </c>
      <c r="AJ23">
        <v>140.67072300000001</v>
      </c>
      <c r="AK23">
        <v>1431</v>
      </c>
      <c r="AL23">
        <v>6</v>
      </c>
      <c r="AM23">
        <v>2041</v>
      </c>
      <c r="AN23">
        <v>87</v>
      </c>
      <c r="AO23">
        <v>15.300476</v>
      </c>
      <c r="AP23">
        <v>3308</v>
      </c>
      <c r="AQ23">
        <v>42</v>
      </c>
      <c r="AR23">
        <v>10</v>
      </c>
      <c r="AS23">
        <v>1108</v>
      </c>
      <c r="AT23">
        <v>0.109</v>
      </c>
      <c r="AU23">
        <v>37.058999999999997</v>
      </c>
      <c r="AV23">
        <v>45664</v>
      </c>
      <c r="AW23">
        <v>0</v>
      </c>
      <c r="AX23" s="29">
        <v>0.63</v>
      </c>
      <c r="AY23">
        <v>0.93814814814814806</v>
      </c>
      <c r="AZ23" t="s">
        <v>67</v>
      </c>
      <c r="BA23" t="s">
        <v>206</v>
      </c>
      <c r="BB23">
        <v>2</v>
      </c>
      <c r="BC23" t="s">
        <v>432</v>
      </c>
      <c r="BD23">
        <v>17</v>
      </c>
      <c r="BE23">
        <v>111246.63199999997</v>
      </c>
      <c r="BF23">
        <v>4.9506451575091301E-2</v>
      </c>
      <c r="BG23">
        <v>4.6444385866557872E-2</v>
      </c>
      <c r="BH23">
        <v>324531.76499999996</v>
      </c>
      <c r="BI23">
        <v>1.6970375765836054E-2</v>
      </c>
      <c r="BJ23">
        <v>1.5920726598097304E-2</v>
      </c>
      <c r="BK23">
        <v>1</v>
      </c>
      <c r="BL23" t="s">
        <v>425</v>
      </c>
      <c r="BM23">
        <v>-1</v>
      </c>
      <c r="BN23" t="s">
        <v>439</v>
      </c>
    </row>
    <row r="24" spans="1:66" x14ac:dyDescent="0.25">
      <c r="A24" s="138" t="str">
        <f t="shared" si="20"/>
        <v>선진여객</v>
      </c>
      <c r="B24" s="138" t="str">
        <f t="shared" si="21"/>
        <v>80</v>
      </c>
      <c r="C24" s="139" t="str">
        <f t="shared" si="22"/>
        <v>78바1137</v>
      </c>
      <c r="D24" s="113" t="str">
        <f t="shared" si="23"/>
        <v>중형</v>
      </c>
      <c r="E24" s="109" t="str">
        <f t="shared" si="16"/>
        <v>C</v>
      </c>
      <c r="F24" s="159">
        <f t="shared" si="17"/>
        <v>0.88500000000000001</v>
      </c>
      <c r="G24" s="160">
        <f t="shared" si="18"/>
        <v>2.3010000000000002</v>
      </c>
      <c r="H24" s="161">
        <f t="shared" si="19"/>
        <v>2.6</v>
      </c>
      <c r="I24" s="162">
        <f t="shared" si="24"/>
        <v>5425.7839999999997</v>
      </c>
      <c r="J24" s="163">
        <f t="shared" si="25"/>
        <v>2.4012592634028013E-2</v>
      </c>
      <c r="K24" s="163">
        <f t="shared" si="26"/>
        <v>0.36783892806629981</v>
      </c>
      <c r="L24" s="163">
        <f t="shared" si="27"/>
        <v>0.19868096481540734</v>
      </c>
      <c r="M24" s="164">
        <f t="shared" si="28"/>
        <v>12.218</v>
      </c>
      <c r="N24" s="165">
        <f t="shared" si="29"/>
        <v>0.221</v>
      </c>
      <c r="O24" s="165">
        <f t="shared" si="30"/>
        <v>18.079999999999998</v>
      </c>
      <c r="P24" s="166">
        <f t="shared" si="31"/>
        <v>0.58333333333333337</v>
      </c>
      <c r="Q24" s="167">
        <f t="shared" si="32"/>
        <v>85</v>
      </c>
      <c r="R24" s="168">
        <f t="shared" si="33"/>
        <v>24.980803127592143</v>
      </c>
      <c r="S24" s="140">
        <f t="shared" si="34"/>
        <v>12</v>
      </c>
      <c r="T24" s="140">
        <f t="shared" si="35"/>
        <v>981</v>
      </c>
      <c r="U24" t="s">
        <v>116</v>
      </c>
      <c r="V24" s="5" t="s">
        <v>120</v>
      </c>
      <c r="W24" t="s">
        <v>116</v>
      </c>
      <c r="X24" s="5" t="s">
        <v>120</v>
      </c>
      <c r="Y24" t="s">
        <v>207</v>
      </c>
      <c r="Z24" t="s">
        <v>177</v>
      </c>
      <c r="AA24" t="s">
        <v>48</v>
      </c>
      <c r="AB24">
        <v>516</v>
      </c>
      <c r="AC24" s="1">
        <v>5425.7839999999997</v>
      </c>
      <c r="AD24" s="1">
        <v>2358.2350000000001</v>
      </c>
      <c r="AE24" s="28">
        <v>2.3010000000000002</v>
      </c>
      <c r="AF24">
        <v>2.6</v>
      </c>
      <c r="AG24">
        <v>12.218</v>
      </c>
      <c r="AH24">
        <v>357.14656600000001</v>
      </c>
      <c r="AI24">
        <v>8.5760149999999999</v>
      </c>
      <c r="AJ24">
        <v>131.37241</v>
      </c>
      <c r="AK24">
        <v>1078</v>
      </c>
      <c r="AL24">
        <v>12</v>
      </c>
      <c r="AM24">
        <v>981</v>
      </c>
      <c r="AN24">
        <v>85</v>
      </c>
      <c r="AO24">
        <v>15.192036999999999</v>
      </c>
      <c r="AP24">
        <v>1735.4</v>
      </c>
      <c r="AQ24">
        <v>35</v>
      </c>
      <c r="AR24">
        <v>11</v>
      </c>
      <c r="AS24">
        <v>1120</v>
      </c>
      <c r="AT24">
        <v>0.221</v>
      </c>
      <c r="AU24">
        <v>18.079999999999998</v>
      </c>
      <c r="AV24">
        <v>47308</v>
      </c>
      <c r="AW24">
        <v>0</v>
      </c>
      <c r="AX24" s="29">
        <v>0.59</v>
      </c>
      <c r="AY24">
        <v>0.88500000000000001</v>
      </c>
      <c r="AZ24" t="s">
        <v>68</v>
      </c>
      <c r="BA24" t="s">
        <v>206</v>
      </c>
      <c r="BB24">
        <v>3</v>
      </c>
      <c r="BC24" t="s">
        <v>386</v>
      </c>
      <c r="BD24">
        <v>9</v>
      </c>
      <c r="BE24">
        <v>111246.63199999997</v>
      </c>
      <c r="BF24">
        <v>4.8772568683247877E-2</v>
      </c>
      <c r="BG24">
        <v>4.3163723284674368E-2</v>
      </c>
      <c r="BH24">
        <v>324531.76499999996</v>
      </c>
      <c r="BI24">
        <v>1.6718807171310336E-2</v>
      </c>
      <c r="BJ24">
        <v>1.4796144346609648E-2</v>
      </c>
      <c r="BK24">
        <v>1</v>
      </c>
      <c r="BL24" t="s">
        <v>68</v>
      </c>
      <c r="BM24">
        <v>0</v>
      </c>
      <c r="BN24" t="s">
        <v>403</v>
      </c>
    </row>
    <row r="25" spans="1:66" x14ac:dyDescent="0.25">
      <c r="A25" s="141" t="str">
        <f t="shared" si="20"/>
        <v>선진여객</v>
      </c>
      <c r="B25" s="141" t="str">
        <f t="shared" si="21"/>
        <v>80</v>
      </c>
      <c r="C25" s="142" t="str">
        <f t="shared" si="22"/>
        <v>78바1138</v>
      </c>
      <c r="D25" s="130" t="str">
        <f t="shared" si="23"/>
        <v>중형</v>
      </c>
      <c r="E25" s="126" t="str">
        <f t="shared" si="16"/>
        <v>A</v>
      </c>
      <c r="F25" s="149">
        <f t="shared" si="17"/>
        <v>0.95192307692307687</v>
      </c>
      <c r="G25" s="150">
        <f t="shared" si="18"/>
        <v>2.4750000000000001</v>
      </c>
      <c r="H25" s="151">
        <f t="shared" si="19"/>
        <v>2.6</v>
      </c>
      <c r="I25" s="152">
        <f t="shared" si="24"/>
        <v>5429.4350000000004</v>
      </c>
      <c r="J25" s="153">
        <f t="shared" si="25"/>
        <v>9.6506623347434872E-3</v>
      </c>
      <c r="K25" s="153">
        <f t="shared" si="26"/>
        <v>0.36801330967701623</v>
      </c>
      <c r="L25" s="153">
        <f t="shared" si="27"/>
        <v>0.11014037372212762</v>
      </c>
      <c r="M25" s="154">
        <f t="shared" si="28"/>
        <v>10.09</v>
      </c>
      <c r="N25" s="155">
        <f t="shared" si="29"/>
        <v>7.3999999999999996E-2</v>
      </c>
      <c r="O25" s="155">
        <f t="shared" si="30"/>
        <v>13.372</v>
      </c>
      <c r="P25" s="156">
        <f t="shared" si="31"/>
        <v>0</v>
      </c>
      <c r="Q25" s="157">
        <f t="shared" si="32"/>
        <v>72</v>
      </c>
      <c r="R25" s="158">
        <f t="shared" si="33"/>
        <v>24.313009108560678</v>
      </c>
      <c r="S25" s="143">
        <f t="shared" si="34"/>
        <v>4</v>
      </c>
      <c r="T25" s="143">
        <f t="shared" si="35"/>
        <v>726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208</v>
      </c>
      <c r="Z25" s="4" t="s">
        <v>177</v>
      </c>
      <c r="AA25" s="4" t="s">
        <v>48</v>
      </c>
      <c r="AB25" s="4">
        <v>516</v>
      </c>
      <c r="AC25" s="4">
        <v>5429.4350000000004</v>
      </c>
      <c r="AD25" s="4">
        <v>2193.6129999999998</v>
      </c>
      <c r="AE25" s="4">
        <v>2.4750000000000001</v>
      </c>
      <c r="AF25" s="4">
        <v>2.6</v>
      </c>
      <c r="AG25" s="4">
        <v>10.09</v>
      </c>
      <c r="AH25" s="4">
        <v>358.83184799999998</v>
      </c>
      <c r="AI25" s="4">
        <v>3.4629650000000001</v>
      </c>
      <c r="AJ25" s="4">
        <v>132.05489600000001</v>
      </c>
      <c r="AK25" s="4">
        <v>598</v>
      </c>
      <c r="AL25" s="4">
        <v>4</v>
      </c>
      <c r="AM25" s="4">
        <v>726</v>
      </c>
      <c r="AN25" s="4">
        <v>72</v>
      </c>
      <c r="AO25" s="4">
        <v>15.130860999999999</v>
      </c>
      <c r="AP25" s="4">
        <v>648</v>
      </c>
      <c r="AQ25" s="4">
        <v>0</v>
      </c>
      <c r="AR25" s="4">
        <v>6</v>
      </c>
      <c r="AS25" s="4">
        <v>1111</v>
      </c>
      <c r="AT25" s="4">
        <v>7.3999999999999996E-2</v>
      </c>
      <c r="AU25" s="4">
        <v>13.372</v>
      </c>
      <c r="AV25" s="4">
        <v>46316</v>
      </c>
      <c r="AW25" s="4">
        <v>0</v>
      </c>
      <c r="AX25" s="30">
        <v>0.57999999999999996</v>
      </c>
      <c r="AY25">
        <v>0.95192307692307687</v>
      </c>
      <c r="AZ25" t="s">
        <v>425</v>
      </c>
      <c r="BA25" t="s">
        <v>206</v>
      </c>
      <c r="BB25">
        <v>4</v>
      </c>
      <c r="BC25" t="s">
        <v>440</v>
      </c>
      <c r="BD25">
        <v>10</v>
      </c>
      <c r="BE25">
        <v>111246.63199999997</v>
      </c>
      <c r="BF25">
        <v>4.8805387654342669E-2</v>
      </c>
      <c r="BG25">
        <v>4.6458974786345419E-2</v>
      </c>
      <c r="BH25">
        <v>324531.76499999996</v>
      </c>
      <c r="BI25">
        <v>1.6730057225677126E-2</v>
      </c>
      <c r="BJ25">
        <v>1.5925727551365725E-2</v>
      </c>
      <c r="BK25">
        <v>1</v>
      </c>
      <c r="BL25" t="s">
        <v>67</v>
      </c>
      <c r="BM25">
        <v>1</v>
      </c>
      <c r="BN25" t="s">
        <v>405</v>
      </c>
    </row>
    <row r="26" spans="1:66" x14ac:dyDescent="0.25">
      <c r="A26" s="138" t="str">
        <f t="shared" si="20"/>
        <v>선진여객</v>
      </c>
      <c r="B26" s="138" t="str">
        <f t="shared" si="21"/>
        <v>80</v>
      </c>
      <c r="C26" s="139" t="str">
        <f t="shared" si="22"/>
        <v>78바1139</v>
      </c>
      <c r="D26" s="113" t="str">
        <f t="shared" si="23"/>
        <v>중형</v>
      </c>
      <c r="E26" s="109" t="str">
        <f t="shared" si="16"/>
        <v>A</v>
      </c>
      <c r="F26" s="159">
        <f t="shared" si="17"/>
        <v>0.9542307692307691</v>
      </c>
      <c r="G26" s="160">
        <f t="shared" si="18"/>
        <v>2.4809999999999999</v>
      </c>
      <c r="H26" s="161">
        <f t="shared" si="19"/>
        <v>2.6</v>
      </c>
      <c r="I26" s="162">
        <f t="shared" si="24"/>
        <v>5202.7969999999996</v>
      </c>
      <c r="J26" s="163">
        <f t="shared" si="25"/>
        <v>5.6337122189639962E-3</v>
      </c>
      <c r="K26" s="163">
        <f t="shared" si="26"/>
        <v>0.36731759227773758</v>
      </c>
      <c r="L26" s="163">
        <f t="shared" si="27"/>
        <v>0.27581318279379347</v>
      </c>
      <c r="M26" s="164">
        <f t="shared" si="28"/>
        <v>10.19</v>
      </c>
      <c r="N26" s="165">
        <f t="shared" si="29"/>
        <v>0.192</v>
      </c>
      <c r="O26" s="165">
        <f t="shared" si="30"/>
        <v>9.4179999999999993</v>
      </c>
      <c r="P26" s="166">
        <f t="shared" si="31"/>
        <v>0</v>
      </c>
      <c r="Q26" s="167">
        <f t="shared" si="32"/>
        <v>73</v>
      </c>
      <c r="R26" s="168">
        <f t="shared" si="33"/>
        <v>24.099996310050713</v>
      </c>
      <c r="S26" s="140">
        <f t="shared" si="34"/>
        <v>10</v>
      </c>
      <c r="T26" s="140">
        <f t="shared" si="35"/>
        <v>490</v>
      </c>
      <c r="U26" t="s">
        <v>116</v>
      </c>
      <c r="V26" s="5" t="s">
        <v>120</v>
      </c>
      <c r="W26" t="s">
        <v>116</v>
      </c>
      <c r="X26" s="5" t="s">
        <v>120</v>
      </c>
      <c r="Y26" t="s">
        <v>209</v>
      </c>
      <c r="Z26" t="s">
        <v>177</v>
      </c>
      <c r="AA26" t="s">
        <v>48</v>
      </c>
      <c r="AB26">
        <v>516</v>
      </c>
      <c r="AC26" s="1">
        <v>5202.7969999999996</v>
      </c>
      <c r="AD26" s="1">
        <v>2096.7280000000001</v>
      </c>
      <c r="AE26" s="28">
        <v>2.4809999999999999</v>
      </c>
      <c r="AF26">
        <v>2.6</v>
      </c>
      <c r="AG26">
        <v>10.19</v>
      </c>
      <c r="AH26">
        <v>344.28542399999998</v>
      </c>
      <c r="AI26">
        <v>1.939605</v>
      </c>
      <c r="AJ26">
        <v>126.462093</v>
      </c>
      <c r="AK26">
        <v>1435</v>
      </c>
      <c r="AL26">
        <v>10</v>
      </c>
      <c r="AM26">
        <v>490</v>
      </c>
      <c r="AN26">
        <v>73</v>
      </c>
      <c r="AO26">
        <v>15.111871000000001</v>
      </c>
      <c r="AP26">
        <v>85.9</v>
      </c>
      <c r="AQ26">
        <v>0</v>
      </c>
      <c r="AR26">
        <v>0</v>
      </c>
      <c r="AS26">
        <v>0</v>
      </c>
      <c r="AT26">
        <v>0.192</v>
      </c>
      <c r="AU26">
        <v>9.4179999999999993</v>
      </c>
      <c r="AV26">
        <v>45161</v>
      </c>
      <c r="AW26">
        <v>0</v>
      </c>
      <c r="AX26" s="29">
        <v>0.59</v>
      </c>
      <c r="AY26">
        <v>0.9542307692307691</v>
      </c>
      <c r="AZ26" t="s">
        <v>425</v>
      </c>
      <c r="BA26" t="s">
        <v>206</v>
      </c>
      <c r="BB26">
        <v>3</v>
      </c>
      <c r="BC26" t="s">
        <v>443</v>
      </c>
      <c r="BD26">
        <v>6</v>
      </c>
      <c r="BE26">
        <v>111246.63199999997</v>
      </c>
      <c r="BF26">
        <v>4.6768130472480289E-2</v>
      </c>
      <c r="BG26">
        <v>4.4627589116239839E-2</v>
      </c>
      <c r="BH26">
        <v>324531.76499999996</v>
      </c>
      <c r="BI26">
        <v>1.6031703398895328E-2</v>
      </c>
      <c r="BJ26">
        <v>1.5297944666407425E-2</v>
      </c>
      <c r="BK26">
        <v>1</v>
      </c>
      <c r="BL26" t="s">
        <v>425</v>
      </c>
      <c r="BM26">
        <v>0</v>
      </c>
      <c r="BN26" t="s">
        <v>403</v>
      </c>
    </row>
    <row r="27" spans="1:66" x14ac:dyDescent="0.25">
      <c r="A27" s="141" t="str">
        <f t="shared" si="20"/>
        <v>선진여객</v>
      </c>
      <c r="B27" s="141" t="str">
        <f t="shared" si="21"/>
        <v>80</v>
      </c>
      <c r="C27" s="142" t="str">
        <f t="shared" si="22"/>
        <v>78바1140</v>
      </c>
      <c r="D27" s="130" t="str">
        <f t="shared" si="23"/>
        <v>중형</v>
      </c>
      <c r="E27" s="126" t="str">
        <f t="shared" si="16"/>
        <v>B</v>
      </c>
      <c r="F27" s="149">
        <f t="shared" si="17"/>
        <v>0.93629629629629629</v>
      </c>
      <c r="G27" s="150">
        <f t="shared" si="18"/>
        <v>2.528</v>
      </c>
      <c r="H27" s="151">
        <f t="shared" si="19"/>
        <v>2.7</v>
      </c>
      <c r="I27" s="152">
        <f t="shared" si="24"/>
        <v>5876.3890000000001</v>
      </c>
      <c r="J27" s="153">
        <f t="shared" si="25"/>
        <v>9.1937234211491164E-3</v>
      </c>
      <c r="K27" s="153">
        <f t="shared" si="26"/>
        <v>0.37157382444735521</v>
      </c>
      <c r="L27" s="153">
        <f t="shared" si="27"/>
        <v>0.30018434790481024</v>
      </c>
      <c r="M27" s="154">
        <f t="shared" si="28"/>
        <v>10.837</v>
      </c>
      <c r="N27" s="155">
        <f t="shared" si="29"/>
        <v>0.153</v>
      </c>
      <c r="O27" s="155">
        <f t="shared" si="30"/>
        <v>25.440999999999999</v>
      </c>
      <c r="P27" s="156">
        <f t="shared" si="31"/>
        <v>0</v>
      </c>
      <c r="Q27" s="157">
        <f t="shared" si="32"/>
        <v>85</v>
      </c>
      <c r="R27" s="158">
        <f t="shared" si="33"/>
        <v>24.634978517046136</v>
      </c>
      <c r="S27" s="143">
        <f t="shared" si="34"/>
        <v>9</v>
      </c>
      <c r="T27" s="143">
        <f t="shared" si="35"/>
        <v>1495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210</v>
      </c>
      <c r="Z27" s="4" t="s">
        <v>177</v>
      </c>
      <c r="AA27" s="4" t="s">
        <v>48</v>
      </c>
      <c r="AB27" s="4">
        <v>516</v>
      </c>
      <c r="AC27" s="4">
        <v>5876.3890000000001</v>
      </c>
      <c r="AD27" s="4">
        <v>2324.779</v>
      </c>
      <c r="AE27" s="4">
        <v>2.528</v>
      </c>
      <c r="AF27" s="4">
        <v>2.7</v>
      </c>
      <c r="AG27" s="4">
        <v>10.837</v>
      </c>
      <c r="AH27" s="4">
        <v>385.21628700000002</v>
      </c>
      <c r="AI27" s="4">
        <v>3.5415719999999999</v>
      </c>
      <c r="AJ27" s="4">
        <v>143.136289</v>
      </c>
      <c r="AK27" s="4">
        <v>1764</v>
      </c>
      <c r="AL27" s="4">
        <v>9</v>
      </c>
      <c r="AM27" s="4">
        <v>1495</v>
      </c>
      <c r="AN27" s="4">
        <v>85</v>
      </c>
      <c r="AO27" s="4">
        <v>15.254778</v>
      </c>
      <c r="AP27" s="4">
        <v>681.8</v>
      </c>
      <c r="AQ27" s="4">
        <v>0</v>
      </c>
      <c r="AR27" s="4">
        <v>1</v>
      </c>
      <c r="AS27" s="4">
        <v>41</v>
      </c>
      <c r="AT27" s="4">
        <v>0.153</v>
      </c>
      <c r="AU27" s="4">
        <v>25.440999999999999</v>
      </c>
      <c r="AV27" s="4">
        <v>52461</v>
      </c>
      <c r="AW27" s="4">
        <v>0</v>
      </c>
      <c r="AX27" s="30">
        <v>0.61</v>
      </c>
      <c r="AY27">
        <v>0.93629629629629629</v>
      </c>
      <c r="AZ27" t="s">
        <v>67</v>
      </c>
      <c r="BA27" t="s">
        <v>206</v>
      </c>
      <c r="BB27">
        <v>4</v>
      </c>
      <c r="BC27" t="s">
        <v>429</v>
      </c>
      <c r="BD27">
        <v>11</v>
      </c>
      <c r="BE27">
        <v>111246.63199999997</v>
      </c>
      <c r="BF27">
        <v>5.2823073331334666E-2</v>
      </c>
      <c r="BG27">
        <v>4.9458047919116309E-2</v>
      </c>
      <c r="BH27">
        <v>324531.76499999996</v>
      </c>
      <c r="BI27">
        <v>1.8107284505724734E-2</v>
      </c>
      <c r="BJ27">
        <v>1.6953783418693382E-2</v>
      </c>
      <c r="BK27">
        <v>1</v>
      </c>
      <c r="BL27" t="s">
        <v>425</v>
      </c>
      <c r="BM27">
        <v>-1</v>
      </c>
      <c r="BN27" t="s">
        <v>439</v>
      </c>
    </row>
    <row r="28" spans="1:66" x14ac:dyDescent="0.25">
      <c r="A28" s="138" t="str">
        <f t="shared" si="20"/>
        <v>선진여객</v>
      </c>
      <c r="B28" s="138" t="str">
        <f t="shared" si="21"/>
        <v>80</v>
      </c>
      <c r="C28" s="139" t="str">
        <f t="shared" si="22"/>
        <v>78바1142</v>
      </c>
      <c r="D28" s="113" t="str">
        <f t="shared" si="23"/>
        <v>중형</v>
      </c>
      <c r="E28" s="109" t="str">
        <f t="shared" si="16"/>
        <v>D</v>
      </c>
      <c r="F28" s="159">
        <f t="shared" si="17"/>
        <v>0.83925925925925926</v>
      </c>
      <c r="G28" s="160">
        <f t="shared" si="18"/>
        <v>2.266</v>
      </c>
      <c r="H28" s="161">
        <f t="shared" si="19"/>
        <v>2.7</v>
      </c>
      <c r="I28" s="162">
        <f t="shared" si="24"/>
        <v>5897.7619999999997</v>
      </c>
      <c r="J28" s="163">
        <f t="shared" si="25"/>
        <v>9.9594041530751357E-3</v>
      </c>
      <c r="K28" s="163">
        <f t="shared" si="26"/>
        <v>0.37714026999811623</v>
      </c>
      <c r="L28" s="163">
        <f t="shared" si="27"/>
        <v>0.21465769558012007</v>
      </c>
      <c r="M28" s="164">
        <f t="shared" si="28"/>
        <v>13.03</v>
      </c>
      <c r="N28" s="165">
        <f t="shared" si="29"/>
        <v>0.27100000000000002</v>
      </c>
      <c r="O28" s="165">
        <f t="shared" si="30"/>
        <v>18.396999999999998</v>
      </c>
      <c r="P28" s="166">
        <f t="shared" si="31"/>
        <v>0</v>
      </c>
      <c r="Q28" s="167">
        <f t="shared" si="32"/>
        <v>78</v>
      </c>
      <c r="R28" s="168">
        <f t="shared" si="33"/>
        <v>25.21331914456178</v>
      </c>
      <c r="S28" s="140">
        <f t="shared" si="34"/>
        <v>16</v>
      </c>
      <c r="T28" s="140">
        <f t="shared" si="35"/>
        <v>1085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211</v>
      </c>
      <c r="Z28" s="4" t="s">
        <v>177</v>
      </c>
      <c r="AA28" s="4" t="s">
        <v>48</v>
      </c>
      <c r="AB28" s="4">
        <v>516</v>
      </c>
      <c r="AC28" s="4">
        <v>5897.7619999999997</v>
      </c>
      <c r="AD28" s="4">
        <v>2603.0929999999998</v>
      </c>
      <c r="AE28" s="4">
        <v>2.266</v>
      </c>
      <c r="AF28" s="4">
        <v>2.7</v>
      </c>
      <c r="AG28" s="4">
        <v>13.03</v>
      </c>
      <c r="AH28" s="4">
        <v>381.65184799999997</v>
      </c>
      <c r="AI28" s="4">
        <v>3.8010250000000001</v>
      </c>
      <c r="AJ28" s="4">
        <v>143.93628100000001</v>
      </c>
      <c r="AK28" s="4">
        <v>1266</v>
      </c>
      <c r="AL28" s="4">
        <v>16</v>
      </c>
      <c r="AM28" s="4">
        <v>1085</v>
      </c>
      <c r="AN28" s="4">
        <v>78</v>
      </c>
      <c r="AO28" s="4">
        <v>15.453251</v>
      </c>
      <c r="AP28" s="4">
        <v>2329.6999999999998</v>
      </c>
      <c r="AQ28" s="4">
        <v>0</v>
      </c>
      <c r="AR28" s="4">
        <v>6</v>
      </c>
      <c r="AS28" s="4">
        <v>895</v>
      </c>
      <c r="AT28" s="4">
        <v>0.27100000000000002</v>
      </c>
      <c r="AU28" s="4">
        <v>18.396999999999998</v>
      </c>
      <c r="AV28" s="4">
        <v>45604</v>
      </c>
      <c r="AW28" s="4">
        <v>0</v>
      </c>
      <c r="AX28" s="30">
        <v>0.6</v>
      </c>
      <c r="AY28">
        <v>0.83925925925925926</v>
      </c>
      <c r="AZ28" t="s">
        <v>66</v>
      </c>
      <c r="BA28" t="s">
        <v>206</v>
      </c>
      <c r="BB28">
        <v>1</v>
      </c>
      <c r="BC28" t="s">
        <v>390</v>
      </c>
      <c r="BD28">
        <v>10</v>
      </c>
      <c r="BE28">
        <v>111246.63199999997</v>
      </c>
      <c r="BF28">
        <v>5.3015196001619191E-2</v>
      </c>
      <c r="BG28">
        <v>4.4493494125803369E-2</v>
      </c>
      <c r="BH28">
        <v>324531.76499999996</v>
      </c>
      <c r="BI28">
        <v>1.8173142465730589E-2</v>
      </c>
      <c r="BJ28">
        <v>1.5251978084202042E-2</v>
      </c>
      <c r="BK28">
        <v>1</v>
      </c>
      <c r="BL28" t="s">
        <v>66</v>
      </c>
      <c r="BM28">
        <v>0</v>
      </c>
      <c r="BN28" t="s">
        <v>403</v>
      </c>
    </row>
    <row r="29" spans="1:66" x14ac:dyDescent="0.25">
      <c r="A29" s="141" t="str">
        <f t="shared" si="20"/>
        <v>선진여객</v>
      </c>
      <c r="B29" s="141" t="str">
        <f t="shared" si="21"/>
        <v>80</v>
      </c>
      <c r="C29" s="142" t="str">
        <f t="shared" si="22"/>
        <v>78바1144</v>
      </c>
      <c r="D29" s="130" t="str">
        <f t="shared" si="23"/>
        <v>중형</v>
      </c>
      <c r="E29" s="126" t="str">
        <f t="shared" si="16"/>
        <v>B</v>
      </c>
      <c r="F29" s="149">
        <f t="shared" si="17"/>
        <v>0.94074074074074066</v>
      </c>
      <c r="G29" s="150">
        <f t="shared" si="18"/>
        <v>2.54</v>
      </c>
      <c r="H29" s="151">
        <f t="shared" si="19"/>
        <v>2.7</v>
      </c>
      <c r="I29" s="152">
        <f t="shared" si="24"/>
        <v>5609.45</v>
      </c>
      <c r="J29" s="153">
        <f t="shared" si="25"/>
        <v>8.1479380416631126E-3</v>
      </c>
      <c r="K29" s="153">
        <f t="shared" si="26"/>
        <v>0.36068073839827175</v>
      </c>
      <c r="L29" s="153">
        <f t="shared" si="27"/>
        <v>0.19645419782688142</v>
      </c>
      <c r="M29" s="154">
        <f t="shared" si="28"/>
        <v>10.65</v>
      </c>
      <c r="N29" s="155">
        <f t="shared" si="29"/>
        <v>0.14299999999999999</v>
      </c>
      <c r="O29" s="155">
        <f t="shared" si="30"/>
        <v>15.170999999999999</v>
      </c>
      <c r="P29" s="156">
        <f t="shared" si="31"/>
        <v>0</v>
      </c>
      <c r="Q29" s="157">
        <f t="shared" si="32"/>
        <v>78</v>
      </c>
      <c r="R29" s="158">
        <f t="shared" si="33"/>
        <v>24.904373700297658</v>
      </c>
      <c r="S29" s="143">
        <f t="shared" si="34"/>
        <v>8</v>
      </c>
      <c r="T29" s="143">
        <f t="shared" si="35"/>
        <v>851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212</v>
      </c>
      <c r="Z29" t="s">
        <v>177</v>
      </c>
      <c r="AA29" t="s">
        <v>48</v>
      </c>
      <c r="AB29">
        <v>516</v>
      </c>
      <c r="AC29" s="1">
        <v>5609.45</v>
      </c>
      <c r="AD29" s="1">
        <v>2208.6570000000002</v>
      </c>
      <c r="AE29" s="28">
        <v>2.54</v>
      </c>
      <c r="AF29">
        <v>2.7</v>
      </c>
      <c r="AG29">
        <v>10.65</v>
      </c>
      <c r="AH29">
        <v>356.85961099999997</v>
      </c>
      <c r="AI29">
        <v>2.90767</v>
      </c>
      <c r="AJ29">
        <v>128.712388</v>
      </c>
      <c r="AK29">
        <v>1102</v>
      </c>
      <c r="AL29">
        <v>8</v>
      </c>
      <c r="AM29">
        <v>851</v>
      </c>
      <c r="AN29">
        <v>78</v>
      </c>
      <c r="AO29">
        <v>15.718926</v>
      </c>
      <c r="AP29">
        <v>1170.5999999999999</v>
      </c>
      <c r="AQ29">
        <v>0</v>
      </c>
      <c r="AR29">
        <v>0</v>
      </c>
      <c r="AS29">
        <v>0</v>
      </c>
      <c r="AT29">
        <v>0.14299999999999999</v>
      </c>
      <c r="AU29">
        <v>15.170999999999999</v>
      </c>
      <c r="AV29">
        <v>46645</v>
      </c>
      <c r="AW29">
        <v>0</v>
      </c>
      <c r="AX29" s="29">
        <v>0.6</v>
      </c>
      <c r="AY29">
        <v>0.94074074074074066</v>
      </c>
      <c r="AZ29" t="s">
        <v>67</v>
      </c>
      <c r="BA29" t="s">
        <v>206</v>
      </c>
      <c r="BB29">
        <v>1</v>
      </c>
      <c r="BC29" t="s">
        <v>430</v>
      </c>
      <c r="BD29">
        <v>8</v>
      </c>
      <c r="BE29">
        <v>111246.63199999997</v>
      </c>
      <c r="BF29">
        <v>5.0423549002364419E-2</v>
      </c>
      <c r="BG29">
        <v>4.743548683926134E-2</v>
      </c>
      <c r="BH29">
        <v>324531.76499999996</v>
      </c>
      <c r="BI29">
        <v>1.7284748690162888E-2</v>
      </c>
      <c r="BJ29">
        <v>1.6260467286301383E-2</v>
      </c>
      <c r="BK29">
        <v>1</v>
      </c>
      <c r="BL29" t="s">
        <v>67</v>
      </c>
      <c r="BM29">
        <v>0</v>
      </c>
      <c r="BN29" t="s">
        <v>403</v>
      </c>
    </row>
    <row r="30" spans="1:66" x14ac:dyDescent="0.25">
      <c r="A30" s="138" t="str">
        <f t="shared" si="20"/>
        <v>선진여객</v>
      </c>
      <c r="B30" s="138" t="str">
        <f t="shared" si="21"/>
        <v>80</v>
      </c>
      <c r="C30" s="139" t="str">
        <f t="shared" si="22"/>
        <v>78바1145</v>
      </c>
      <c r="D30" s="113" t="str">
        <f t="shared" si="23"/>
        <v>중형</v>
      </c>
      <c r="E30" s="109" t="str">
        <f t="shared" si="16"/>
        <v>C</v>
      </c>
      <c r="F30" s="159">
        <f t="shared" si="17"/>
        <v>0.87888888888888894</v>
      </c>
      <c r="G30" s="160">
        <f t="shared" si="18"/>
        <v>2.3730000000000002</v>
      </c>
      <c r="H30" s="161">
        <f t="shared" si="19"/>
        <v>2.7</v>
      </c>
      <c r="I30" s="162">
        <f t="shared" si="24"/>
        <v>5932.84</v>
      </c>
      <c r="J30" s="163">
        <f t="shared" si="25"/>
        <v>1.0655832820244973E-2</v>
      </c>
      <c r="K30" s="163">
        <f t="shared" si="26"/>
        <v>0.37501466031964376</v>
      </c>
      <c r="L30" s="163">
        <f t="shared" si="27"/>
        <v>0.234626249823019</v>
      </c>
      <c r="M30" s="164">
        <f t="shared" si="28"/>
        <v>13.067</v>
      </c>
      <c r="N30" s="165">
        <f t="shared" si="29"/>
        <v>0.13500000000000001</v>
      </c>
      <c r="O30" s="165">
        <f t="shared" si="30"/>
        <v>23.058</v>
      </c>
      <c r="P30" s="166">
        <f t="shared" si="31"/>
        <v>0</v>
      </c>
      <c r="Q30" s="167">
        <f t="shared" si="32"/>
        <v>82</v>
      </c>
      <c r="R30" s="168">
        <f t="shared" si="33"/>
        <v>25.195695205540986</v>
      </c>
      <c r="S30" s="140">
        <f t="shared" si="34"/>
        <v>8</v>
      </c>
      <c r="T30" s="140">
        <f t="shared" si="35"/>
        <v>1368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213</v>
      </c>
      <c r="Z30" s="4" t="s">
        <v>177</v>
      </c>
      <c r="AA30" s="4" t="s">
        <v>48</v>
      </c>
      <c r="AB30" s="4">
        <v>516</v>
      </c>
      <c r="AC30" s="4">
        <v>5932.84</v>
      </c>
      <c r="AD30" s="4">
        <v>2500.0509999999999</v>
      </c>
      <c r="AE30" s="4">
        <v>2.3730000000000002</v>
      </c>
      <c r="AF30" s="4">
        <v>2.7</v>
      </c>
      <c r="AG30" s="4">
        <v>13.067</v>
      </c>
      <c r="AH30" s="4">
        <v>383.29655400000001</v>
      </c>
      <c r="AI30" s="4">
        <v>4.0843439999999998</v>
      </c>
      <c r="AJ30" s="4">
        <v>143.741827</v>
      </c>
      <c r="AK30" s="4">
        <v>1392</v>
      </c>
      <c r="AL30" s="4">
        <v>8</v>
      </c>
      <c r="AM30" s="4">
        <v>1368</v>
      </c>
      <c r="AN30" s="4">
        <v>82</v>
      </c>
      <c r="AO30" s="4">
        <v>15.478459000000001</v>
      </c>
      <c r="AP30" s="4">
        <v>2042.5</v>
      </c>
      <c r="AQ30" s="4">
        <v>0</v>
      </c>
      <c r="AR30" s="4">
        <v>5</v>
      </c>
      <c r="AS30" s="4">
        <v>270</v>
      </c>
      <c r="AT30" s="4">
        <v>0.13500000000000001</v>
      </c>
      <c r="AU30" s="4">
        <v>23.058</v>
      </c>
      <c r="AV30" s="4">
        <v>46431</v>
      </c>
      <c r="AW30" s="4">
        <v>0</v>
      </c>
      <c r="AX30" s="30">
        <v>0.63</v>
      </c>
      <c r="AY30">
        <v>0.87888888888888894</v>
      </c>
      <c r="AZ30" t="s">
        <v>68</v>
      </c>
      <c r="BA30" t="s">
        <v>206</v>
      </c>
      <c r="BB30">
        <v>4</v>
      </c>
      <c r="BC30" t="s">
        <v>394</v>
      </c>
      <c r="BD30">
        <v>11</v>
      </c>
      <c r="BE30">
        <v>111246.63199999997</v>
      </c>
      <c r="BF30">
        <v>5.3330513412756637E-2</v>
      </c>
      <c r="BG30">
        <v>4.6871595677211671E-2</v>
      </c>
      <c r="BH30">
        <v>324531.76499999996</v>
      </c>
      <c r="BI30">
        <v>1.8281230498345829E-2</v>
      </c>
      <c r="BJ30">
        <v>1.6067170360212834E-2</v>
      </c>
      <c r="BK30">
        <v>1</v>
      </c>
      <c r="BL30" t="s">
        <v>68</v>
      </c>
      <c r="BM30">
        <v>0</v>
      </c>
      <c r="BN30" t="s">
        <v>403</v>
      </c>
    </row>
    <row r="31" spans="1:66" x14ac:dyDescent="0.25">
      <c r="A31" s="141" t="str">
        <f t="shared" si="20"/>
        <v>선진여객</v>
      </c>
      <c r="B31" s="141" t="str">
        <f t="shared" si="21"/>
        <v>80</v>
      </c>
      <c r="C31" s="142" t="str">
        <f t="shared" si="22"/>
        <v>78바1146</v>
      </c>
      <c r="D31" s="130" t="str">
        <f t="shared" si="23"/>
        <v>중형</v>
      </c>
      <c r="E31" s="126" t="str">
        <f t="shared" si="16"/>
        <v>B</v>
      </c>
      <c r="F31" s="149">
        <f t="shared" si="17"/>
        <v>0.92888888888888888</v>
      </c>
      <c r="G31" s="150">
        <f t="shared" si="18"/>
        <v>2.508</v>
      </c>
      <c r="H31" s="151">
        <f t="shared" si="19"/>
        <v>2.7</v>
      </c>
      <c r="I31" s="152">
        <f t="shared" si="24"/>
        <v>6022.924</v>
      </c>
      <c r="J31" s="153">
        <f t="shared" si="25"/>
        <v>6.8225256548445495E-3</v>
      </c>
      <c r="K31" s="153">
        <f t="shared" si="26"/>
        <v>0.35402486202360994</v>
      </c>
      <c r="L31" s="153">
        <f t="shared" si="27"/>
        <v>0.21218929543191978</v>
      </c>
      <c r="M31" s="154">
        <f t="shared" si="28"/>
        <v>10.249000000000001</v>
      </c>
      <c r="N31" s="155">
        <f t="shared" si="29"/>
        <v>0.1</v>
      </c>
      <c r="O31" s="155">
        <f t="shared" si="30"/>
        <v>13.382</v>
      </c>
      <c r="P31" s="156">
        <f t="shared" si="31"/>
        <v>2.4633333333333334</v>
      </c>
      <c r="Q31" s="157">
        <f t="shared" si="32"/>
        <v>96</v>
      </c>
      <c r="R31" s="158">
        <f t="shared" si="33"/>
        <v>24.034751137103893</v>
      </c>
      <c r="S31" s="143">
        <f t="shared" si="34"/>
        <v>6</v>
      </c>
      <c r="T31" s="143">
        <f t="shared" si="35"/>
        <v>806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214</v>
      </c>
      <c r="Z31" s="4" t="s">
        <v>177</v>
      </c>
      <c r="AA31" s="4" t="s">
        <v>48</v>
      </c>
      <c r="AB31" s="4">
        <v>516</v>
      </c>
      <c r="AC31" s="4">
        <v>6022.924</v>
      </c>
      <c r="AD31" s="4">
        <v>2401.2020000000002</v>
      </c>
      <c r="AE31" s="4">
        <v>2.508</v>
      </c>
      <c r="AF31" s="4">
        <v>2.7</v>
      </c>
      <c r="AG31" s="4">
        <v>10.249000000000001</v>
      </c>
      <c r="AH31" s="4">
        <v>392.069614</v>
      </c>
      <c r="AI31" s="4">
        <v>2.6749049999999999</v>
      </c>
      <c r="AJ31" s="4">
        <v>138.802391</v>
      </c>
      <c r="AK31" s="4">
        <v>1278</v>
      </c>
      <c r="AL31" s="4">
        <v>6</v>
      </c>
      <c r="AM31" s="4">
        <v>806</v>
      </c>
      <c r="AN31" s="4">
        <v>96</v>
      </c>
      <c r="AO31" s="4">
        <v>15.361872999999999</v>
      </c>
      <c r="AP31" s="4">
        <v>2146.5</v>
      </c>
      <c r="AQ31" s="4">
        <v>147.80000000000001</v>
      </c>
      <c r="AR31" s="4">
        <v>11</v>
      </c>
      <c r="AS31" s="4">
        <v>1135</v>
      </c>
      <c r="AT31" s="4">
        <v>0.1</v>
      </c>
      <c r="AU31" s="4">
        <v>13.382</v>
      </c>
      <c r="AV31" s="4">
        <v>51375</v>
      </c>
      <c r="AW31" s="4">
        <v>0</v>
      </c>
      <c r="AX31" s="4">
        <v>0.6</v>
      </c>
      <c r="AY31">
        <v>0.92888888888888888</v>
      </c>
      <c r="AZ31" t="s">
        <v>67</v>
      </c>
      <c r="BA31" t="s">
        <v>206</v>
      </c>
      <c r="BB31">
        <v>5</v>
      </c>
      <c r="BC31" t="s">
        <v>431</v>
      </c>
      <c r="BD31">
        <v>9</v>
      </c>
      <c r="BE31">
        <v>111246.63199999997</v>
      </c>
      <c r="BF31">
        <v>5.414028174803532E-2</v>
      </c>
      <c r="BG31">
        <v>5.0290306157063917E-2</v>
      </c>
      <c r="BH31">
        <v>324531.76499999996</v>
      </c>
      <c r="BI31">
        <v>1.8558811954817431E-2</v>
      </c>
      <c r="BJ31">
        <v>1.7239074215808191E-2</v>
      </c>
      <c r="BK31">
        <v>1</v>
      </c>
      <c r="BL31" t="s">
        <v>67</v>
      </c>
      <c r="BM31">
        <v>0</v>
      </c>
      <c r="BN31" t="s">
        <v>403</v>
      </c>
    </row>
    <row r="32" spans="1:66" x14ac:dyDescent="0.25">
      <c r="A32" s="138" t="str">
        <f t="shared" si="20"/>
        <v>선진여객</v>
      </c>
      <c r="B32" s="138" t="str">
        <f t="shared" si="21"/>
        <v>80</v>
      </c>
      <c r="C32" s="139" t="str">
        <f t="shared" si="22"/>
        <v>78바1147</v>
      </c>
      <c r="D32" s="113" t="str">
        <f t="shared" si="23"/>
        <v>중형</v>
      </c>
      <c r="E32" s="109" t="str">
        <f t="shared" si="16"/>
        <v>B</v>
      </c>
      <c r="F32" s="159">
        <f t="shared" si="17"/>
        <v>0.90269230769230768</v>
      </c>
      <c r="G32" s="160">
        <f t="shared" si="18"/>
        <v>2.347</v>
      </c>
      <c r="H32" s="161">
        <f t="shared" si="19"/>
        <v>2.6</v>
      </c>
      <c r="I32" s="162">
        <f t="shared" si="24"/>
        <v>5938.3450000000003</v>
      </c>
      <c r="J32" s="163">
        <f t="shared" si="25"/>
        <v>7.8467219406386669E-3</v>
      </c>
      <c r="K32" s="163">
        <f t="shared" si="26"/>
        <v>0.34706273594055453</v>
      </c>
      <c r="L32" s="163">
        <f t="shared" si="27"/>
        <v>0.21790583066494115</v>
      </c>
      <c r="M32" s="164">
        <f t="shared" si="28"/>
        <v>10.728</v>
      </c>
      <c r="N32" s="165">
        <f t="shared" si="29"/>
        <v>6.7000000000000004E-2</v>
      </c>
      <c r="O32" s="165">
        <f t="shared" si="30"/>
        <v>10.02</v>
      </c>
      <c r="P32" s="166">
        <f t="shared" si="31"/>
        <v>0</v>
      </c>
      <c r="Q32" s="167">
        <f t="shared" si="32"/>
        <v>82</v>
      </c>
      <c r="R32" s="168">
        <f t="shared" si="33"/>
        <v>23.914289400690013</v>
      </c>
      <c r="S32" s="140">
        <f t="shared" si="34"/>
        <v>4</v>
      </c>
      <c r="T32" s="140">
        <f t="shared" si="35"/>
        <v>595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215</v>
      </c>
      <c r="Z32" t="s">
        <v>177</v>
      </c>
      <c r="AA32" t="s">
        <v>48</v>
      </c>
      <c r="AB32">
        <v>516</v>
      </c>
      <c r="AC32" s="1">
        <v>5938.3450000000003</v>
      </c>
      <c r="AD32" s="1">
        <v>2529.8629999999998</v>
      </c>
      <c r="AE32" s="28">
        <v>2.347</v>
      </c>
      <c r="AF32">
        <v>2.6</v>
      </c>
      <c r="AG32">
        <v>10.728</v>
      </c>
      <c r="AH32">
        <v>384.93488400000001</v>
      </c>
      <c r="AI32">
        <v>3.0204770000000001</v>
      </c>
      <c r="AJ32">
        <v>133.596554</v>
      </c>
      <c r="AK32">
        <v>1294</v>
      </c>
      <c r="AL32">
        <v>4</v>
      </c>
      <c r="AM32">
        <v>595</v>
      </c>
      <c r="AN32">
        <v>82</v>
      </c>
      <c r="AO32">
        <v>15.426881</v>
      </c>
      <c r="AP32">
        <v>780.8</v>
      </c>
      <c r="AQ32">
        <v>0</v>
      </c>
      <c r="AR32">
        <v>18</v>
      </c>
      <c r="AS32">
        <v>2222</v>
      </c>
      <c r="AT32">
        <v>6.7000000000000004E-2</v>
      </c>
      <c r="AU32">
        <v>10.02</v>
      </c>
      <c r="AV32">
        <v>52388</v>
      </c>
      <c r="AW32">
        <v>0</v>
      </c>
      <c r="AX32">
        <v>0.57999999999999996</v>
      </c>
      <c r="AY32">
        <v>0.90269230769230768</v>
      </c>
      <c r="AZ32" t="s">
        <v>67</v>
      </c>
      <c r="BA32" t="s">
        <v>206</v>
      </c>
      <c r="BB32">
        <v>9</v>
      </c>
      <c r="BC32" t="s">
        <v>465</v>
      </c>
      <c r="BD32">
        <v>10</v>
      </c>
      <c r="BE32">
        <v>111246.63199999997</v>
      </c>
      <c r="BF32">
        <v>5.3379998056929959E-2</v>
      </c>
      <c r="BG32">
        <v>4.8185713630621005E-2</v>
      </c>
      <c r="BH32">
        <v>324531.76499999996</v>
      </c>
      <c r="BI32">
        <v>1.829819339872632E-2</v>
      </c>
      <c r="BJ32">
        <v>1.6517638425696413E-2</v>
      </c>
      <c r="BK32">
        <v>1</v>
      </c>
      <c r="BL32" t="s">
        <v>67</v>
      </c>
      <c r="BM32">
        <v>0</v>
      </c>
      <c r="BN32" t="s">
        <v>403</v>
      </c>
    </row>
    <row r="33" spans="1:66" x14ac:dyDescent="0.25">
      <c r="A33" s="141" t="str">
        <f t="shared" si="20"/>
        <v>선진여객</v>
      </c>
      <c r="B33" s="141" t="str">
        <f t="shared" si="21"/>
        <v>80</v>
      </c>
      <c r="C33" s="142" t="str">
        <f t="shared" si="22"/>
        <v>78바1149</v>
      </c>
      <c r="D33" s="130" t="str">
        <f t="shared" si="23"/>
        <v>중형</v>
      </c>
      <c r="E33" s="126" t="str">
        <f t="shared" si="16"/>
        <v>B</v>
      </c>
      <c r="F33" s="149">
        <f t="shared" si="17"/>
        <v>0.90703703703703686</v>
      </c>
      <c r="G33" s="150">
        <f t="shared" si="18"/>
        <v>2.4489999999999998</v>
      </c>
      <c r="H33" s="151">
        <f t="shared" si="19"/>
        <v>2.7</v>
      </c>
      <c r="I33" s="152">
        <f t="shared" si="24"/>
        <v>6201.4809999999998</v>
      </c>
      <c r="J33" s="153">
        <f t="shared" si="25"/>
        <v>1.3989737025190791E-2</v>
      </c>
      <c r="K33" s="153">
        <f t="shared" si="26"/>
        <v>0.34650755762098306</v>
      </c>
      <c r="L33" s="153">
        <f t="shared" si="27"/>
        <v>0.20511229495019012</v>
      </c>
      <c r="M33" s="154">
        <f t="shared" si="28"/>
        <v>10.08</v>
      </c>
      <c r="N33" s="155">
        <f t="shared" si="29"/>
        <v>0.129</v>
      </c>
      <c r="O33" s="155">
        <f t="shared" si="30"/>
        <v>22.527000000000001</v>
      </c>
      <c r="P33" s="156">
        <f t="shared" si="31"/>
        <v>0</v>
      </c>
      <c r="Q33" s="157">
        <f t="shared" si="32"/>
        <v>85</v>
      </c>
      <c r="R33" s="158">
        <f t="shared" si="33"/>
        <v>24.460209079636918</v>
      </c>
      <c r="S33" s="143">
        <f t="shared" si="34"/>
        <v>8</v>
      </c>
      <c r="T33" s="143">
        <f t="shared" si="35"/>
        <v>1397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217</v>
      </c>
      <c r="Z33" s="4" t="s">
        <v>177</v>
      </c>
      <c r="AA33" s="4" t="s">
        <v>48</v>
      </c>
      <c r="AB33" s="4">
        <v>516</v>
      </c>
      <c r="AC33" s="4">
        <v>6201.4809999999998</v>
      </c>
      <c r="AD33" s="4">
        <v>2532.1129999999998</v>
      </c>
      <c r="AE33" s="4">
        <v>2.4489999999999998</v>
      </c>
      <c r="AF33" s="4">
        <v>2.7</v>
      </c>
      <c r="AG33" s="4">
        <v>10.08</v>
      </c>
      <c r="AH33" s="4">
        <v>396.45405699999998</v>
      </c>
      <c r="AI33" s="4">
        <v>5.5462879999999997</v>
      </c>
      <c r="AJ33" s="4">
        <v>137.37432699999999</v>
      </c>
      <c r="AK33" s="4">
        <v>1272</v>
      </c>
      <c r="AL33" s="4">
        <v>8</v>
      </c>
      <c r="AM33" s="4">
        <v>1397</v>
      </c>
      <c r="AN33" s="4">
        <v>85</v>
      </c>
      <c r="AO33" s="4">
        <v>15.642369</v>
      </c>
      <c r="AP33" s="4">
        <v>1304</v>
      </c>
      <c r="AQ33" s="4">
        <v>0</v>
      </c>
      <c r="AR33" s="4">
        <v>17</v>
      </c>
      <c r="AS33" s="4">
        <v>1621</v>
      </c>
      <c r="AT33" s="4">
        <v>0.129</v>
      </c>
      <c r="AU33" s="4">
        <v>22.527000000000001</v>
      </c>
      <c r="AV33" s="4">
        <v>48501</v>
      </c>
      <c r="AW33" s="4">
        <v>0</v>
      </c>
      <c r="AX33" s="4">
        <v>0.56999999999999995</v>
      </c>
      <c r="AY33">
        <v>0.90703703703703686</v>
      </c>
      <c r="AZ33" t="s">
        <v>67</v>
      </c>
      <c r="BA33" t="s">
        <v>206</v>
      </c>
      <c r="BB33">
        <v>7</v>
      </c>
      <c r="BC33" t="s">
        <v>444</v>
      </c>
      <c r="BD33">
        <v>13</v>
      </c>
      <c r="BE33">
        <v>111246.63199999997</v>
      </c>
      <c r="BF33">
        <v>5.5745337081305989E-2</v>
      </c>
      <c r="BG33">
        <v>5.0563085374858645E-2</v>
      </c>
      <c r="BH33">
        <v>324531.76499999996</v>
      </c>
      <c r="BI33">
        <v>1.9109010792826397E-2</v>
      </c>
      <c r="BJ33">
        <v>1.7332580530234013E-2</v>
      </c>
      <c r="BK33">
        <v>1</v>
      </c>
      <c r="BL33" t="s">
        <v>68</v>
      </c>
      <c r="BM33">
        <v>1</v>
      </c>
      <c r="BN33" t="s">
        <v>405</v>
      </c>
    </row>
    <row r="34" spans="1:66" x14ac:dyDescent="0.25">
      <c r="A34" s="138" t="str">
        <f t="shared" si="20"/>
        <v>선진여객</v>
      </c>
      <c r="B34" s="138" t="str">
        <f t="shared" si="21"/>
        <v>80</v>
      </c>
      <c r="C34" s="139" t="str">
        <f t="shared" si="22"/>
        <v>78바1150</v>
      </c>
      <c r="D34" s="113" t="str">
        <f t="shared" si="23"/>
        <v>중형</v>
      </c>
      <c r="E34" s="109" t="str">
        <f t="shared" si="16"/>
        <v>A</v>
      </c>
      <c r="F34" s="159">
        <f t="shared" si="17"/>
        <v>0.96259259259259256</v>
      </c>
      <c r="G34" s="160">
        <f t="shared" si="18"/>
        <v>2.5990000000000002</v>
      </c>
      <c r="H34" s="161">
        <f t="shared" si="19"/>
        <v>2.7</v>
      </c>
      <c r="I34" s="162">
        <f t="shared" si="24"/>
        <v>5932.43</v>
      </c>
      <c r="J34" s="163">
        <f t="shared" si="25"/>
        <v>9.5921813229951948E-3</v>
      </c>
      <c r="K34" s="163">
        <f t="shared" si="26"/>
        <v>0.36299908288937072</v>
      </c>
      <c r="L34" s="163">
        <f t="shared" si="27"/>
        <v>0.31976778487061791</v>
      </c>
      <c r="M34" s="164">
        <f t="shared" si="28"/>
        <v>11.05</v>
      </c>
      <c r="N34" s="165">
        <f t="shared" si="29"/>
        <v>0.16900000000000001</v>
      </c>
      <c r="O34" s="165">
        <f t="shared" si="30"/>
        <v>21.762</v>
      </c>
      <c r="P34" s="166">
        <f t="shared" si="31"/>
        <v>0.25166666666666665</v>
      </c>
      <c r="Q34" s="167">
        <f t="shared" si="32"/>
        <v>89</v>
      </c>
      <c r="R34" s="168">
        <f t="shared" si="33"/>
        <v>25.221894493629627</v>
      </c>
      <c r="S34" s="140">
        <f t="shared" si="34"/>
        <v>10</v>
      </c>
      <c r="T34" s="140">
        <f t="shared" si="35"/>
        <v>1291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218</v>
      </c>
      <c r="Z34" s="4" t="s">
        <v>177</v>
      </c>
      <c r="AA34" s="4" t="s">
        <v>48</v>
      </c>
      <c r="AB34" s="4">
        <v>516</v>
      </c>
      <c r="AC34" s="4">
        <v>5932.43</v>
      </c>
      <c r="AD34" s="4">
        <v>2282.6790000000001</v>
      </c>
      <c r="AE34" s="4">
        <v>2.5990000000000002</v>
      </c>
      <c r="AF34" s="4">
        <v>2.7</v>
      </c>
      <c r="AG34" s="4">
        <v>11.05</v>
      </c>
      <c r="AH34" s="4">
        <v>374.89043199999998</v>
      </c>
      <c r="AI34" s="4">
        <v>3.5960169999999998</v>
      </c>
      <c r="AJ34" s="4">
        <v>136.08488299999999</v>
      </c>
      <c r="AK34" s="4">
        <v>1897</v>
      </c>
      <c r="AL34" s="4">
        <v>10</v>
      </c>
      <c r="AM34" s="4">
        <v>1291</v>
      </c>
      <c r="AN34" s="4">
        <v>89</v>
      </c>
      <c r="AO34" s="4">
        <v>15.824436</v>
      </c>
      <c r="AP34" s="4">
        <v>1967.9</v>
      </c>
      <c r="AQ34" s="4">
        <v>15.1</v>
      </c>
      <c r="AR34" s="4">
        <v>3</v>
      </c>
      <c r="AS34" s="4">
        <v>682</v>
      </c>
      <c r="AT34" s="4">
        <v>0.16900000000000001</v>
      </c>
      <c r="AU34" s="4">
        <v>21.762</v>
      </c>
      <c r="AV34" s="4">
        <v>48315</v>
      </c>
      <c r="AW34" s="4">
        <v>0</v>
      </c>
      <c r="AX34" s="4">
        <v>0.62</v>
      </c>
      <c r="AY34">
        <v>0.96259259259259256</v>
      </c>
      <c r="AZ34" t="s">
        <v>425</v>
      </c>
      <c r="BA34" t="s">
        <v>206</v>
      </c>
      <c r="BB34">
        <v>2</v>
      </c>
      <c r="BC34" t="s">
        <v>441</v>
      </c>
      <c r="BD34">
        <v>11</v>
      </c>
      <c r="BE34">
        <v>111246.63199999997</v>
      </c>
      <c r="BF34">
        <v>5.3326827907922661E-2</v>
      </c>
      <c r="BG34">
        <v>5.1332009530626291E-2</v>
      </c>
      <c r="BH34">
        <v>324531.76499999996</v>
      </c>
      <c r="BI34">
        <v>1.8279967139734385E-2</v>
      </c>
      <c r="BJ34">
        <v>1.7596160961544319E-2</v>
      </c>
      <c r="BK34">
        <v>1</v>
      </c>
      <c r="BL34" t="s">
        <v>425</v>
      </c>
      <c r="BM34">
        <v>0</v>
      </c>
      <c r="BN34" t="s">
        <v>403</v>
      </c>
    </row>
    <row r="35" spans="1:66" x14ac:dyDescent="0.25">
      <c r="A35" s="141" t="str">
        <f t="shared" si="20"/>
        <v>선진여객</v>
      </c>
      <c r="B35" s="141" t="str">
        <f t="shared" si="21"/>
        <v>80</v>
      </c>
      <c r="C35" s="142" t="str">
        <f t="shared" si="22"/>
        <v>78바1152</v>
      </c>
      <c r="D35" s="130" t="str">
        <f t="shared" si="23"/>
        <v>중형</v>
      </c>
      <c r="E35" s="126" t="str">
        <f t="shared" si="16"/>
        <v>A</v>
      </c>
      <c r="F35" s="149">
        <f t="shared" si="17"/>
        <v>0.98111111111111104</v>
      </c>
      <c r="G35" s="150">
        <f t="shared" si="18"/>
        <v>2.649</v>
      </c>
      <c r="H35" s="151">
        <f t="shared" si="19"/>
        <v>2.7</v>
      </c>
      <c r="I35" s="152">
        <f t="shared" si="24"/>
        <v>5568.2669999999998</v>
      </c>
      <c r="J35" s="153">
        <f t="shared" si="25"/>
        <v>9.2389914282400912E-3</v>
      </c>
      <c r="K35" s="153">
        <f t="shared" si="26"/>
        <v>0.34577448152365581</v>
      </c>
      <c r="L35" s="153">
        <f t="shared" si="27"/>
        <v>0.21137635820983441</v>
      </c>
      <c r="M35" s="154">
        <f t="shared" si="28"/>
        <v>9.7639999999999993</v>
      </c>
      <c r="N35" s="155">
        <f t="shared" si="29"/>
        <v>0.16200000000000001</v>
      </c>
      <c r="O35" s="155">
        <f t="shared" si="30"/>
        <v>17.347999999999999</v>
      </c>
      <c r="P35" s="156">
        <f t="shared" si="31"/>
        <v>0</v>
      </c>
      <c r="Q35" s="157">
        <f t="shared" si="32"/>
        <v>69</v>
      </c>
      <c r="R35" s="158">
        <f t="shared" si="33"/>
        <v>23.134988653804406</v>
      </c>
      <c r="S35" s="143">
        <f t="shared" si="34"/>
        <v>9</v>
      </c>
      <c r="T35" s="143">
        <f t="shared" si="35"/>
        <v>966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219</v>
      </c>
      <c r="Z35" s="4" t="s">
        <v>177</v>
      </c>
      <c r="AA35" s="4" t="s">
        <v>48</v>
      </c>
      <c r="AB35" s="4">
        <v>516</v>
      </c>
      <c r="AC35" s="4">
        <v>5568.2669999999998</v>
      </c>
      <c r="AD35" s="4">
        <v>2101.654</v>
      </c>
      <c r="AE35" s="4">
        <v>2.649</v>
      </c>
      <c r="AF35" s="4">
        <v>2.7</v>
      </c>
      <c r="AG35" s="4">
        <v>9.7639999999999993</v>
      </c>
      <c r="AH35" s="4">
        <v>373.16432500000002</v>
      </c>
      <c r="AI35" s="4">
        <v>3.4476619999999998</v>
      </c>
      <c r="AJ35" s="4">
        <v>129.03070099999999</v>
      </c>
      <c r="AK35" s="4">
        <v>1177</v>
      </c>
      <c r="AL35" s="4">
        <v>9</v>
      </c>
      <c r="AM35" s="4">
        <v>966</v>
      </c>
      <c r="AN35" s="4">
        <v>69</v>
      </c>
      <c r="AO35" s="4">
        <v>14.921754999999999</v>
      </c>
      <c r="AP35" s="4">
        <v>630.9</v>
      </c>
      <c r="AQ35" s="4">
        <v>0</v>
      </c>
      <c r="AR35" s="4">
        <v>1</v>
      </c>
      <c r="AS35" s="4">
        <v>750</v>
      </c>
      <c r="AT35" s="4">
        <v>0.16200000000000001</v>
      </c>
      <c r="AU35" s="4">
        <v>17.347999999999999</v>
      </c>
      <c r="AV35" s="4">
        <v>48165</v>
      </c>
      <c r="AW35" s="4">
        <v>0</v>
      </c>
      <c r="AX35" s="4">
        <v>0.64</v>
      </c>
      <c r="AY35">
        <v>0.98111111111111104</v>
      </c>
      <c r="AZ35" t="s">
        <v>425</v>
      </c>
      <c r="BA35" t="s">
        <v>206</v>
      </c>
      <c r="BB35">
        <v>1</v>
      </c>
      <c r="BC35" t="s">
        <v>442</v>
      </c>
      <c r="BD35">
        <v>10</v>
      </c>
      <c r="BE35">
        <v>111246.63199999997</v>
      </c>
      <c r="BF35">
        <v>5.0053353525345394E-2</v>
      </c>
      <c r="BG35">
        <v>4.9107901292088869E-2</v>
      </c>
      <c r="BH35">
        <v>324531.76499999996</v>
      </c>
      <c r="BI35">
        <v>1.7157848939686998E-2</v>
      </c>
      <c r="BJ35">
        <v>1.6833756237492909E-2</v>
      </c>
      <c r="BK35">
        <v>1</v>
      </c>
      <c r="BL35" t="s">
        <v>425</v>
      </c>
      <c r="BM35">
        <v>0</v>
      </c>
      <c r="BN35" t="s">
        <v>403</v>
      </c>
    </row>
    <row r="36" spans="1:66" x14ac:dyDescent="0.25">
      <c r="A36" s="138" t="str">
        <f t="shared" si="20"/>
        <v>선진여객</v>
      </c>
      <c r="B36" s="138" t="str">
        <f t="shared" si="21"/>
        <v>80</v>
      </c>
      <c r="C36" s="139" t="str">
        <f t="shared" si="22"/>
        <v>78바1153</v>
      </c>
      <c r="D36" s="113" t="str">
        <f t="shared" si="23"/>
        <v>중형</v>
      </c>
      <c r="E36" s="109" t="str">
        <f t="shared" si="16"/>
        <v>C</v>
      </c>
      <c r="F36" s="159">
        <f t="shared" si="17"/>
        <v>0.89407407407407402</v>
      </c>
      <c r="G36" s="160">
        <f t="shared" si="18"/>
        <v>2.4140000000000001</v>
      </c>
      <c r="H36" s="161">
        <f t="shared" si="19"/>
        <v>2.7</v>
      </c>
      <c r="I36" s="162">
        <f t="shared" si="24"/>
        <v>5333.0860000000002</v>
      </c>
      <c r="J36" s="163">
        <f t="shared" si="25"/>
        <v>8.5114955950749745E-3</v>
      </c>
      <c r="K36" s="163">
        <f t="shared" si="26"/>
        <v>0.36195092392517642</v>
      </c>
      <c r="L36" s="163">
        <f t="shared" si="27"/>
        <v>0.21844763050886484</v>
      </c>
      <c r="M36" s="164">
        <f t="shared" si="28"/>
        <v>10.167</v>
      </c>
      <c r="N36" s="165">
        <f t="shared" si="29"/>
        <v>7.4999999999999997E-2</v>
      </c>
      <c r="O36" s="165">
        <f t="shared" si="30"/>
        <v>12.468999999999999</v>
      </c>
      <c r="P36" s="166">
        <f t="shared" si="31"/>
        <v>0</v>
      </c>
      <c r="Q36" s="167">
        <f t="shared" si="32"/>
        <v>82</v>
      </c>
      <c r="R36" s="168">
        <f t="shared" si="33"/>
        <v>24.230795729771188</v>
      </c>
      <c r="S36" s="140">
        <f t="shared" si="34"/>
        <v>4</v>
      </c>
      <c r="T36" s="140">
        <f t="shared" si="35"/>
        <v>665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220</v>
      </c>
      <c r="Z36" t="s">
        <v>177</v>
      </c>
      <c r="AA36" t="s">
        <v>48</v>
      </c>
      <c r="AB36">
        <v>516</v>
      </c>
      <c r="AC36" s="1">
        <v>5333.0860000000002</v>
      </c>
      <c r="AD36" s="1">
        <v>2209.4760000000001</v>
      </c>
      <c r="AE36" s="28">
        <v>2.4140000000000001</v>
      </c>
      <c r="AF36">
        <v>2.7</v>
      </c>
      <c r="AG36">
        <v>10.167</v>
      </c>
      <c r="AH36">
        <v>349.61435</v>
      </c>
      <c r="AI36">
        <v>2.9757410000000002</v>
      </c>
      <c r="AJ36">
        <v>126.543237</v>
      </c>
      <c r="AK36">
        <v>1165</v>
      </c>
      <c r="AL36">
        <v>4</v>
      </c>
      <c r="AM36">
        <v>665</v>
      </c>
      <c r="AN36">
        <v>82</v>
      </c>
      <c r="AO36">
        <v>15.254196</v>
      </c>
      <c r="AP36">
        <v>658.1</v>
      </c>
      <c r="AQ36">
        <v>0</v>
      </c>
      <c r="AR36">
        <v>8</v>
      </c>
      <c r="AS36">
        <v>821</v>
      </c>
      <c r="AT36">
        <v>7.4999999999999997E-2</v>
      </c>
      <c r="AU36">
        <v>12.468999999999999</v>
      </c>
      <c r="AV36">
        <v>43916</v>
      </c>
      <c r="AW36">
        <v>0</v>
      </c>
      <c r="AX36">
        <v>0.56999999999999995</v>
      </c>
      <c r="AY36">
        <v>0.89407407407407402</v>
      </c>
      <c r="AZ36" t="s">
        <v>68</v>
      </c>
      <c r="BA36" t="s">
        <v>206</v>
      </c>
      <c r="BB36">
        <v>1</v>
      </c>
      <c r="BC36" t="s">
        <v>226</v>
      </c>
      <c r="BD36">
        <v>8</v>
      </c>
      <c r="BE36">
        <v>111246.63199999997</v>
      </c>
      <c r="BF36">
        <v>4.7939303007393533E-2</v>
      </c>
      <c r="BG36">
        <v>4.2861287948091846E-2</v>
      </c>
      <c r="BH36">
        <v>324531.76499999996</v>
      </c>
      <c r="BI36">
        <v>1.6433171033350159E-2</v>
      </c>
      <c r="BJ36">
        <v>1.4692472175743439E-2</v>
      </c>
      <c r="BK36">
        <v>1</v>
      </c>
      <c r="BL36" t="s">
        <v>67</v>
      </c>
      <c r="BM36">
        <v>-1</v>
      </c>
      <c r="BN36" t="s">
        <v>439</v>
      </c>
    </row>
    <row r="37" spans="1:66" x14ac:dyDescent="0.25">
      <c r="A37" s="141" t="str">
        <f t="shared" si="20"/>
        <v>선진여객</v>
      </c>
      <c r="B37" s="141" t="str">
        <f t="shared" si="21"/>
        <v>80</v>
      </c>
      <c r="C37" s="142" t="str">
        <f t="shared" si="22"/>
        <v>78바1154</v>
      </c>
      <c r="D37" s="130" t="str">
        <f t="shared" si="23"/>
        <v>중형</v>
      </c>
      <c r="E37" s="126" t="str">
        <f t="shared" si="16"/>
        <v>C</v>
      </c>
      <c r="F37" s="149">
        <f t="shared" si="17"/>
        <v>0.89370370370370356</v>
      </c>
      <c r="G37" s="150">
        <f t="shared" si="18"/>
        <v>2.4129999999999998</v>
      </c>
      <c r="H37" s="151">
        <f t="shared" si="19"/>
        <v>2.7</v>
      </c>
      <c r="I37" s="152">
        <f t="shared" si="24"/>
        <v>5593.116</v>
      </c>
      <c r="J37" s="153">
        <f t="shared" si="25"/>
        <v>1.484706881456444E-2</v>
      </c>
      <c r="K37" s="153">
        <f t="shared" si="26"/>
        <v>0.36565542533002832</v>
      </c>
      <c r="L37" s="153">
        <f t="shared" si="27"/>
        <v>0.25585022731514956</v>
      </c>
      <c r="M37" s="154">
        <f t="shared" si="28"/>
        <v>11.394</v>
      </c>
      <c r="N37" s="155">
        <f t="shared" si="29"/>
        <v>2.8610000000000002</v>
      </c>
      <c r="O37" s="155">
        <f t="shared" si="30"/>
        <v>16.841999999999999</v>
      </c>
      <c r="P37" s="156">
        <f t="shared" si="31"/>
        <v>0</v>
      </c>
      <c r="Q37" s="157">
        <f t="shared" si="32"/>
        <v>81</v>
      </c>
      <c r="R37" s="158">
        <f t="shared" si="33"/>
        <v>24.658999844567312</v>
      </c>
      <c r="S37" s="143">
        <f t="shared" si="34"/>
        <v>160</v>
      </c>
      <c r="T37" s="143">
        <f t="shared" si="35"/>
        <v>942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221</v>
      </c>
      <c r="Z37" s="4" t="s">
        <v>177</v>
      </c>
      <c r="AA37" s="4" t="s">
        <v>48</v>
      </c>
      <c r="AB37" s="4">
        <v>516</v>
      </c>
      <c r="AC37" s="4">
        <v>5593.116</v>
      </c>
      <c r="AD37" s="4">
        <v>2317.9349999999999</v>
      </c>
      <c r="AE37" s="4">
        <v>2.4129999999999998</v>
      </c>
      <c r="AF37" s="4">
        <v>2.7</v>
      </c>
      <c r="AG37" s="4">
        <v>11.394</v>
      </c>
      <c r="AH37" s="4">
        <v>366.13294300000001</v>
      </c>
      <c r="AI37" s="4">
        <v>5.4360010000000001</v>
      </c>
      <c r="AJ37" s="4">
        <v>133.87849700000001</v>
      </c>
      <c r="AK37" s="4">
        <v>1431</v>
      </c>
      <c r="AL37" s="4">
        <v>160</v>
      </c>
      <c r="AM37" s="4">
        <v>942</v>
      </c>
      <c r="AN37" s="4">
        <v>81</v>
      </c>
      <c r="AO37" s="4">
        <v>15.276187999999999</v>
      </c>
      <c r="AP37" s="4">
        <v>1038.2</v>
      </c>
      <c r="AQ37" s="4">
        <v>0</v>
      </c>
      <c r="AR37" s="4">
        <v>10</v>
      </c>
      <c r="AS37" s="4">
        <v>1816</v>
      </c>
      <c r="AT37" s="4">
        <v>2.8610000000000002</v>
      </c>
      <c r="AU37" s="4">
        <v>16.841999999999999</v>
      </c>
      <c r="AV37" s="4">
        <v>50058</v>
      </c>
      <c r="AW37" s="4">
        <v>0</v>
      </c>
      <c r="AX37" s="4">
        <v>0.6</v>
      </c>
      <c r="AY37">
        <v>0.89370370370370356</v>
      </c>
      <c r="AZ37" t="s">
        <v>68</v>
      </c>
      <c r="BA37" t="s">
        <v>206</v>
      </c>
      <c r="BB37">
        <v>2</v>
      </c>
      <c r="BC37" t="s">
        <v>385</v>
      </c>
      <c r="BD37">
        <v>11</v>
      </c>
      <c r="BE37">
        <v>111246.63199999997</v>
      </c>
      <c r="BF37">
        <v>5.0276722085393126E-2</v>
      </c>
      <c r="BG37">
        <v>4.4932492737797626E-2</v>
      </c>
      <c r="BH37">
        <v>324531.76499999996</v>
      </c>
      <c r="BI37">
        <v>1.723441771562793E-2</v>
      </c>
      <c r="BJ37">
        <v>1.5402462943633403E-2</v>
      </c>
      <c r="BK37">
        <v>1</v>
      </c>
      <c r="BL37" t="s">
        <v>425</v>
      </c>
      <c r="BM37">
        <v>-2</v>
      </c>
      <c r="BN37" t="s">
        <v>439</v>
      </c>
    </row>
    <row r="38" spans="1:66" x14ac:dyDescent="0.25">
      <c r="A38" s="138" t="str">
        <f t="shared" si="20"/>
        <v>선진여객</v>
      </c>
      <c r="B38" s="138" t="str">
        <f t="shared" si="21"/>
        <v>80</v>
      </c>
      <c r="C38" s="139" t="str">
        <f t="shared" si="22"/>
        <v>78바1157</v>
      </c>
      <c r="D38" s="113" t="str">
        <f t="shared" si="23"/>
        <v>중형</v>
      </c>
      <c r="E38" s="109" t="str">
        <f t="shared" si="16"/>
        <v>B</v>
      </c>
      <c r="F38" s="159">
        <f t="shared" si="17"/>
        <v>0.93730769230769218</v>
      </c>
      <c r="G38" s="160">
        <f t="shared" si="18"/>
        <v>2.4369999999999998</v>
      </c>
      <c r="H38" s="161">
        <f t="shared" si="19"/>
        <v>2.6</v>
      </c>
      <c r="I38" s="162">
        <f t="shared" si="24"/>
        <v>6062.4340000000002</v>
      </c>
      <c r="J38" s="163">
        <f t="shared" si="25"/>
        <v>1.2099041947440633E-2</v>
      </c>
      <c r="K38" s="163">
        <f t="shared" si="26"/>
        <v>0.36715616386338773</v>
      </c>
      <c r="L38" s="163">
        <f t="shared" si="27"/>
        <v>0.29987955332792077</v>
      </c>
      <c r="M38" s="164">
        <f t="shared" si="28"/>
        <v>12.214</v>
      </c>
      <c r="N38" s="165">
        <f t="shared" si="29"/>
        <v>2.722</v>
      </c>
      <c r="O38" s="165">
        <f t="shared" si="30"/>
        <v>15.702999999999999</v>
      </c>
      <c r="P38" s="166">
        <f t="shared" si="31"/>
        <v>0.11</v>
      </c>
      <c r="Q38" s="167">
        <f t="shared" si="32"/>
        <v>88</v>
      </c>
      <c r="R38" s="168">
        <f t="shared" si="33"/>
        <v>25.177602770756721</v>
      </c>
      <c r="S38" s="140">
        <f t="shared" si="34"/>
        <v>165</v>
      </c>
      <c r="T38" s="140">
        <f t="shared" si="35"/>
        <v>952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222</v>
      </c>
      <c r="Z38" s="4" t="s">
        <v>177</v>
      </c>
      <c r="AA38" s="4" t="s">
        <v>48</v>
      </c>
      <c r="AB38" s="4">
        <v>516</v>
      </c>
      <c r="AC38" s="4">
        <v>6062.4340000000002</v>
      </c>
      <c r="AD38" s="4">
        <v>2487.5410000000002</v>
      </c>
      <c r="AE38" s="4">
        <v>2.4369999999999998</v>
      </c>
      <c r="AF38" s="4">
        <v>2.6</v>
      </c>
      <c r="AG38" s="4">
        <v>12.214</v>
      </c>
      <c r="AH38" s="4">
        <v>387.89980400000002</v>
      </c>
      <c r="AI38" s="4">
        <v>4.6932159999999996</v>
      </c>
      <c r="AJ38" s="4">
        <v>142.419804</v>
      </c>
      <c r="AK38" s="4">
        <v>1818</v>
      </c>
      <c r="AL38" s="4">
        <v>165</v>
      </c>
      <c r="AM38" s="4">
        <v>952</v>
      </c>
      <c r="AN38" s="4">
        <v>88</v>
      </c>
      <c r="AO38" s="4">
        <v>15.628864999999999</v>
      </c>
      <c r="AP38" s="4">
        <v>2757</v>
      </c>
      <c r="AQ38" s="4">
        <v>6.6</v>
      </c>
      <c r="AR38" s="4">
        <v>8</v>
      </c>
      <c r="AS38" s="4">
        <v>2594</v>
      </c>
      <c r="AT38" s="4">
        <v>2.722</v>
      </c>
      <c r="AU38" s="4">
        <v>15.702999999999999</v>
      </c>
      <c r="AV38" s="4">
        <v>49653</v>
      </c>
      <c r="AW38" s="4">
        <v>0</v>
      </c>
      <c r="AX38" s="4">
        <v>0.62</v>
      </c>
      <c r="AY38">
        <v>0.93730769230769218</v>
      </c>
      <c r="AZ38" t="s">
        <v>67</v>
      </c>
      <c r="BA38" t="s">
        <v>206</v>
      </c>
      <c r="BB38">
        <v>3</v>
      </c>
      <c r="BC38" t="s">
        <v>428</v>
      </c>
      <c r="BD38">
        <v>14</v>
      </c>
      <c r="BE38">
        <v>111246.63199999997</v>
      </c>
      <c r="BF38">
        <v>5.4495438567524472E-2</v>
      </c>
      <c r="BG38">
        <v>5.1078993765021972E-2</v>
      </c>
      <c r="BH38">
        <v>324531.76499999996</v>
      </c>
      <c r="BI38">
        <v>1.8680556585886132E-2</v>
      </c>
      <c r="BJ38">
        <v>1.7509429384540191E-2</v>
      </c>
      <c r="BK38">
        <v>1</v>
      </c>
      <c r="BL38" t="s">
        <v>425</v>
      </c>
      <c r="BM38">
        <v>-1</v>
      </c>
      <c r="BN38" t="s">
        <v>439</v>
      </c>
    </row>
    <row r="39" spans="1:66" x14ac:dyDescent="0.25">
      <c r="A39" s="141" t="str">
        <f t="shared" si="20"/>
        <v>선진여객</v>
      </c>
      <c r="B39" s="141" t="str">
        <f t="shared" si="21"/>
        <v>80</v>
      </c>
      <c r="C39" s="142" t="str">
        <f t="shared" si="22"/>
        <v>78바1158</v>
      </c>
      <c r="D39" s="130" t="str">
        <f t="shared" si="23"/>
        <v>중형</v>
      </c>
      <c r="E39" s="126" t="str">
        <f t="shared" si="16"/>
        <v>B</v>
      </c>
      <c r="F39" s="149">
        <f t="shared" si="17"/>
        <v>0.90884615384615386</v>
      </c>
      <c r="G39" s="150">
        <f t="shared" si="18"/>
        <v>2.363</v>
      </c>
      <c r="H39" s="151">
        <f t="shared" si="19"/>
        <v>2.6</v>
      </c>
      <c r="I39" s="152">
        <f t="shared" si="24"/>
        <v>5172.0709999999999</v>
      </c>
      <c r="J39" s="153">
        <f t="shared" si="25"/>
        <v>9.8448330675053909E-3</v>
      </c>
      <c r="K39" s="153">
        <f t="shared" si="26"/>
        <v>0.37218273911874089</v>
      </c>
      <c r="L39" s="153">
        <f t="shared" si="27"/>
        <v>0.21674103081724902</v>
      </c>
      <c r="M39" s="154">
        <f t="shared" si="28"/>
        <v>10.551</v>
      </c>
      <c r="N39" s="155">
        <f t="shared" si="29"/>
        <v>7.6999999999999999E-2</v>
      </c>
      <c r="O39" s="155">
        <f t="shared" si="30"/>
        <v>11.736000000000001</v>
      </c>
      <c r="P39" s="156">
        <f t="shared" si="31"/>
        <v>0</v>
      </c>
      <c r="Q39" s="157">
        <f t="shared" si="32"/>
        <v>82</v>
      </c>
      <c r="R39" s="158">
        <f t="shared" si="33"/>
        <v>24.258256646533887</v>
      </c>
      <c r="S39" s="143">
        <f t="shared" si="34"/>
        <v>4</v>
      </c>
      <c r="T39" s="143">
        <f t="shared" si="35"/>
        <v>607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223</v>
      </c>
      <c r="Z39" t="s">
        <v>177</v>
      </c>
      <c r="AA39" t="s">
        <v>48</v>
      </c>
      <c r="AB39">
        <v>516</v>
      </c>
      <c r="AC39" s="1">
        <v>5172.0709999999999</v>
      </c>
      <c r="AD39" s="1">
        <v>2188.3180000000002</v>
      </c>
      <c r="AE39" s="28">
        <v>2.363</v>
      </c>
      <c r="AF39">
        <v>2.6</v>
      </c>
      <c r="AG39">
        <v>10.551</v>
      </c>
      <c r="AH39">
        <v>345.01326499999999</v>
      </c>
      <c r="AI39">
        <v>3.396598</v>
      </c>
      <c r="AJ39">
        <v>128.407982</v>
      </c>
      <c r="AK39">
        <v>1121</v>
      </c>
      <c r="AL39">
        <v>4</v>
      </c>
      <c r="AM39">
        <v>607</v>
      </c>
      <c r="AN39">
        <v>82</v>
      </c>
      <c r="AO39">
        <v>14.990933</v>
      </c>
      <c r="AP39">
        <v>381.6</v>
      </c>
      <c r="AQ39">
        <v>0</v>
      </c>
      <c r="AR39">
        <v>7</v>
      </c>
      <c r="AS39">
        <v>1748</v>
      </c>
      <c r="AT39">
        <v>7.6999999999999999E-2</v>
      </c>
      <c r="AU39">
        <v>11.736000000000001</v>
      </c>
      <c r="AV39">
        <v>42488</v>
      </c>
      <c r="AW39">
        <v>0</v>
      </c>
      <c r="AX39">
        <v>0.56999999999999995</v>
      </c>
      <c r="AY39">
        <v>0.90884615384615386</v>
      </c>
      <c r="AZ39" t="s">
        <v>67</v>
      </c>
      <c r="BA39" t="s">
        <v>206</v>
      </c>
      <c r="BB39">
        <v>6</v>
      </c>
      <c r="BC39" t="s">
        <v>447</v>
      </c>
      <c r="BD39">
        <v>6</v>
      </c>
      <c r="BE39">
        <v>111246.63199999997</v>
      </c>
      <c r="BF39">
        <v>4.6491933346800123E-2</v>
      </c>
      <c r="BG39">
        <v>4.2254014807111037E-2</v>
      </c>
      <c r="BH39">
        <v>324531.76499999996</v>
      </c>
      <c r="BI39">
        <v>1.5937025455736206E-2</v>
      </c>
      <c r="BJ39">
        <v>1.4484304289194099E-2</v>
      </c>
      <c r="BK39">
        <v>1</v>
      </c>
      <c r="BL39" t="s">
        <v>67</v>
      </c>
      <c r="BM39">
        <v>0</v>
      </c>
      <c r="BN39" t="s">
        <v>403</v>
      </c>
    </row>
    <row r="40" spans="1:66" x14ac:dyDescent="0.25">
      <c r="A40" s="138" t="str">
        <f t="shared" si="20"/>
        <v>선진여객</v>
      </c>
      <c r="B40" s="138" t="str">
        <f t="shared" si="21"/>
        <v>80</v>
      </c>
      <c r="C40" s="139" t="str">
        <f t="shared" si="22"/>
        <v>78바1159</v>
      </c>
      <c r="D40" s="113" t="str">
        <f t="shared" si="23"/>
        <v>중형</v>
      </c>
      <c r="E40" s="109" t="str">
        <f t="shared" si="16"/>
        <v>C</v>
      </c>
      <c r="F40" s="159">
        <f t="shared" si="17"/>
        <v>0.87777777777777777</v>
      </c>
      <c r="G40" s="160">
        <f t="shared" si="18"/>
        <v>2.37</v>
      </c>
      <c r="H40" s="161">
        <f t="shared" si="19"/>
        <v>2.7</v>
      </c>
      <c r="I40" s="162">
        <f t="shared" si="24"/>
        <v>5565.884</v>
      </c>
      <c r="J40" s="163">
        <f t="shared" si="25"/>
        <v>2.1940242933114393E-2</v>
      </c>
      <c r="K40" s="163">
        <f t="shared" si="26"/>
        <v>0.39501414215153918</v>
      </c>
      <c r="L40" s="163">
        <f t="shared" si="27"/>
        <v>0.23679976082864823</v>
      </c>
      <c r="M40" s="164">
        <f t="shared" si="28"/>
        <v>12.459</v>
      </c>
      <c r="N40" s="165">
        <f t="shared" si="29"/>
        <v>1.1679999999999999</v>
      </c>
      <c r="O40" s="165">
        <f t="shared" si="30"/>
        <v>31.172000000000001</v>
      </c>
      <c r="P40" s="166">
        <f t="shared" si="31"/>
        <v>0.11666666666666667</v>
      </c>
      <c r="Q40" s="167">
        <f t="shared" si="32"/>
        <v>87</v>
      </c>
      <c r="R40" s="168">
        <f t="shared" si="33"/>
        <v>25.200951896827707</v>
      </c>
      <c r="S40" s="140">
        <f t="shared" si="34"/>
        <v>65</v>
      </c>
      <c r="T40" s="140">
        <f t="shared" si="35"/>
        <v>1735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224</v>
      </c>
      <c r="Z40" s="4" t="s">
        <v>177</v>
      </c>
      <c r="AA40" s="4" t="s">
        <v>48</v>
      </c>
      <c r="AB40" s="4">
        <v>516</v>
      </c>
      <c r="AC40" s="4">
        <v>5565.884</v>
      </c>
      <c r="AD40" s="4">
        <v>2348.3580000000002</v>
      </c>
      <c r="AE40" s="4">
        <v>2.37</v>
      </c>
      <c r="AF40" s="4">
        <v>2.7</v>
      </c>
      <c r="AG40" s="4">
        <v>12.459</v>
      </c>
      <c r="AH40" s="4">
        <v>378.804101</v>
      </c>
      <c r="AI40" s="4">
        <v>8.3110540000000004</v>
      </c>
      <c r="AJ40" s="4">
        <v>149.63297700000001</v>
      </c>
      <c r="AK40" s="4">
        <v>1318</v>
      </c>
      <c r="AL40" s="4">
        <v>65</v>
      </c>
      <c r="AM40" s="4">
        <v>1735</v>
      </c>
      <c r="AN40" s="4">
        <v>87</v>
      </c>
      <c r="AO40" s="4">
        <v>14.693303999999999</v>
      </c>
      <c r="AP40" s="4">
        <v>2026.8</v>
      </c>
      <c r="AQ40" s="4">
        <v>7</v>
      </c>
      <c r="AR40" s="4">
        <v>53</v>
      </c>
      <c r="AS40" s="4">
        <v>13811</v>
      </c>
      <c r="AT40" s="4">
        <v>1.1679999999999999</v>
      </c>
      <c r="AU40" s="4">
        <v>31.172000000000001</v>
      </c>
      <c r="AV40" s="4">
        <v>0</v>
      </c>
      <c r="AW40" s="4">
        <v>0</v>
      </c>
      <c r="AX40" s="4">
        <v>0.61</v>
      </c>
      <c r="AY40">
        <v>0.87777777777777777</v>
      </c>
      <c r="AZ40" t="s">
        <v>68</v>
      </c>
      <c r="BA40" t="s">
        <v>206</v>
      </c>
      <c r="BB40">
        <v>5</v>
      </c>
      <c r="BC40" t="s">
        <v>393</v>
      </c>
      <c r="BD40">
        <v>1</v>
      </c>
      <c r="BE40">
        <v>111246.63199999997</v>
      </c>
      <c r="BF40">
        <v>5.0031932652127409E-2</v>
      </c>
      <c r="BG40">
        <v>4.3916918661311838E-2</v>
      </c>
      <c r="BH40">
        <v>324531.76499999996</v>
      </c>
      <c r="BI40">
        <v>1.715050605292829E-2</v>
      </c>
      <c r="BJ40">
        <v>1.505433309090372E-2</v>
      </c>
      <c r="BK40">
        <v>1</v>
      </c>
      <c r="BL40" t="s">
        <v>68</v>
      </c>
      <c r="BM40">
        <v>0</v>
      </c>
      <c r="BN40" t="s">
        <v>403</v>
      </c>
    </row>
    <row r="41" spans="1:66" x14ac:dyDescent="0.25">
      <c r="A41" s="141" t="str">
        <f t="shared" si="20"/>
        <v>선진여객</v>
      </c>
      <c r="B41" s="141" t="str">
        <f t="shared" si="21"/>
        <v>80</v>
      </c>
      <c r="C41" s="142" t="str">
        <f t="shared" si="22"/>
        <v>78바1160</v>
      </c>
      <c r="D41" s="130" t="str">
        <f t="shared" si="23"/>
        <v>중형</v>
      </c>
      <c r="E41" s="126" t="str">
        <f t="shared" si="16"/>
        <v>C</v>
      </c>
      <c r="F41" s="149">
        <f t="shared" si="17"/>
        <v>0.8707407407407407</v>
      </c>
      <c r="G41" s="150">
        <f t="shared" si="18"/>
        <v>2.351</v>
      </c>
      <c r="H41" s="151">
        <f t="shared" si="19"/>
        <v>2.7</v>
      </c>
      <c r="I41" s="152">
        <f t="shared" si="24"/>
        <v>3209.26</v>
      </c>
      <c r="J41" s="153">
        <f t="shared" si="25"/>
        <v>2.0625701052567471E-2</v>
      </c>
      <c r="K41" s="153">
        <f t="shared" si="26"/>
        <v>0.36343275702896954</v>
      </c>
      <c r="L41" s="153">
        <f t="shared" si="27"/>
        <v>0.23089434947620321</v>
      </c>
      <c r="M41" s="154">
        <f t="shared" si="28"/>
        <v>12.275</v>
      </c>
      <c r="N41" s="155">
        <f t="shared" si="29"/>
        <v>1.4650000000000001</v>
      </c>
      <c r="O41" s="155">
        <f t="shared" si="30"/>
        <v>20.285</v>
      </c>
      <c r="P41" s="156">
        <f t="shared" si="31"/>
        <v>2.0649999999999999</v>
      </c>
      <c r="Q41" s="157">
        <f t="shared" si="32"/>
        <v>97</v>
      </c>
      <c r="R41" s="158">
        <f t="shared" si="33"/>
        <v>25.169885511866902</v>
      </c>
      <c r="S41" s="143">
        <f t="shared" si="34"/>
        <v>47</v>
      </c>
      <c r="T41" s="143">
        <f t="shared" si="35"/>
        <v>651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225</v>
      </c>
      <c r="Z41" s="4" t="s">
        <v>177</v>
      </c>
      <c r="AA41" s="4" t="s">
        <v>48</v>
      </c>
      <c r="AB41" s="4">
        <v>516</v>
      </c>
      <c r="AC41" s="4">
        <v>3209.26</v>
      </c>
      <c r="AD41" s="4">
        <v>1365.3150000000001</v>
      </c>
      <c r="AE41" s="4">
        <v>2.351</v>
      </c>
      <c r="AF41" s="4">
        <v>2.7</v>
      </c>
      <c r="AG41" s="4">
        <v>12.275</v>
      </c>
      <c r="AH41" s="4">
        <v>207.00658799999999</v>
      </c>
      <c r="AI41" s="4">
        <v>4.2696560000000003</v>
      </c>
      <c r="AJ41" s="4">
        <v>75.232974999999996</v>
      </c>
      <c r="AK41" s="4">
        <v>741</v>
      </c>
      <c r="AL41" s="4">
        <v>47</v>
      </c>
      <c r="AM41" s="4">
        <v>651</v>
      </c>
      <c r="AN41" s="4">
        <v>97</v>
      </c>
      <c r="AO41" s="4">
        <v>15.503178</v>
      </c>
      <c r="AP41" s="4">
        <v>896.4</v>
      </c>
      <c r="AQ41" s="4">
        <v>123.9</v>
      </c>
      <c r="AR41" s="4">
        <v>12</v>
      </c>
      <c r="AS41" s="4">
        <v>949</v>
      </c>
      <c r="AT41" s="4">
        <v>1.4650000000000001</v>
      </c>
      <c r="AU41" s="4">
        <v>20.285</v>
      </c>
      <c r="AV41" s="4">
        <v>23517</v>
      </c>
      <c r="AW41" s="4">
        <v>0</v>
      </c>
      <c r="AX41" s="4">
        <v>0.6</v>
      </c>
      <c r="AY41">
        <v>0.8707407407407407</v>
      </c>
      <c r="AZ41" t="s">
        <v>68</v>
      </c>
      <c r="BA41" t="s">
        <v>206</v>
      </c>
      <c r="BB41">
        <v>6</v>
      </c>
      <c r="BC41" t="s">
        <v>466</v>
      </c>
      <c r="BD41">
        <v>8</v>
      </c>
      <c r="BE41">
        <v>111246.63199999997</v>
      </c>
      <c r="BF41">
        <v>2.8848154252436163E-2</v>
      </c>
      <c r="BG41">
        <v>2.5119263202769415E-2</v>
      </c>
      <c r="BH41">
        <v>324531.76499999996</v>
      </c>
      <c r="BI41">
        <v>9.8888933106440306E-3</v>
      </c>
      <c r="BJ41">
        <v>8.6106622864163384E-3</v>
      </c>
      <c r="BK41">
        <v>1</v>
      </c>
      <c r="BL41" t="s">
        <v>68</v>
      </c>
      <c r="BM41">
        <v>0</v>
      </c>
      <c r="BN41" t="s">
        <v>403</v>
      </c>
    </row>
    <row r="42" spans="1:66" x14ac:dyDescent="0.25">
      <c r="A42" s="138" t="str">
        <f t="shared" si="20"/>
        <v>선진여객</v>
      </c>
      <c r="B42" s="138" t="str">
        <f t="shared" si="21"/>
        <v>80</v>
      </c>
      <c r="C42" s="139" t="str">
        <f t="shared" si="22"/>
        <v>78바1164</v>
      </c>
      <c r="D42" s="113" t="str">
        <f t="shared" si="23"/>
        <v>중형</v>
      </c>
      <c r="E42" s="109" t="str">
        <f t="shared" si="16"/>
        <v>B</v>
      </c>
      <c r="F42" s="159">
        <f t="shared" si="17"/>
        <v>0.90592592592592591</v>
      </c>
      <c r="G42" s="160">
        <f t="shared" si="18"/>
        <v>2.4460000000000002</v>
      </c>
      <c r="H42" s="161">
        <f t="shared" si="19"/>
        <v>2.7</v>
      </c>
      <c r="I42" s="162">
        <f t="shared" si="24"/>
        <v>5765.451</v>
      </c>
      <c r="J42" s="163">
        <f t="shared" si="25"/>
        <v>1.3616760288703261E-2</v>
      </c>
      <c r="K42" s="163">
        <f t="shared" si="26"/>
        <v>0.36993887540984077</v>
      </c>
      <c r="L42" s="163">
        <f t="shared" si="27"/>
        <v>0.20692223383738756</v>
      </c>
      <c r="M42" s="164">
        <f t="shared" si="28"/>
        <v>10.919</v>
      </c>
      <c r="N42" s="165">
        <f t="shared" si="29"/>
        <v>0.121</v>
      </c>
      <c r="O42" s="165">
        <f t="shared" si="30"/>
        <v>18.280999999999999</v>
      </c>
      <c r="P42" s="166">
        <f t="shared" si="31"/>
        <v>0</v>
      </c>
      <c r="Q42" s="167">
        <f t="shared" si="32"/>
        <v>70</v>
      </c>
      <c r="R42" s="168">
        <f t="shared" si="33"/>
        <v>24.761478324743749</v>
      </c>
      <c r="S42" s="140">
        <f t="shared" si="34"/>
        <v>7</v>
      </c>
      <c r="T42" s="140">
        <f t="shared" si="35"/>
        <v>1054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227</v>
      </c>
      <c r="Z42" s="4" t="s">
        <v>177</v>
      </c>
      <c r="AA42" s="4" t="s">
        <v>48</v>
      </c>
      <c r="AB42" s="4">
        <v>516</v>
      </c>
      <c r="AC42" s="4">
        <v>5765.451</v>
      </c>
      <c r="AD42" s="4">
        <v>2357.3560000000002</v>
      </c>
      <c r="AE42" s="4">
        <v>2.4460000000000002</v>
      </c>
      <c r="AF42" s="4">
        <v>2.7</v>
      </c>
      <c r="AG42" s="4">
        <v>10.919</v>
      </c>
      <c r="AH42" s="4">
        <v>377.71377999999999</v>
      </c>
      <c r="AI42" s="4">
        <v>5.1432380000000002</v>
      </c>
      <c r="AJ42" s="4">
        <v>139.731011</v>
      </c>
      <c r="AK42" s="4">
        <v>1193</v>
      </c>
      <c r="AL42" s="4">
        <v>7</v>
      </c>
      <c r="AM42" s="4">
        <v>1054</v>
      </c>
      <c r="AN42" s="4">
        <v>70</v>
      </c>
      <c r="AO42" s="4">
        <v>15.264073</v>
      </c>
      <c r="AP42" s="4">
        <v>673.6</v>
      </c>
      <c r="AQ42" s="4">
        <v>0</v>
      </c>
      <c r="AR42" s="4">
        <v>12</v>
      </c>
      <c r="AS42" s="4">
        <v>7444</v>
      </c>
      <c r="AT42" s="4">
        <v>0.121</v>
      </c>
      <c r="AU42" s="4">
        <v>18.280999999999999</v>
      </c>
      <c r="AV42" s="4">
        <v>48832</v>
      </c>
      <c r="AW42" s="4">
        <v>0</v>
      </c>
      <c r="AX42" s="4">
        <v>0.59</v>
      </c>
      <c r="AY42">
        <v>0.90592592592592591</v>
      </c>
      <c r="AZ42" t="s">
        <v>67</v>
      </c>
      <c r="BA42" t="s">
        <v>206</v>
      </c>
      <c r="BB42">
        <v>8</v>
      </c>
      <c r="BC42" t="s">
        <v>467</v>
      </c>
      <c r="BD42">
        <v>11</v>
      </c>
      <c r="BE42">
        <v>111246.63199999997</v>
      </c>
      <c r="BF42">
        <v>5.1825847635549108E-2</v>
      </c>
      <c r="BG42">
        <v>4.6950379006130784E-2</v>
      </c>
      <c r="BH42">
        <v>324531.76499999996</v>
      </c>
      <c r="BI42">
        <v>1.7765444316367614E-2</v>
      </c>
      <c r="BJ42">
        <v>1.6094176591790809E-2</v>
      </c>
      <c r="BK42">
        <v>1</v>
      </c>
      <c r="BL42" t="s">
        <v>67</v>
      </c>
      <c r="BM42">
        <v>0</v>
      </c>
      <c r="BN42" t="s">
        <v>403</v>
      </c>
    </row>
    <row r="43" spans="1:66" x14ac:dyDescent="0.25">
      <c r="A43" s="141" t="str">
        <f t="shared" si="20"/>
        <v>선진여객</v>
      </c>
      <c r="B43" s="141" t="str">
        <f t="shared" si="21"/>
        <v>87</v>
      </c>
      <c r="C43" s="142" t="str">
        <f t="shared" si="22"/>
        <v>70바3824</v>
      </c>
      <c r="D43" s="130" t="str">
        <f t="shared" si="23"/>
        <v>저상</v>
      </c>
      <c r="E43" s="126" t="str">
        <f t="shared" si="16"/>
        <v>D</v>
      </c>
      <c r="F43" s="149">
        <f t="shared" si="17"/>
        <v>0.83904761904761904</v>
      </c>
      <c r="G43" s="150">
        <f t="shared" si="18"/>
        <v>1.762</v>
      </c>
      <c r="H43" s="151">
        <f t="shared" si="19"/>
        <v>2.1</v>
      </c>
      <c r="I43" s="152">
        <f t="shared" si="24"/>
        <v>5669.7780000000002</v>
      </c>
      <c r="J43" s="153">
        <f t="shared" si="25"/>
        <v>8.447928264437448E-3</v>
      </c>
      <c r="K43" s="153">
        <f t="shared" si="26"/>
        <v>0.37850911531711506</v>
      </c>
      <c r="L43" s="153">
        <f t="shared" si="27"/>
        <v>0.30071724148635093</v>
      </c>
      <c r="M43" s="154">
        <f t="shared" si="28"/>
        <v>16.658999999999999</v>
      </c>
      <c r="N43" s="155">
        <f t="shared" si="29"/>
        <v>0.123</v>
      </c>
      <c r="O43" s="155">
        <f t="shared" si="30"/>
        <v>21.288</v>
      </c>
      <c r="P43" s="156">
        <f t="shared" si="31"/>
        <v>0</v>
      </c>
      <c r="Q43" s="157">
        <f t="shared" si="32"/>
        <v>79</v>
      </c>
      <c r="R43" s="158">
        <f t="shared" si="33"/>
        <v>26.22184936098181</v>
      </c>
      <c r="S43" s="143">
        <f t="shared" si="34"/>
        <v>7</v>
      </c>
      <c r="T43" s="143">
        <f t="shared" si="35"/>
        <v>1207</v>
      </c>
      <c r="U43" t="s">
        <v>116</v>
      </c>
      <c r="V43" t="s">
        <v>121</v>
      </c>
      <c r="W43" s="4" t="s">
        <v>116</v>
      </c>
      <c r="X43" s="4" t="s">
        <v>121</v>
      </c>
      <c r="Y43" s="4" t="s">
        <v>228</v>
      </c>
      <c r="Z43" s="4" t="s">
        <v>170</v>
      </c>
      <c r="AA43" s="4" t="s">
        <v>48</v>
      </c>
      <c r="AB43" s="4">
        <v>516</v>
      </c>
      <c r="AC43" s="4">
        <v>5669.7780000000002</v>
      </c>
      <c r="AD43" s="4">
        <v>3217.38</v>
      </c>
      <c r="AE43" s="4">
        <v>1.762</v>
      </c>
      <c r="AF43" s="4">
        <v>2.1</v>
      </c>
      <c r="AG43" s="4">
        <v>16.658999999999999</v>
      </c>
      <c r="AH43" s="4">
        <v>352.705173</v>
      </c>
      <c r="AI43" s="4">
        <v>2.9796279999999999</v>
      </c>
      <c r="AJ43" s="4">
        <v>133.50212300000001</v>
      </c>
      <c r="AK43" s="4">
        <v>1705</v>
      </c>
      <c r="AL43" s="4">
        <v>7</v>
      </c>
      <c r="AM43" s="4">
        <v>1207</v>
      </c>
      <c r="AN43" s="4">
        <v>79</v>
      </c>
      <c r="AO43" s="4">
        <v>16.075119999999998</v>
      </c>
      <c r="AP43" s="4">
        <v>3540.5</v>
      </c>
      <c r="AQ43" s="4">
        <v>0</v>
      </c>
      <c r="AR43" s="4">
        <v>9</v>
      </c>
      <c r="AS43" s="4">
        <v>881</v>
      </c>
      <c r="AT43" s="4">
        <v>0.123</v>
      </c>
      <c r="AU43" s="4">
        <v>21.288</v>
      </c>
      <c r="AV43" s="4">
        <v>49454</v>
      </c>
      <c r="AW43" s="4">
        <v>0</v>
      </c>
      <c r="AX43" s="4">
        <v>0.53</v>
      </c>
      <c r="AY43">
        <v>0.83904761904761904</v>
      </c>
      <c r="AZ43" t="s">
        <v>66</v>
      </c>
      <c r="BA43" t="s">
        <v>229</v>
      </c>
      <c r="BB43">
        <v>1</v>
      </c>
      <c r="BC43" t="s">
        <v>455</v>
      </c>
      <c r="BD43">
        <v>9</v>
      </c>
      <c r="BE43">
        <v>108988.58800000002</v>
      </c>
      <c r="BF43">
        <v>5.2021758461537268E-2</v>
      </c>
      <c r="BG43">
        <v>4.3648732575823176E-2</v>
      </c>
      <c r="BH43">
        <v>324531.76499999996</v>
      </c>
      <c r="BI43">
        <v>1.7470641125068298E-2</v>
      </c>
      <c r="BJ43">
        <v>1.4658699839223972E-2</v>
      </c>
      <c r="BK43">
        <v>1</v>
      </c>
      <c r="BL43" t="s">
        <v>66</v>
      </c>
      <c r="BM43">
        <v>0</v>
      </c>
      <c r="BN43" t="s">
        <v>403</v>
      </c>
    </row>
    <row r="44" spans="1:66" x14ac:dyDescent="0.25">
      <c r="A44" s="138" t="str">
        <f t="shared" si="20"/>
        <v>선진여객</v>
      </c>
      <c r="B44" s="138" t="str">
        <f t="shared" si="21"/>
        <v>87</v>
      </c>
      <c r="C44" s="139" t="str">
        <f t="shared" si="22"/>
        <v>70바3827</v>
      </c>
      <c r="D44" s="113" t="str">
        <f t="shared" si="23"/>
        <v>저상</v>
      </c>
      <c r="E44" s="109" t="str">
        <f t="shared" si="16"/>
        <v>D</v>
      </c>
      <c r="F44" s="159">
        <f t="shared" si="17"/>
        <v>0.81619047619047613</v>
      </c>
      <c r="G44" s="160">
        <f t="shared" si="18"/>
        <v>1.714</v>
      </c>
      <c r="H44" s="161">
        <f t="shared" si="19"/>
        <v>2.1</v>
      </c>
      <c r="I44" s="162">
        <f t="shared" si="24"/>
        <v>4598.6719999999996</v>
      </c>
      <c r="J44" s="163">
        <f t="shared" si="25"/>
        <v>1.0999234755334097E-2</v>
      </c>
      <c r="K44" s="163">
        <f t="shared" si="26"/>
        <v>0.36493988435510216</v>
      </c>
      <c r="L44" s="163">
        <f t="shared" si="27"/>
        <v>0.26572888868786471</v>
      </c>
      <c r="M44" s="164">
        <f t="shared" si="28"/>
        <v>18.178000000000001</v>
      </c>
      <c r="N44" s="165">
        <f t="shared" si="29"/>
        <v>0.17399999999999999</v>
      </c>
      <c r="O44" s="165">
        <f t="shared" si="30"/>
        <v>49.036000000000001</v>
      </c>
      <c r="P44" s="166">
        <f t="shared" si="31"/>
        <v>0</v>
      </c>
      <c r="Q44" s="167">
        <f t="shared" si="32"/>
        <v>81</v>
      </c>
      <c r="R44" s="168">
        <f t="shared" si="33"/>
        <v>27.666532216620663</v>
      </c>
      <c r="S44" s="140">
        <f t="shared" si="34"/>
        <v>8</v>
      </c>
      <c r="T44" s="140">
        <f t="shared" si="35"/>
        <v>2255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231</v>
      </c>
      <c r="Z44" s="4" t="s">
        <v>170</v>
      </c>
      <c r="AA44" s="4" t="s">
        <v>48</v>
      </c>
      <c r="AB44" s="4">
        <v>516</v>
      </c>
      <c r="AC44" s="4">
        <v>4598.6719999999996</v>
      </c>
      <c r="AD44" s="4">
        <v>2682.346</v>
      </c>
      <c r="AE44" s="4">
        <v>1.714</v>
      </c>
      <c r="AF44" s="4">
        <v>2.1</v>
      </c>
      <c r="AG44" s="4">
        <v>18.178000000000001</v>
      </c>
      <c r="AH44" s="4">
        <v>266.34880199999998</v>
      </c>
      <c r="AI44" s="4">
        <v>2.9296329999999999</v>
      </c>
      <c r="AJ44" s="4">
        <v>97.201301000000001</v>
      </c>
      <c r="AK44" s="4">
        <v>1222</v>
      </c>
      <c r="AL44" s="4">
        <v>8</v>
      </c>
      <c r="AM44" s="4">
        <v>2255</v>
      </c>
      <c r="AN44" s="4">
        <v>81</v>
      </c>
      <c r="AO44" s="4">
        <v>17.265599999999999</v>
      </c>
      <c r="AP44" s="4">
        <v>4980.8</v>
      </c>
      <c r="AQ44" s="4">
        <v>0</v>
      </c>
      <c r="AR44" s="4">
        <v>13</v>
      </c>
      <c r="AS44" s="4">
        <v>1140</v>
      </c>
      <c r="AT44" s="4">
        <v>0.17399999999999999</v>
      </c>
      <c r="AU44" s="4">
        <v>49.036000000000001</v>
      </c>
      <c r="AV44" s="4">
        <v>37656</v>
      </c>
      <c r="AW44" s="4">
        <v>0</v>
      </c>
      <c r="AX44" s="4">
        <v>0.52</v>
      </c>
      <c r="AY44">
        <v>0.81619047619047613</v>
      </c>
      <c r="AZ44" t="s">
        <v>66</v>
      </c>
      <c r="BA44" t="s">
        <v>229</v>
      </c>
      <c r="BB44">
        <v>7</v>
      </c>
      <c r="BC44" t="s">
        <v>454</v>
      </c>
      <c r="BD44">
        <v>12</v>
      </c>
      <c r="BE44">
        <v>108988.58800000002</v>
      </c>
      <c r="BF44">
        <v>4.2194068979038421E-2</v>
      </c>
      <c r="BG44">
        <v>3.4438397252415168E-2</v>
      </c>
      <c r="BH44">
        <v>324531.76499999996</v>
      </c>
      <c r="BI44">
        <v>1.4170175298556676E-2</v>
      </c>
      <c r="BJ44">
        <v>1.1565562124631496E-2</v>
      </c>
      <c r="BK44">
        <v>1</v>
      </c>
      <c r="BL44" t="s">
        <v>66</v>
      </c>
      <c r="BM44">
        <v>0</v>
      </c>
      <c r="BN44" t="s">
        <v>403</v>
      </c>
    </row>
    <row r="45" spans="1:66" x14ac:dyDescent="0.25">
      <c r="A45" s="141" t="str">
        <f t="shared" si="20"/>
        <v>선진여객</v>
      </c>
      <c r="B45" s="141" t="str">
        <f t="shared" si="21"/>
        <v>87</v>
      </c>
      <c r="C45" s="142" t="str">
        <f t="shared" si="22"/>
        <v>71바5757</v>
      </c>
      <c r="D45" s="130" t="str">
        <f t="shared" si="23"/>
        <v>저상</v>
      </c>
      <c r="E45" s="126" t="str">
        <f t="shared" si="16"/>
        <v>F</v>
      </c>
      <c r="F45" s="149">
        <f t="shared" si="17"/>
        <v>0.79095238095238096</v>
      </c>
      <c r="G45" s="150">
        <f t="shared" si="18"/>
        <v>1.661</v>
      </c>
      <c r="H45" s="151">
        <f t="shared" si="19"/>
        <v>2.1</v>
      </c>
      <c r="I45" s="152">
        <f t="shared" si="24"/>
        <v>2307.9360000000001</v>
      </c>
      <c r="J45" s="153">
        <f t="shared" si="25"/>
        <v>6.0967503318113597E-2</v>
      </c>
      <c r="K45" s="153">
        <f t="shared" si="26"/>
        <v>0.34758414240661262</v>
      </c>
      <c r="L45" s="153">
        <f t="shared" si="27"/>
        <v>0.29376897799592361</v>
      </c>
      <c r="M45" s="154">
        <f t="shared" si="28"/>
        <v>19.044</v>
      </c>
      <c r="N45" s="155">
        <f t="shared" si="29"/>
        <v>5.5030000000000001</v>
      </c>
      <c r="O45" s="155">
        <f t="shared" si="30"/>
        <v>19.844999999999999</v>
      </c>
      <c r="P45" s="156">
        <f t="shared" si="31"/>
        <v>0</v>
      </c>
      <c r="Q45" s="157">
        <f t="shared" si="32"/>
        <v>81</v>
      </c>
      <c r="R45" s="158">
        <f t="shared" si="33"/>
        <v>27.209258213907653</v>
      </c>
      <c r="S45" s="143">
        <f t="shared" si="34"/>
        <v>127</v>
      </c>
      <c r="T45" s="143">
        <f t="shared" si="35"/>
        <v>458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232</v>
      </c>
      <c r="Z45" s="4" t="s">
        <v>170</v>
      </c>
      <c r="AA45" s="4" t="s">
        <v>48</v>
      </c>
      <c r="AB45" s="4">
        <v>516</v>
      </c>
      <c r="AC45" s="4">
        <v>2307.9360000000001</v>
      </c>
      <c r="AD45" s="4">
        <v>1389.1110000000001</v>
      </c>
      <c r="AE45" s="4">
        <v>1.661</v>
      </c>
      <c r="AF45" s="4">
        <v>2.1</v>
      </c>
      <c r="AG45" s="4">
        <v>19.044</v>
      </c>
      <c r="AH45" s="4">
        <v>143.41356500000001</v>
      </c>
      <c r="AI45" s="4">
        <v>8.7435670000000005</v>
      </c>
      <c r="AJ45" s="4">
        <v>49.848281</v>
      </c>
      <c r="AK45" s="4">
        <v>678</v>
      </c>
      <c r="AL45" s="4">
        <v>127</v>
      </c>
      <c r="AM45" s="4">
        <v>458</v>
      </c>
      <c r="AN45" s="4">
        <v>81</v>
      </c>
      <c r="AO45" s="4">
        <v>16.092870000000001</v>
      </c>
      <c r="AP45" s="4">
        <v>2595.6</v>
      </c>
      <c r="AQ45" s="4">
        <v>0</v>
      </c>
      <c r="AR45" s="4">
        <v>11</v>
      </c>
      <c r="AS45" s="4">
        <v>8839</v>
      </c>
      <c r="AT45" s="4">
        <v>5.5030000000000001</v>
      </c>
      <c r="AU45" s="4">
        <v>19.844999999999999</v>
      </c>
      <c r="AV45" s="4">
        <v>20278</v>
      </c>
      <c r="AW45" s="4">
        <v>0</v>
      </c>
      <c r="AX45" s="4">
        <v>0.53</v>
      </c>
      <c r="AY45">
        <v>0.79095238095238096</v>
      </c>
      <c r="AZ45" t="s">
        <v>69</v>
      </c>
      <c r="BA45" t="s">
        <v>229</v>
      </c>
      <c r="BB45">
        <v>2</v>
      </c>
      <c r="BC45" t="s">
        <v>418</v>
      </c>
      <c r="BD45">
        <v>5</v>
      </c>
      <c r="BE45">
        <v>108988.58800000002</v>
      </c>
      <c r="BF45">
        <v>2.1175941833469755E-2</v>
      </c>
      <c r="BG45">
        <v>1.6749161612092032E-2</v>
      </c>
      <c r="BH45">
        <v>324531.76499999996</v>
      </c>
      <c r="BI45">
        <v>7.1115873664940026E-3</v>
      </c>
      <c r="BJ45">
        <v>5.6249269598793042E-3</v>
      </c>
      <c r="BK45">
        <v>1</v>
      </c>
      <c r="BL45" t="s">
        <v>66</v>
      </c>
      <c r="BM45">
        <v>-1</v>
      </c>
      <c r="BN45" t="s">
        <v>439</v>
      </c>
    </row>
    <row r="46" spans="1:66" x14ac:dyDescent="0.25">
      <c r="A46" s="138" t="str">
        <f t="shared" ref="A46:A52" si="36">W46</f>
        <v>선진여객</v>
      </c>
      <c r="B46" s="138" t="str">
        <f t="shared" ref="B46:B52" si="37">V46</f>
        <v>87</v>
      </c>
      <c r="C46" s="139" t="str">
        <f t="shared" ref="C46:C52" si="38">Y46</f>
        <v>71바5759</v>
      </c>
      <c r="D46" s="113" t="str">
        <f t="shared" ref="D46:D52" si="39">Z46</f>
        <v>저상</v>
      </c>
      <c r="E46" s="109" t="str">
        <f t="shared" ref="E46:E52" si="40">AZ46</f>
        <v>D</v>
      </c>
      <c r="F46" s="159">
        <f t="shared" ref="F46:F52" si="41">G46/H46</f>
        <v>0.80333333333333334</v>
      </c>
      <c r="G46" s="160">
        <f t="shared" ref="G46:G52" si="42">AE46</f>
        <v>1.6870000000000001</v>
      </c>
      <c r="H46" s="161">
        <f t="shared" ref="H46:H52" si="43">AF46</f>
        <v>2.1</v>
      </c>
      <c r="I46" s="162">
        <f t="shared" ref="I46:I52" si="44">AC46</f>
        <v>4974.9430000000002</v>
      </c>
      <c r="J46" s="163">
        <f t="shared" ref="J46:J52" si="45">AI46/AH46</f>
        <v>1.0010386069943476E-2</v>
      </c>
      <c r="K46" s="163">
        <f t="shared" ref="K46:K52" si="46">AJ46/AH46</f>
        <v>0.36768753303365292</v>
      </c>
      <c r="L46" s="163">
        <f t="shared" ref="L46:L52" si="47">AK46/AC46</f>
        <v>0.27899817143633604</v>
      </c>
      <c r="M46" s="164">
        <f t="shared" ref="M46:M52" si="48">AG46</f>
        <v>17.172999999999998</v>
      </c>
      <c r="N46" s="165">
        <f t="shared" ref="N46:N52" si="49">IF(AW46=0,AT46,"속도계이상")</f>
        <v>0.02</v>
      </c>
      <c r="O46" s="165">
        <f t="shared" ref="O46:O52" si="50">IF(AW46=0,AU46,"속도계이상")</f>
        <v>43.136000000000003</v>
      </c>
      <c r="P46" s="166">
        <f t="shared" ref="P46:P52" si="51">AQ46/60</f>
        <v>0</v>
      </c>
      <c r="Q46" s="167">
        <f t="shared" ref="Q46:Q52" si="52">AN46</f>
        <v>81</v>
      </c>
      <c r="R46" s="168">
        <f t="shared" ref="R46:R52" si="53">AC46/(AH46-AI46-AJ46)</f>
        <v>27.19265126440855</v>
      </c>
      <c r="S46" s="140">
        <f t="shared" ref="S46:S52" si="54">IF(AW46=0,AL46,"속도계이상")</f>
        <v>1</v>
      </c>
      <c r="T46" s="140">
        <f t="shared" ref="T46:T52" si="55">IF(AW46=0,AM46,"속도계이상")</f>
        <v>2146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233</v>
      </c>
      <c r="Z46" s="4" t="s">
        <v>170</v>
      </c>
      <c r="AA46" s="4" t="s">
        <v>48</v>
      </c>
      <c r="AB46" s="4">
        <v>516</v>
      </c>
      <c r="AC46" s="4">
        <v>4974.9430000000002</v>
      </c>
      <c r="AD46" s="4">
        <v>2948.25</v>
      </c>
      <c r="AE46" s="4">
        <v>1.6870000000000001</v>
      </c>
      <c r="AF46" s="4">
        <v>2.1</v>
      </c>
      <c r="AG46" s="4">
        <v>17.172999999999998</v>
      </c>
      <c r="AH46" s="4">
        <v>293.99185799999998</v>
      </c>
      <c r="AI46" s="4">
        <v>2.9429720000000001</v>
      </c>
      <c r="AJ46" s="4">
        <v>108.09714099999999</v>
      </c>
      <c r="AK46" s="4">
        <v>1388</v>
      </c>
      <c r="AL46" s="4">
        <v>1</v>
      </c>
      <c r="AM46" s="4">
        <v>2146</v>
      </c>
      <c r="AN46" s="4">
        <v>81</v>
      </c>
      <c r="AO46" s="4">
        <v>16.922042999999999</v>
      </c>
      <c r="AP46" s="4">
        <v>5335.2</v>
      </c>
      <c r="AQ46" s="4">
        <v>0</v>
      </c>
      <c r="AR46" s="4">
        <v>18</v>
      </c>
      <c r="AS46" s="4">
        <v>1552</v>
      </c>
      <c r="AT46" s="4">
        <v>0.02</v>
      </c>
      <c r="AU46" s="4">
        <v>43.136000000000003</v>
      </c>
      <c r="AV46" s="4">
        <v>40351</v>
      </c>
      <c r="AW46" s="4">
        <v>0</v>
      </c>
      <c r="AX46" s="4">
        <v>0.5</v>
      </c>
      <c r="AY46">
        <v>0.80333333333333334</v>
      </c>
      <c r="AZ46" t="s">
        <v>66</v>
      </c>
      <c r="BA46" t="s">
        <v>229</v>
      </c>
      <c r="BB46">
        <v>9</v>
      </c>
      <c r="BC46" t="s">
        <v>456</v>
      </c>
      <c r="BD46">
        <v>10</v>
      </c>
      <c r="BE46">
        <v>108988.58800000002</v>
      </c>
      <c r="BF46">
        <v>4.5646457957598273E-2</v>
      </c>
      <c r="BG46">
        <v>3.6669321225937281E-2</v>
      </c>
      <c r="BH46">
        <v>324531.76499999996</v>
      </c>
      <c r="BI46">
        <v>1.5329602635353741E-2</v>
      </c>
      <c r="BJ46">
        <v>1.2314780783734172E-2</v>
      </c>
      <c r="BK46">
        <v>1</v>
      </c>
      <c r="BL46" t="s">
        <v>66</v>
      </c>
      <c r="BM46">
        <v>0</v>
      </c>
      <c r="BN46" t="s">
        <v>403</v>
      </c>
    </row>
    <row r="47" spans="1:66" x14ac:dyDescent="0.25">
      <c r="A47" s="141" t="str">
        <f t="shared" si="36"/>
        <v>선진여객</v>
      </c>
      <c r="B47" s="141" t="str">
        <f t="shared" si="37"/>
        <v>87</v>
      </c>
      <c r="C47" s="142" t="str">
        <f t="shared" si="38"/>
        <v>73아1091</v>
      </c>
      <c r="D47" s="130" t="str">
        <f t="shared" si="39"/>
        <v>대형</v>
      </c>
      <c r="E47" s="126" t="str">
        <f t="shared" si="40"/>
        <v>F</v>
      </c>
      <c r="F47" s="149">
        <f t="shared" si="41"/>
        <v>0.74680000000000002</v>
      </c>
      <c r="G47" s="150">
        <f t="shared" si="42"/>
        <v>1.867</v>
      </c>
      <c r="H47" s="151">
        <f t="shared" si="43"/>
        <v>2.5</v>
      </c>
      <c r="I47" s="152">
        <f t="shared" si="44"/>
        <v>4900.0810000000001</v>
      </c>
      <c r="J47" s="153">
        <f t="shared" si="45"/>
        <v>2.0554530839204367E-2</v>
      </c>
      <c r="K47" s="153">
        <f t="shared" si="46"/>
        <v>0.3878444529901896</v>
      </c>
      <c r="L47" s="153">
        <f t="shared" si="47"/>
        <v>0.24081234575510077</v>
      </c>
      <c r="M47" s="154">
        <f t="shared" si="48"/>
        <v>16.559999999999999</v>
      </c>
      <c r="N47" s="155">
        <f t="shared" si="49"/>
        <v>0.28599999999999998</v>
      </c>
      <c r="O47" s="155">
        <f t="shared" si="50"/>
        <v>33.877000000000002</v>
      </c>
      <c r="P47" s="156">
        <f t="shared" si="51"/>
        <v>5.1266666666666669</v>
      </c>
      <c r="Q47" s="157">
        <f t="shared" si="52"/>
        <v>101</v>
      </c>
      <c r="R47" s="158">
        <f t="shared" si="53"/>
        <v>26.654844948773341</v>
      </c>
      <c r="S47" s="143">
        <f t="shared" si="54"/>
        <v>14</v>
      </c>
      <c r="T47" s="143">
        <f t="shared" si="55"/>
        <v>1660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234</v>
      </c>
      <c r="Z47" s="4" t="s">
        <v>139</v>
      </c>
      <c r="AA47" s="4" t="s">
        <v>48</v>
      </c>
      <c r="AB47" s="4">
        <v>516</v>
      </c>
      <c r="AC47" s="4">
        <v>4900.0810000000001</v>
      </c>
      <c r="AD47" s="4">
        <v>2624.6370000000002</v>
      </c>
      <c r="AE47" s="4">
        <v>1.867</v>
      </c>
      <c r="AF47" s="4">
        <v>2.5</v>
      </c>
      <c r="AG47" s="4">
        <v>16.559999999999999</v>
      </c>
      <c r="AH47" s="4">
        <v>310.74073399999997</v>
      </c>
      <c r="AI47" s="4">
        <v>6.38713</v>
      </c>
      <c r="AJ47" s="4">
        <v>120.51907</v>
      </c>
      <c r="AK47" s="4">
        <v>1180</v>
      </c>
      <c r="AL47" s="4">
        <v>14</v>
      </c>
      <c r="AM47" s="4">
        <v>1660</v>
      </c>
      <c r="AN47" s="4">
        <v>101</v>
      </c>
      <c r="AO47" s="4">
        <v>15.769033</v>
      </c>
      <c r="AP47" s="4">
        <v>3776.5</v>
      </c>
      <c r="AQ47" s="4">
        <v>307.60000000000002</v>
      </c>
      <c r="AR47" s="4">
        <v>3</v>
      </c>
      <c r="AS47" s="4">
        <v>387</v>
      </c>
      <c r="AT47" s="4">
        <v>0.28599999999999998</v>
      </c>
      <c r="AU47" s="4">
        <v>33.877000000000002</v>
      </c>
      <c r="AV47" s="4">
        <v>42689</v>
      </c>
      <c r="AW47" s="4">
        <v>0</v>
      </c>
      <c r="AX47" s="4">
        <v>0.55000000000000004</v>
      </c>
      <c r="AY47">
        <v>0.74680000000000002</v>
      </c>
      <c r="AZ47" t="s">
        <v>69</v>
      </c>
      <c r="BA47" t="s">
        <v>229</v>
      </c>
      <c r="BB47">
        <v>7</v>
      </c>
      <c r="BC47" t="s">
        <v>468</v>
      </c>
      <c r="BD47">
        <v>10</v>
      </c>
      <c r="BE47">
        <v>108988.58800000002</v>
      </c>
      <c r="BF47">
        <v>4.4959578703781346E-2</v>
      </c>
      <c r="BG47">
        <v>3.3575813375983907E-2</v>
      </c>
      <c r="BH47">
        <v>324531.76499999996</v>
      </c>
      <c r="BI47">
        <v>1.5098925678353862E-2</v>
      </c>
      <c r="BJ47">
        <v>1.1275877696594664E-2</v>
      </c>
      <c r="BK47">
        <v>1</v>
      </c>
      <c r="BL47" t="s">
        <v>69</v>
      </c>
      <c r="BM47">
        <v>0</v>
      </c>
      <c r="BN47" t="s">
        <v>403</v>
      </c>
    </row>
    <row r="48" spans="1:66" x14ac:dyDescent="0.25">
      <c r="A48" s="138" t="str">
        <f t="shared" si="36"/>
        <v>선진여객</v>
      </c>
      <c r="B48" s="138" t="str">
        <f t="shared" si="37"/>
        <v>87</v>
      </c>
      <c r="C48" s="139" t="str">
        <f t="shared" si="38"/>
        <v>73아1298</v>
      </c>
      <c r="D48" s="113" t="str">
        <f t="shared" si="39"/>
        <v>저상</v>
      </c>
      <c r="E48" s="109" t="str">
        <f t="shared" si="40"/>
        <v>D</v>
      </c>
      <c r="F48" s="159">
        <f t="shared" si="41"/>
        <v>0.82666666666666666</v>
      </c>
      <c r="G48" s="160">
        <f t="shared" si="42"/>
        <v>1.736</v>
      </c>
      <c r="H48" s="161">
        <f t="shared" si="43"/>
        <v>2.1</v>
      </c>
      <c r="I48" s="162">
        <f t="shared" si="44"/>
        <v>4247.2</v>
      </c>
      <c r="J48" s="163">
        <f t="shared" si="45"/>
        <v>7.9957650435320358E-3</v>
      </c>
      <c r="K48" s="163">
        <f t="shared" si="46"/>
        <v>0.36315248457068416</v>
      </c>
      <c r="L48" s="163">
        <f t="shared" si="47"/>
        <v>0.27735920135618763</v>
      </c>
      <c r="M48" s="164">
        <f t="shared" si="48"/>
        <v>15.862</v>
      </c>
      <c r="N48" s="165">
        <f t="shared" si="49"/>
        <v>2.4E-2</v>
      </c>
      <c r="O48" s="165">
        <f t="shared" si="50"/>
        <v>25.57</v>
      </c>
      <c r="P48" s="166">
        <f t="shared" si="51"/>
        <v>0</v>
      </c>
      <c r="Q48" s="167">
        <f t="shared" si="52"/>
        <v>80</v>
      </c>
      <c r="R48" s="168">
        <f t="shared" si="53"/>
        <v>26.45867262735193</v>
      </c>
      <c r="S48" s="140">
        <f t="shared" si="54"/>
        <v>1</v>
      </c>
      <c r="T48" s="140">
        <f t="shared" si="55"/>
        <v>1086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236</v>
      </c>
      <c r="Z48" s="4" t="s">
        <v>170</v>
      </c>
      <c r="AA48" s="4" t="s">
        <v>48</v>
      </c>
      <c r="AB48" s="4">
        <v>516</v>
      </c>
      <c r="AC48" s="4">
        <v>4247.2</v>
      </c>
      <c r="AD48" s="4">
        <v>2446.1489999999999</v>
      </c>
      <c r="AE48" s="4">
        <v>1.736</v>
      </c>
      <c r="AF48" s="4">
        <v>2.1</v>
      </c>
      <c r="AG48" s="4">
        <v>15.862</v>
      </c>
      <c r="AH48" s="4">
        <v>255.26212799999999</v>
      </c>
      <c r="AI48" s="4">
        <v>2.0410159999999999</v>
      </c>
      <c r="AJ48" s="4">
        <v>92.699076000000005</v>
      </c>
      <c r="AK48" s="4">
        <v>1178</v>
      </c>
      <c r="AL48" s="4">
        <v>1</v>
      </c>
      <c r="AM48" s="4">
        <v>1086</v>
      </c>
      <c r="AN48" s="4">
        <v>80</v>
      </c>
      <c r="AO48" s="4">
        <v>16.638582</v>
      </c>
      <c r="AP48" s="4">
        <v>3817.9</v>
      </c>
      <c r="AQ48" s="4">
        <v>0</v>
      </c>
      <c r="AR48" s="4">
        <v>16</v>
      </c>
      <c r="AS48" s="4">
        <v>3886</v>
      </c>
      <c r="AT48" s="4">
        <v>2.4E-2</v>
      </c>
      <c r="AU48" s="4">
        <v>25.57</v>
      </c>
      <c r="AV48" s="4">
        <v>31640</v>
      </c>
      <c r="AW48" s="4">
        <v>0</v>
      </c>
      <c r="AX48" s="4">
        <v>0.5</v>
      </c>
      <c r="AY48">
        <v>0.82666666666666666</v>
      </c>
      <c r="AZ48" t="s">
        <v>66</v>
      </c>
      <c r="BA48" t="s">
        <v>229</v>
      </c>
      <c r="BB48">
        <v>2</v>
      </c>
      <c r="BC48" t="s">
        <v>452</v>
      </c>
      <c r="BD48">
        <v>11</v>
      </c>
      <c r="BE48">
        <v>108988.58800000002</v>
      </c>
      <c r="BF48">
        <v>3.8969217584505264E-2</v>
      </c>
      <c r="BG48">
        <v>3.221455320319102E-2</v>
      </c>
      <c r="BH48">
        <v>324531.76499999996</v>
      </c>
      <c r="BI48">
        <v>1.30871626695772E-2</v>
      </c>
      <c r="BJ48">
        <v>1.0818721140183819E-2</v>
      </c>
      <c r="BK48">
        <v>1</v>
      </c>
      <c r="BL48" t="s">
        <v>66</v>
      </c>
      <c r="BM48">
        <v>0</v>
      </c>
      <c r="BN48" t="s">
        <v>403</v>
      </c>
    </row>
    <row r="49" spans="1:66" x14ac:dyDescent="0.25">
      <c r="A49" s="141" t="str">
        <f t="shared" si="36"/>
        <v>선진여객</v>
      </c>
      <c r="B49" s="141" t="str">
        <f t="shared" si="37"/>
        <v>87</v>
      </c>
      <c r="C49" s="142" t="str">
        <f t="shared" si="38"/>
        <v>73아1299</v>
      </c>
      <c r="D49" s="130" t="str">
        <f t="shared" si="39"/>
        <v>저상</v>
      </c>
      <c r="E49" s="126" t="str">
        <f t="shared" si="40"/>
        <v>D</v>
      </c>
      <c r="F49" s="149">
        <f t="shared" si="41"/>
        <v>0.81666666666666665</v>
      </c>
      <c r="G49" s="150">
        <f t="shared" si="42"/>
        <v>1.7150000000000001</v>
      </c>
      <c r="H49" s="151">
        <f t="shared" si="43"/>
        <v>2.1</v>
      </c>
      <c r="I49" s="152">
        <f t="shared" si="44"/>
        <v>4262.5240000000003</v>
      </c>
      <c r="J49" s="153">
        <f t="shared" si="45"/>
        <v>1.2199592292893713E-2</v>
      </c>
      <c r="K49" s="153">
        <f t="shared" si="46"/>
        <v>0.37225398147936645</v>
      </c>
      <c r="L49" s="153">
        <f t="shared" si="47"/>
        <v>0.26228591322887562</v>
      </c>
      <c r="M49" s="154">
        <f t="shared" si="48"/>
        <v>17.052</v>
      </c>
      <c r="N49" s="155">
        <f t="shared" si="49"/>
        <v>0.23499999999999999</v>
      </c>
      <c r="O49" s="155">
        <f t="shared" si="50"/>
        <v>41.572000000000003</v>
      </c>
      <c r="P49" s="156">
        <f t="shared" si="51"/>
        <v>0</v>
      </c>
      <c r="Q49" s="157">
        <f t="shared" si="52"/>
        <v>82</v>
      </c>
      <c r="R49" s="158">
        <f t="shared" si="53"/>
        <v>26.959833508643474</v>
      </c>
      <c r="S49" s="143">
        <f t="shared" si="54"/>
        <v>10</v>
      </c>
      <c r="T49" s="143">
        <f t="shared" si="55"/>
        <v>1772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237</v>
      </c>
      <c r="Z49" s="4" t="s">
        <v>170</v>
      </c>
      <c r="AA49" s="4" t="s">
        <v>48</v>
      </c>
      <c r="AB49" s="4">
        <v>516</v>
      </c>
      <c r="AC49" s="4">
        <v>4262.5240000000003</v>
      </c>
      <c r="AD49" s="4">
        <v>2485.232</v>
      </c>
      <c r="AE49" s="4">
        <v>1.7150000000000001</v>
      </c>
      <c r="AF49" s="4">
        <v>2.1</v>
      </c>
      <c r="AG49" s="4">
        <v>17.052</v>
      </c>
      <c r="AH49" s="4">
        <v>256.85546900000003</v>
      </c>
      <c r="AI49" s="4">
        <v>3.1335320000000002</v>
      </c>
      <c r="AJ49" s="4">
        <v>95.615470999999999</v>
      </c>
      <c r="AK49" s="4">
        <v>1118</v>
      </c>
      <c r="AL49" s="4">
        <v>10</v>
      </c>
      <c r="AM49" s="4">
        <v>1772</v>
      </c>
      <c r="AN49" s="4">
        <v>82</v>
      </c>
      <c r="AO49" s="4">
        <v>16.595029</v>
      </c>
      <c r="AP49" s="4">
        <v>5078.1000000000004</v>
      </c>
      <c r="AQ49" s="4">
        <v>0</v>
      </c>
      <c r="AR49" s="4">
        <v>12</v>
      </c>
      <c r="AS49" s="4">
        <v>1147</v>
      </c>
      <c r="AT49" s="4">
        <v>0.23499999999999999</v>
      </c>
      <c r="AU49" s="4">
        <v>41.572000000000003</v>
      </c>
      <c r="AV49" s="4">
        <v>32642</v>
      </c>
      <c r="AW49" s="4">
        <v>0</v>
      </c>
      <c r="AX49" s="4">
        <v>0.51</v>
      </c>
      <c r="AY49">
        <v>0.81666666666666665</v>
      </c>
      <c r="AZ49" t="s">
        <v>66</v>
      </c>
      <c r="BA49" t="s">
        <v>229</v>
      </c>
      <c r="BB49">
        <v>6</v>
      </c>
      <c r="BC49" t="s">
        <v>450</v>
      </c>
      <c r="BD49">
        <v>12</v>
      </c>
      <c r="BE49">
        <v>108988.58800000002</v>
      </c>
      <c r="BF49">
        <v>3.9109819461098073E-2</v>
      </c>
      <c r="BG49">
        <v>3.1939685893230089E-2</v>
      </c>
      <c r="BH49">
        <v>324531.76499999996</v>
      </c>
      <c r="BI49">
        <v>1.3134381468020552E-2</v>
      </c>
      <c r="BJ49">
        <v>1.0726411532216784E-2</v>
      </c>
      <c r="BK49">
        <v>1</v>
      </c>
      <c r="BL49" t="s">
        <v>66</v>
      </c>
      <c r="BM49">
        <v>0</v>
      </c>
      <c r="BN49" t="s">
        <v>403</v>
      </c>
    </row>
    <row r="50" spans="1:66" x14ac:dyDescent="0.25">
      <c r="A50" s="138" t="str">
        <f t="shared" si="36"/>
        <v>선진여객</v>
      </c>
      <c r="B50" s="138" t="str">
        <f t="shared" si="37"/>
        <v>87</v>
      </c>
      <c r="C50" s="139" t="str">
        <f t="shared" si="38"/>
        <v>73아1418</v>
      </c>
      <c r="D50" s="113" t="str">
        <f t="shared" si="39"/>
        <v>대형</v>
      </c>
      <c r="E50" s="109" t="str">
        <f t="shared" si="40"/>
        <v>F</v>
      </c>
      <c r="F50" s="159">
        <f t="shared" si="41"/>
        <v>0.78400000000000003</v>
      </c>
      <c r="G50" s="160">
        <f t="shared" si="42"/>
        <v>1.96</v>
      </c>
      <c r="H50" s="161">
        <f t="shared" si="43"/>
        <v>2.5</v>
      </c>
      <c r="I50" s="162">
        <f t="shared" si="44"/>
        <v>4606.8530000000001</v>
      </c>
      <c r="J50" s="163">
        <f t="shared" si="45"/>
        <v>1.6217190107152571E-2</v>
      </c>
      <c r="K50" s="163">
        <f t="shared" si="46"/>
        <v>0.35725258925207104</v>
      </c>
      <c r="L50" s="163">
        <f t="shared" si="47"/>
        <v>0.15064513671263224</v>
      </c>
      <c r="M50" s="164">
        <f t="shared" si="48"/>
        <v>12.61</v>
      </c>
      <c r="N50" s="165">
        <f t="shared" si="49"/>
        <v>4.2999999999999997E-2</v>
      </c>
      <c r="O50" s="165">
        <f t="shared" si="50"/>
        <v>18.972000000000001</v>
      </c>
      <c r="P50" s="166">
        <f t="shared" si="51"/>
        <v>0.46833333333333338</v>
      </c>
      <c r="Q50" s="167">
        <f t="shared" si="52"/>
        <v>93</v>
      </c>
      <c r="R50" s="168">
        <f t="shared" si="53"/>
        <v>25.116253199712126</v>
      </c>
      <c r="S50" s="140">
        <f t="shared" si="54"/>
        <v>2</v>
      </c>
      <c r="T50" s="140">
        <f t="shared" si="55"/>
        <v>874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238</v>
      </c>
      <c r="Z50" s="4" t="s">
        <v>139</v>
      </c>
      <c r="AA50" s="4" t="s">
        <v>48</v>
      </c>
      <c r="AB50" s="4">
        <v>516</v>
      </c>
      <c r="AC50" s="4">
        <v>4606.8530000000001</v>
      </c>
      <c r="AD50" s="4">
        <v>2350.7020000000002</v>
      </c>
      <c r="AE50" s="4">
        <v>1.96</v>
      </c>
      <c r="AF50" s="4">
        <v>2.5</v>
      </c>
      <c r="AG50" s="4">
        <v>12.61</v>
      </c>
      <c r="AH50" s="4">
        <v>292.75712800000002</v>
      </c>
      <c r="AI50" s="4">
        <v>4.7476979999999998</v>
      </c>
      <c r="AJ50" s="4">
        <v>104.58824199999999</v>
      </c>
      <c r="AK50" s="4">
        <v>694</v>
      </c>
      <c r="AL50" s="4">
        <v>2</v>
      </c>
      <c r="AM50" s="4">
        <v>874</v>
      </c>
      <c r="AN50" s="4">
        <v>93</v>
      </c>
      <c r="AO50" s="4">
        <v>15.736091</v>
      </c>
      <c r="AP50" s="4">
        <v>2504.1</v>
      </c>
      <c r="AQ50" s="4">
        <v>28.1</v>
      </c>
      <c r="AR50" s="4">
        <v>11</v>
      </c>
      <c r="AS50" s="4">
        <v>1573</v>
      </c>
      <c r="AT50" s="4">
        <v>4.2999999999999997E-2</v>
      </c>
      <c r="AU50" s="4">
        <v>18.972000000000001</v>
      </c>
      <c r="AV50" s="4">
        <v>39688</v>
      </c>
      <c r="AW50" s="4">
        <v>0</v>
      </c>
      <c r="AX50" s="4">
        <v>0.51</v>
      </c>
      <c r="AY50">
        <v>0.78400000000000003</v>
      </c>
      <c r="AZ50" t="s">
        <v>69</v>
      </c>
      <c r="BA50" t="s">
        <v>229</v>
      </c>
      <c r="BB50">
        <v>4</v>
      </c>
      <c r="BC50" t="s">
        <v>420</v>
      </c>
      <c r="BD50">
        <v>9</v>
      </c>
      <c r="BE50">
        <v>108988.58800000002</v>
      </c>
      <c r="BF50">
        <v>4.2269131883789515E-2</v>
      </c>
      <c r="BG50">
        <v>3.3138999396890981E-2</v>
      </c>
      <c r="BH50">
        <v>324531.76499999996</v>
      </c>
      <c r="BI50">
        <v>1.4195383924898695E-2</v>
      </c>
      <c r="BJ50">
        <v>1.1129180997120578E-2</v>
      </c>
      <c r="BK50">
        <v>1</v>
      </c>
      <c r="BL50" t="s">
        <v>66</v>
      </c>
      <c r="BM50">
        <v>-1</v>
      </c>
      <c r="BN50" t="s">
        <v>439</v>
      </c>
    </row>
    <row r="51" spans="1:66" x14ac:dyDescent="0.25">
      <c r="A51" s="141" t="str">
        <f t="shared" si="36"/>
        <v>선진여객</v>
      </c>
      <c r="B51" s="141" t="str">
        <f t="shared" si="37"/>
        <v>87</v>
      </c>
      <c r="C51" s="142" t="str">
        <f t="shared" si="38"/>
        <v>73아1419</v>
      </c>
      <c r="D51" s="130" t="str">
        <f t="shared" si="39"/>
        <v>대형</v>
      </c>
      <c r="E51" s="126" t="str">
        <f t="shared" si="40"/>
        <v>F</v>
      </c>
      <c r="F51" s="149">
        <f t="shared" si="41"/>
        <v>0.73040000000000005</v>
      </c>
      <c r="G51" s="150">
        <f t="shared" si="42"/>
        <v>1.8260000000000001</v>
      </c>
      <c r="H51" s="151">
        <f t="shared" si="43"/>
        <v>2.5</v>
      </c>
      <c r="I51" s="152">
        <f t="shared" si="44"/>
        <v>5214.415</v>
      </c>
      <c r="J51" s="153">
        <f t="shared" si="45"/>
        <v>2.3402044238196831E-2</v>
      </c>
      <c r="K51" s="153">
        <f t="shared" si="46"/>
        <v>0.35975539371907705</v>
      </c>
      <c r="L51" s="153">
        <f t="shared" si="47"/>
        <v>0.19369382759139808</v>
      </c>
      <c r="M51" s="154">
        <f t="shared" si="48"/>
        <v>14.694000000000001</v>
      </c>
      <c r="N51" s="155">
        <f t="shared" si="49"/>
        <v>3.7999999999999999E-2</v>
      </c>
      <c r="O51" s="155">
        <f t="shared" si="50"/>
        <v>43.686999999999998</v>
      </c>
      <c r="P51" s="156">
        <f t="shared" si="51"/>
        <v>11.756666666666666</v>
      </c>
      <c r="Q51" s="157">
        <f t="shared" si="52"/>
        <v>88</v>
      </c>
      <c r="R51" s="158">
        <f t="shared" si="53"/>
        <v>26.409445899875927</v>
      </c>
      <c r="S51" s="143">
        <f t="shared" si="54"/>
        <v>2</v>
      </c>
      <c r="T51" s="143">
        <f t="shared" si="55"/>
        <v>2278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239</v>
      </c>
      <c r="Z51" s="4" t="s">
        <v>139</v>
      </c>
      <c r="AA51" s="4" t="s">
        <v>48</v>
      </c>
      <c r="AB51" s="4">
        <v>516</v>
      </c>
      <c r="AC51" s="4">
        <v>5214.415</v>
      </c>
      <c r="AD51" s="4">
        <v>2855.7510000000002</v>
      </c>
      <c r="AE51" s="4">
        <v>1.8260000000000001</v>
      </c>
      <c r="AF51" s="4">
        <v>2.5</v>
      </c>
      <c r="AG51" s="4">
        <v>14.694000000000001</v>
      </c>
      <c r="AH51" s="4">
        <v>320.0899</v>
      </c>
      <c r="AI51" s="4">
        <v>7.4907579999999996</v>
      </c>
      <c r="AJ51" s="4">
        <v>115.154068</v>
      </c>
      <c r="AK51" s="4">
        <v>1010</v>
      </c>
      <c r="AL51" s="4">
        <v>2</v>
      </c>
      <c r="AM51" s="4">
        <v>2278</v>
      </c>
      <c r="AN51" s="4">
        <v>88</v>
      </c>
      <c r="AO51" s="4">
        <v>16.290469999999999</v>
      </c>
      <c r="AP51" s="4">
        <v>4723.7</v>
      </c>
      <c r="AQ51" s="4">
        <v>705.4</v>
      </c>
      <c r="AR51" s="4">
        <v>33</v>
      </c>
      <c r="AS51" s="4">
        <v>4302</v>
      </c>
      <c r="AT51" s="4">
        <v>3.7999999999999999E-2</v>
      </c>
      <c r="AU51" s="4">
        <v>43.686999999999998</v>
      </c>
      <c r="AV51" s="4">
        <v>45884</v>
      </c>
      <c r="AW51" s="4">
        <v>0</v>
      </c>
      <c r="AX51" s="4">
        <v>0.5</v>
      </c>
      <c r="AY51">
        <v>0.73040000000000005</v>
      </c>
      <c r="AZ51" t="s">
        <v>69</v>
      </c>
      <c r="BA51" t="s">
        <v>229</v>
      </c>
      <c r="BB51">
        <v>10</v>
      </c>
      <c r="BC51" t="s">
        <v>396</v>
      </c>
      <c r="BD51">
        <v>10</v>
      </c>
      <c r="BE51">
        <v>108988.58800000002</v>
      </c>
      <c r="BF51">
        <v>4.7843678826263891E-2</v>
      </c>
      <c r="BG51">
        <v>3.4945023014703147E-2</v>
      </c>
      <c r="BH51">
        <v>324531.76499999996</v>
      </c>
      <c r="BI51">
        <v>1.6067502668036211E-2</v>
      </c>
      <c r="BJ51">
        <v>1.1735703948733649E-2</v>
      </c>
      <c r="BK51">
        <v>1</v>
      </c>
      <c r="BL51" t="s">
        <v>69</v>
      </c>
      <c r="BM51">
        <v>0</v>
      </c>
      <c r="BN51" t="s">
        <v>403</v>
      </c>
    </row>
    <row r="52" spans="1:66" x14ac:dyDescent="0.25">
      <c r="A52" s="138" t="str">
        <f t="shared" si="36"/>
        <v>선진여객</v>
      </c>
      <c r="B52" s="138" t="str">
        <f t="shared" si="37"/>
        <v>87</v>
      </c>
      <c r="C52" s="139" t="str">
        <f t="shared" si="38"/>
        <v>78바1155</v>
      </c>
      <c r="D52" s="113" t="str">
        <f t="shared" si="39"/>
        <v>중형</v>
      </c>
      <c r="E52" s="109" t="str">
        <f t="shared" si="40"/>
        <v>B</v>
      </c>
      <c r="F52" s="159">
        <f t="shared" si="41"/>
        <v>0.93666666666666654</v>
      </c>
      <c r="G52" s="160">
        <f t="shared" si="42"/>
        <v>2.5289999999999999</v>
      </c>
      <c r="H52" s="161">
        <f t="shared" si="43"/>
        <v>2.7</v>
      </c>
      <c r="I52" s="162">
        <f t="shared" si="44"/>
        <v>5249.6369999999997</v>
      </c>
      <c r="J52" s="163">
        <f t="shared" si="45"/>
        <v>7.8829059250552936E-3</v>
      </c>
      <c r="K52" s="163">
        <f t="shared" si="46"/>
        <v>0.38380355479741785</v>
      </c>
      <c r="L52" s="163">
        <f t="shared" si="47"/>
        <v>0.30706885066529366</v>
      </c>
      <c r="M52" s="164">
        <f t="shared" si="48"/>
        <v>11.77</v>
      </c>
      <c r="N52" s="165">
        <f t="shared" si="49"/>
        <v>0.152</v>
      </c>
      <c r="O52" s="165">
        <f t="shared" si="50"/>
        <v>11.467000000000001</v>
      </c>
      <c r="P52" s="166">
        <f t="shared" si="51"/>
        <v>0</v>
      </c>
      <c r="Q52" s="167">
        <f t="shared" si="52"/>
        <v>80</v>
      </c>
      <c r="R52" s="168">
        <f t="shared" si="53"/>
        <v>23.975376052031752</v>
      </c>
      <c r="S52" s="140">
        <f t="shared" si="54"/>
        <v>8</v>
      </c>
      <c r="T52" s="140">
        <f t="shared" si="55"/>
        <v>602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240</v>
      </c>
      <c r="Z52" s="4" t="s">
        <v>177</v>
      </c>
      <c r="AA52" s="4" t="s">
        <v>48</v>
      </c>
      <c r="AB52" s="4">
        <v>516</v>
      </c>
      <c r="AC52" s="4">
        <v>5249.6369999999997</v>
      </c>
      <c r="AD52" s="4">
        <v>2075.556</v>
      </c>
      <c r="AE52" s="4">
        <v>2.5289999999999999</v>
      </c>
      <c r="AF52" s="4">
        <v>2.7</v>
      </c>
      <c r="AG52" s="4">
        <v>11.77</v>
      </c>
      <c r="AH52" s="4">
        <v>359.94518099999999</v>
      </c>
      <c r="AI52" s="4">
        <v>2.8374139999999999</v>
      </c>
      <c r="AJ52" s="4">
        <v>138.14823999999999</v>
      </c>
      <c r="AK52" s="4">
        <v>1612</v>
      </c>
      <c r="AL52" s="4">
        <v>8</v>
      </c>
      <c r="AM52" s="4">
        <v>602</v>
      </c>
      <c r="AN52" s="4">
        <v>80</v>
      </c>
      <c r="AO52" s="4">
        <v>14.584545</v>
      </c>
      <c r="AP52" s="4">
        <v>1564.2</v>
      </c>
      <c r="AQ52" s="4">
        <v>0</v>
      </c>
      <c r="AR52" s="4">
        <v>31</v>
      </c>
      <c r="AS52" s="4">
        <v>7922</v>
      </c>
      <c r="AT52" s="4">
        <v>0.152</v>
      </c>
      <c r="AU52" s="4">
        <v>11.467000000000001</v>
      </c>
      <c r="AV52" s="4">
        <v>45802</v>
      </c>
      <c r="AW52" s="4">
        <v>0</v>
      </c>
      <c r="AX52" s="4">
        <v>0.66</v>
      </c>
      <c r="AY52">
        <v>0.93666666666666654</v>
      </c>
      <c r="AZ52" t="s">
        <v>67</v>
      </c>
      <c r="BA52" t="s">
        <v>229</v>
      </c>
      <c r="BB52">
        <v>1</v>
      </c>
      <c r="BC52" t="s">
        <v>469</v>
      </c>
      <c r="BD52">
        <v>9</v>
      </c>
      <c r="BE52">
        <v>108988.58800000002</v>
      </c>
      <c r="BF52">
        <v>4.8166850276104123E-2</v>
      </c>
      <c r="BG52">
        <v>4.5116283091950857E-2</v>
      </c>
      <c r="BH52">
        <v>324531.76499999996</v>
      </c>
      <c r="BI52">
        <v>1.6176034416846684E-2</v>
      </c>
      <c r="BJ52">
        <v>1.5151552237113059E-2</v>
      </c>
      <c r="BK52">
        <v>1</v>
      </c>
      <c r="BL52" t="s">
        <v>68</v>
      </c>
      <c r="BM52">
        <v>1</v>
      </c>
      <c r="BN52" t="s">
        <v>405</v>
      </c>
    </row>
    <row r="53" spans="1:66" x14ac:dyDescent="0.25">
      <c r="A53" s="141" t="str">
        <f t="shared" ref="A53:A59" si="56">W53</f>
        <v>선진여객</v>
      </c>
      <c r="B53" s="141" t="str">
        <f t="shared" ref="B53:B59" si="57">V53</f>
        <v>87</v>
      </c>
      <c r="C53" s="142" t="str">
        <f t="shared" ref="C53:C59" si="58">Y53</f>
        <v>78바1156</v>
      </c>
      <c r="D53" s="130" t="str">
        <f t="shared" ref="D53:D59" si="59">Z53</f>
        <v>대형</v>
      </c>
      <c r="E53" s="126" t="str">
        <f t="shared" ref="E53:E59" si="60">AZ53</f>
        <v>F</v>
      </c>
      <c r="F53" s="149">
        <f t="shared" ref="F53:F59" si="61">G53/H53</f>
        <v>0.79920000000000002</v>
      </c>
      <c r="G53" s="150">
        <f t="shared" ref="G53:G59" si="62">AE53</f>
        <v>1.998</v>
      </c>
      <c r="H53" s="151">
        <f t="shared" ref="H53:H59" si="63">AF53</f>
        <v>2.5</v>
      </c>
      <c r="I53" s="152">
        <f t="shared" ref="I53:I59" si="64">AC53</f>
        <v>6423.0630000000001</v>
      </c>
      <c r="J53" s="153">
        <f t="shared" ref="J53:J59" si="65">AI53/AH53</f>
        <v>1.1332060883944917E-2</v>
      </c>
      <c r="K53" s="153">
        <f t="shared" ref="K53:K59" si="66">AJ53/AH53</f>
        <v>0.38167331043312785</v>
      </c>
      <c r="L53" s="153">
        <f t="shared" ref="L53:L59" si="67">AK53/AC53</f>
        <v>0.22279090209764407</v>
      </c>
      <c r="M53" s="154">
        <f t="shared" ref="M53:M59" si="68">AG53</f>
        <v>12.571</v>
      </c>
      <c r="N53" s="155">
        <f t="shared" ref="N53:N59" si="69">IF(AW53=0,AT53,"속도계이상")</f>
        <v>9.2999999999999999E-2</v>
      </c>
      <c r="O53" s="155">
        <f t="shared" ref="O53:O59" si="70">IF(AW53=0,AU53,"속도계이상")</f>
        <v>40.805999999999997</v>
      </c>
      <c r="P53" s="156">
        <f t="shared" ref="P53:P59" si="71">AQ53/60</f>
        <v>1.1783333333333335</v>
      </c>
      <c r="Q53" s="157">
        <f t="shared" ref="Q53:Q59" si="72">AN53</f>
        <v>96</v>
      </c>
      <c r="R53" s="158">
        <f t="shared" ref="R53:R59" si="73">AC53/(AH53-AI53-AJ53)</f>
        <v>25.556282355356561</v>
      </c>
      <c r="S53" s="143">
        <f t="shared" ref="S53:S59" si="74">IF(AW53=0,AL53,"속도계이상")</f>
        <v>6</v>
      </c>
      <c r="T53" s="143">
        <f t="shared" ref="T53:T59" si="75">IF(AW53=0,AM53,"속도계이상")</f>
        <v>2621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241</v>
      </c>
      <c r="Z53" s="4" t="s">
        <v>139</v>
      </c>
      <c r="AA53" s="4" t="s">
        <v>48</v>
      </c>
      <c r="AB53" s="4">
        <v>516</v>
      </c>
      <c r="AC53" s="4">
        <v>6423.0630000000001</v>
      </c>
      <c r="AD53" s="4">
        <v>3214.6840000000002</v>
      </c>
      <c r="AE53" s="4">
        <v>1.998</v>
      </c>
      <c r="AF53" s="4">
        <v>2.5</v>
      </c>
      <c r="AG53" s="4">
        <v>12.571</v>
      </c>
      <c r="AH53" s="4">
        <v>414.05654700000002</v>
      </c>
      <c r="AI53" s="4">
        <v>4.6921140000000001</v>
      </c>
      <c r="AJ53" s="4">
        <v>158.034333</v>
      </c>
      <c r="AK53" s="4">
        <v>1431</v>
      </c>
      <c r="AL53" s="4">
        <v>6</v>
      </c>
      <c r="AM53" s="4">
        <v>2621</v>
      </c>
      <c r="AN53" s="4">
        <v>96</v>
      </c>
      <c r="AO53" s="4">
        <v>15.512525999999999</v>
      </c>
      <c r="AP53" s="4">
        <v>3758.7</v>
      </c>
      <c r="AQ53" s="4">
        <v>70.7</v>
      </c>
      <c r="AR53" s="4">
        <v>18</v>
      </c>
      <c r="AS53" s="4">
        <v>2083</v>
      </c>
      <c r="AT53" s="4">
        <v>9.2999999999999999E-2</v>
      </c>
      <c r="AU53" s="4">
        <v>40.805999999999997</v>
      </c>
      <c r="AV53" s="4">
        <v>56276</v>
      </c>
      <c r="AW53" s="4">
        <v>0</v>
      </c>
      <c r="AX53" s="4">
        <v>0.51</v>
      </c>
      <c r="AY53">
        <v>0.79920000000000002</v>
      </c>
      <c r="AZ53" t="s">
        <v>69</v>
      </c>
      <c r="BA53" t="s">
        <v>229</v>
      </c>
      <c r="BB53">
        <v>1</v>
      </c>
      <c r="BC53" t="s">
        <v>247</v>
      </c>
      <c r="BD53">
        <v>15</v>
      </c>
      <c r="BE53">
        <v>108988.58800000002</v>
      </c>
      <c r="BF53">
        <v>5.8933353646163388E-2</v>
      </c>
      <c r="BG53">
        <v>4.7099536234013778E-2</v>
      </c>
      <c r="BH53">
        <v>324531.76499999996</v>
      </c>
      <c r="BI53">
        <v>1.9791785250975358E-2</v>
      </c>
      <c r="BJ53">
        <v>1.5817594772579505E-2</v>
      </c>
      <c r="BK53">
        <v>1</v>
      </c>
      <c r="BL53" t="s">
        <v>69</v>
      </c>
      <c r="BM53">
        <v>0</v>
      </c>
      <c r="BN53" t="s">
        <v>403</v>
      </c>
    </row>
    <row r="54" spans="1:66" x14ac:dyDescent="0.25">
      <c r="A54" s="138" t="str">
        <f t="shared" si="56"/>
        <v>선진여객</v>
      </c>
      <c r="B54" s="138" t="str">
        <f t="shared" si="57"/>
        <v>87</v>
      </c>
      <c r="C54" s="139" t="str">
        <f t="shared" si="58"/>
        <v>78바1168</v>
      </c>
      <c r="D54" s="113" t="str">
        <f t="shared" si="59"/>
        <v>중형</v>
      </c>
      <c r="E54" s="109" t="str">
        <f t="shared" si="60"/>
        <v>D</v>
      </c>
      <c r="F54" s="159">
        <f t="shared" si="61"/>
        <v>0.82074074074074077</v>
      </c>
      <c r="G54" s="160">
        <f t="shared" si="62"/>
        <v>2.2160000000000002</v>
      </c>
      <c r="H54" s="161">
        <f t="shared" si="63"/>
        <v>2.7</v>
      </c>
      <c r="I54" s="162">
        <f t="shared" si="64"/>
        <v>5147.6239999999998</v>
      </c>
      <c r="J54" s="163">
        <f t="shared" si="65"/>
        <v>1.0133859499429711E-2</v>
      </c>
      <c r="K54" s="163">
        <f t="shared" si="66"/>
        <v>0.36549399120930998</v>
      </c>
      <c r="L54" s="163">
        <f t="shared" si="67"/>
        <v>0.26322823889235114</v>
      </c>
      <c r="M54" s="164">
        <f t="shared" si="68"/>
        <v>11.189</v>
      </c>
      <c r="N54" s="165">
        <f t="shared" si="69"/>
        <v>1.9E-2</v>
      </c>
      <c r="O54" s="165">
        <f t="shared" si="70"/>
        <v>25.234999999999999</v>
      </c>
      <c r="P54" s="166">
        <f t="shared" si="71"/>
        <v>0.10833333333333334</v>
      </c>
      <c r="Q54" s="167">
        <f t="shared" si="72"/>
        <v>82</v>
      </c>
      <c r="R54" s="168">
        <f t="shared" si="73"/>
        <v>24.880658969561644</v>
      </c>
      <c r="S54" s="140">
        <f t="shared" si="74"/>
        <v>1</v>
      </c>
      <c r="T54" s="140">
        <f t="shared" si="75"/>
        <v>1299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243</v>
      </c>
      <c r="Z54" s="4" t="s">
        <v>177</v>
      </c>
      <c r="AA54" s="4" t="s">
        <v>48</v>
      </c>
      <c r="AB54" s="4">
        <v>516</v>
      </c>
      <c r="AC54" s="4">
        <v>5147.6239999999998</v>
      </c>
      <c r="AD54" s="4">
        <v>2323.0160000000001</v>
      </c>
      <c r="AE54" s="4">
        <v>2.2160000000000002</v>
      </c>
      <c r="AF54" s="4">
        <v>2.7</v>
      </c>
      <c r="AG54" s="4">
        <v>11.189</v>
      </c>
      <c r="AH54" s="4">
        <v>331.361018</v>
      </c>
      <c r="AI54" s="4">
        <v>3.3579659999999998</v>
      </c>
      <c r="AJ54" s="4">
        <v>121.110461</v>
      </c>
      <c r="AK54" s="4">
        <v>1355</v>
      </c>
      <c r="AL54" s="4">
        <v>1</v>
      </c>
      <c r="AM54" s="4">
        <v>1299</v>
      </c>
      <c r="AN54" s="4">
        <v>82</v>
      </c>
      <c r="AO54" s="4">
        <v>15.534789999999999</v>
      </c>
      <c r="AP54" s="4">
        <v>3695.7</v>
      </c>
      <c r="AQ54" s="4">
        <v>6.5</v>
      </c>
      <c r="AR54" s="4">
        <v>9</v>
      </c>
      <c r="AS54" s="4">
        <v>1094</v>
      </c>
      <c r="AT54" s="4">
        <v>1.9E-2</v>
      </c>
      <c r="AU54" s="4">
        <v>25.234999999999999</v>
      </c>
      <c r="AV54" s="4">
        <v>43556</v>
      </c>
      <c r="AW54" s="4">
        <v>0</v>
      </c>
      <c r="AX54" s="4">
        <v>0.54</v>
      </c>
      <c r="AY54">
        <v>0.82074074074074077</v>
      </c>
      <c r="AZ54" t="s">
        <v>66</v>
      </c>
      <c r="BA54" t="s">
        <v>229</v>
      </c>
      <c r="BB54">
        <v>3</v>
      </c>
      <c r="BC54" t="s">
        <v>448</v>
      </c>
      <c r="BD54">
        <v>7</v>
      </c>
      <c r="BE54">
        <v>108988.58800000002</v>
      </c>
      <c r="BF54">
        <v>4.7230853197217301E-2</v>
      </c>
      <c r="BG54">
        <v>3.8764285438901314E-2</v>
      </c>
      <c r="BH54">
        <v>324531.76499999996</v>
      </c>
      <c r="BI54">
        <v>1.5861695387506983E-2</v>
      </c>
      <c r="BJ54">
        <v>1.3018339621746472E-2</v>
      </c>
      <c r="BK54">
        <v>1</v>
      </c>
      <c r="BL54" t="s">
        <v>66</v>
      </c>
      <c r="BM54">
        <v>0</v>
      </c>
      <c r="BN54" t="s">
        <v>403</v>
      </c>
    </row>
    <row r="55" spans="1:66" x14ac:dyDescent="0.25">
      <c r="A55" s="141" t="str">
        <f t="shared" si="56"/>
        <v>선진여객</v>
      </c>
      <c r="B55" s="141" t="str">
        <f t="shared" si="57"/>
        <v>87</v>
      </c>
      <c r="C55" s="142" t="str">
        <f t="shared" si="58"/>
        <v>78바1176</v>
      </c>
      <c r="D55" s="130" t="str">
        <f t="shared" si="59"/>
        <v>중형</v>
      </c>
      <c r="E55" s="126" t="str">
        <f t="shared" si="60"/>
        <v>S</v>
      </c>
      <c r="F55" s="149">
        <f t="shared" si="61"/>
        <v>1.0085185185185184</v>
      </c>
      <c r="G55" s="150">
        <f t="shared" si="62"/>
        <v>2.7229999999999999</v>
      </c>
      <c r="H55" s="151">
        <f t="shared" si="63"/>
        <v>2.7</v>
      </c>
      <c r="I55" s="152">
        <f t="shared" si="64"/>
        <v>4679.2309999999998</v>
      </c>
      <c r="J55" s="153">
        <f t="shared" si="65"/>
        <v>7.5593853457023496E-3</v>
      </c>
      <c r="K55" s="153">
        <f t="shared" si="66"/>
        <v>0.38945992167431764</v>
      </c>
      <c r="L55" s="153">
        <f t="shared" si="67"/>
        <v>0.22482326690005261</v>
      </c>
      <c r="M55" s="154">
        <f t="shared" si="68"/>
        <v>10.532</v>
      </c>
      <c r="N55" s="155">
        <f t="shared" si="69"/>
        <v>6.4000000000000001E-2</v>
      </c>
      <c r="O55" s="155">
        <f t="shared" si="70"/>
        <v>44.901000000000003</v>
      </c>
      <c r="P55" s="156">
        <f t="shared" si="71"/>
        <v>0.19499999999999998</v>
      </c>
      <c r="Q55" s="157">
        <f t="shared" si="72"/>
        <v>85</v>
      </c>
      <c r="R55" s="158">
        <f t="shared" si="73"/>
        <v>24.105623018660939</v>
      </c>
      <c r="S55" s="143">
        <f t="shared" si="74"/>
        <v>3</v>
      </c>
      <c r="T55" s="143">
        <f t="shared" si="75"/>
        <v>2101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244</v>
      </c>
      <c r="Z55" s="4" t="s">
        <v>177</v>
      </c>
      <c r="AA55" s="4" t="s">
        <v>48</v>
      </c>
      <c r="AB55" s="4">
        <v>516</v>
      </c>
      <c r="AC55" s="4">
        <v>4679.2309999999998</v>
      </c>
      <c r="AD55" s="4">
        <v>1718.4280000000001</v>
      </c>
      <c r="AE55" s="4">
        <v>2.7229999999999999</v>
      </c>
      <c r="AF55" s="4">
        <v>2.7</v>
      </c>
      <c r="AG55" s="4">
        <v>10.532</v>
      </c>
      <c r="AH55" s="4">
        <v>321.92352799999998</v>
      </c>
      <c r="AI55" s="4">
        <v>2.4335439999999999</v>
      </c>
      <c r="AJ55" s="4">
        <v>125.376312</v>
      </c>
      <c r="AK55" s="4">
        <v>1052</v>
      </c>
      <c r="AL55" s="4">
        <v>3</v>
      </c>
      <c r="AM55" s="4">
        <v>2101</v>
      </c>
      <c r="AN55" s="4">
        <v>85</v>
      </c>
      <c r="AO55" s="4">
        <v>14.535225000000001</v>
      </c>
      <c r="AP55" s="4">
        <v>1793.7</v>
      </c>
      <c r="AQ55" s="4">
        <v>11.7</v>
      </c>
      <c r="AR55" s="4">
        <v>5</v>
      </c>
      <c r="AS55" s="4">
        <v>652</v>
      </c>
      <c r="AT55" s="4">
        <v>6.4000000000000001E-2</v>
      </c>
      <c r="AU55" s="4">
        <v>44.901000000000003</v>
      </c>
      <c r="AV55" s="4">
        <v>39264</v>
      </c>
      <c r="AW55" s="4">
        <v>0</v>
      </c>
      <c r="AX55" s="4">
        <v>0.66</v>
      </c>
      <c r="AY55">
        <v>1.0085185185185184</v>
      </c>
      <c r="AZ55" t="s">
        <v>458</v>
      </c>
      <c r="BA55" t="s">
        <v>229</v>
      </c>
      <c r="BB55">
        <v>1</v>
      </c>
      <c r="BC55" t="s">
        <v>470</v>
      </c>
      <c r="BD55">
        <v>8</v>
      </c>
      <c r="BE55">
        <v>108988.58800000002</v>
      </c>
      <c r="BF55">
        <v>4.2933219760586304E-2</v>
      </c>
      <c r="BG55">
        <v>4.3298947188176479E-2</v>
      </c>
      <c r="BH55">
        <v>324531.76499999996</v>
      </c>
      <c r="BI55">
        <v>1.4418406777530699E-2</v>
      </c>
      <c r="BJ55">
        <v>1.4541230242672626E-2</v>
      </c>
      <c r="BK55">
        <v>1</v>
      </c>
      <c r="BL55" t="s">
        <v>425</v>
      </c>
      <c r="BM55">
        <v>1</v>
      </c>
      <c r="BN55" t="s">
        <v>405</v>
      </c>
    </row>
    <row r="56" spans="1:66" x14ac:dyDescent="0.25">
      <c r="A56" s="138" t="str">
        <f t="shared" si="56"/>
        <v>선진여객</v>
      </c>
      <c r="B56" s="138" t="str">
        <f t="shared" si="57"/>
        <v>87</v>
      </c>
      <c r="C56" s="139" t="str">
        <f t="shared" si="58"/>
        <v>78바1183</v>
      </c>
      <c r="D56" s="113" t="str">
        <f t="shared" si="59"/>
        <v>대형</v>
      </c>
      <c r="E56" s="109" t="str">
        <f t="shared" si="60"/>
        <v>F</v>
      </c>
      <c r="F56" s="159">
        <f t="shared" si="61"/>
        <v>0.76079999999999992</v>
      </c>
      <c r="G56" s="160">
        <f t="shared" si="62"/>
        <v>1.9019999999999999</v>
      </c>
      <c r="H56" s="161">
        <f t="shared" si="63"/>
        <v>2.5</v>
      </c>
      <c r="I56" s="162">
        <f t="shared" si="64"/>
        <v>5540.3239999999996</v>
      </c>
      <c r="J56" s="163">
        <f t="shared" si="65"/>
        <v>1.2990976801782229E-2</v>
      </c>
      <c r="K56" s="163">
        <f t="shared" si="66"/>
        <v>0.38025558971453111</v>
      </c>
      <c r="L56" s="163">
        <f t="shared" si="67"/>
        <v>0.19403197358132848</v>
      </c>
      <c r="M56" s="164">
        <f t="shared" si="68"/>
        <v>15.051</v>
      </c>
      <c r="N56" s="165">
        <f t="shared" si="69"/>
        <v>5.3999999999999999E-2</v>
      </c>
      <c r="O56" s="165">
        <f t="shared" si="70"/>
        <v>25.251000000000001</v>
      </c>
      <c r="P56" s="166">
        <f t="shared" si="71"/>
        <v>0</v>
      </c>
      <c r="Q56" s="167">
        <f t="shared" si="72"/>
        <v>79</v>
      </c>
      <c r="R56" s="168">
        <f t="shared" si="73"/>
        <v>24.961808638773139</v>
      </c>
      <c r="S56" s="140">
        <f t="shared" si="74"/>
        <v>3</v>
      </c>
      <c r="T56" s="140">
        <f t="shared" si="75"/>
        <v>1399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245</v>
      </c>
      <c r="Z56" s="4" t="s">
        <v>139</v>
      </c>
      <c r="AA56" s="4" t="s">
        <v>48</v>
      </c>
      <c r="AB56" s="4">
        <v>516</v>
      </c>
      <c r="AC56" s="4">
        <v>5540.3239999999996</v>
      </c>
      <c r="AD56" s="4">
        <v>2913.453</v>
      </c>
      <c r="AE56" s="4">
        <v>1.9019999999999999</v>
      </c>
      <c r="AF56" s="4">
        <v>2.5</v>
      </c>
      <c r="AG56" s="4">
        <v>15.051</v>
      </c>
      <c r="AH56" s="4">
        <v>365.80266999999998</v>
      </c>
      <c r="AI56" s="4">
        <v>4.7521339999999999</v>
      </c>
      <c r="AJ56" s="4">
        <v>139.09851</v>
      </c>
      <c r="AK56" s="4">
        <v>1075</v>
      </c>
      <c r="AL56" s="4">
        <v>3</v>
      </c>
      <c r="AM56" s="4">
        <v>1399</v>
      </c>
      <c r="AN56" s="4">
        <v>79</v>
      </c>
      <c r="AO56" s="4">
        <v>15.145663000000001</v>
      </c>
      <c r="AP56" s="4">
        <v>2450.6999999999998</v>
      </c>
      <c r="AQ56" s="4">
        <v>0</v>
      </c>
      <c r="AR56" s="4">
        <v>23</v>
      </c>
      <c r="AS56" s="4">
        <v>4525</v>
      </c>
      <c r="AT56" s="4">
        <v>5.3999999999999999E-2</v>
      </c>
      <c r="AU56" s="4">
        <v>25.251000000000001</v>
      </c>
      <c r="AV56" s="4">
        <v>47955</v>
      </c>
      <c r="AW56" s="4">
        <v>0</v>
      </c>
      <c r="AX56" s="4">
        <v>0.56000000000000005</v>
      </c>
      <c r="AY56">
        <v>0.76079999999999992</v>
      </c>
      <c r="AZ56" t="s">
        <v>69</v>
      </c>
      <c r="BA56" t="s">
        <v>229</v>
      </c>
      <c r="BB56">
        <v>6</v>
      </c>
      <c r="BC56" t="s">
        <v>417</v>
      </c>
      <c r="BD56">
        <v>14</v>
      </c>
      <c r="BE56">
        <v>108988.58800000002</v>
      </c>
      <c r="BF56">
        <v>5.0833982728540339E-2</v>
      </c>
      <c r="BG56">
        <v>3.8674494059873485E-2</v>
      </c>
      <c r="BH56">
        <v>324531.76499999996</v>
      </c>
      <c r="BI56">
        <v>1.7071746428273363E-2</v>
      </c>
      <c r="BJ56">
        <v>1.2988184682630374E-2</v>
      </c>
      <c r="BK56">
        <v>1</v>
      </c>
      <c r="BL56" t="s">
        <v>69</v>
      </c>
      <c r="BM56">
        <v>0</v>
      </c>
      <c r="BN56" t="s">
        <v>403</v>
      </c>
    </row>
    <row r="57" spans="1:66" x14ac:dyDescent="0.25">
      <c r="A57" s="141" t="str">
        <f t="shared" si="56"/>
        <v>선진여객</v>
      </c>
      <c r="B57" s="141" t="str">
        <f t="shared" si="57"/>
        <v>87</v>
      </c>
      <c r="C57" s="142" t="str">
        <f t="shared" si="58"/>
        <v>78바1186</v>
      </c>
      <c r="D57" s="130" t="str">
        <f t="shared" si="59"/>
        <v>대형</v>
      </c>
      <c r="E57" s="126" t="str">
        <f t="shared" si="60"/>
        <v>F</v>
      </c>
      <c r="F57" s="149">
        <f t="shared" si="61"/>
        <v>0.79041666666666666</v>
      </c>
      <c r="G57" s="150">
        <f t="shared" si="62"/>
        <v>1.897</v>
      </c>
      <c r="H57" s="151">
        <f t="shared" si="63"/>
        <v>2.4</v>
      </c>
      <c r="I57" s="152">
        <f t="shared" si="64"/>
        <v>5491.6869999999999</v>
      </c>
      <c r="J57" s="153">
        <f t="shared" si="65"/>
        <v>9.3205724533943161E-3</v>
      </c>
      <c r="K57" s="153">
        <f t="shared" si="66"/>
        <v>0.39159984982510299</v>
      </c>
      <c r="L57" s="153">
        <f t="shared" si="67"/>
        <v>0.17845153957244833</v>
      </c>
      <c r="M57" s="154">
        <f t="shared" si="68"/>
        <v>13.352</v>
      </c>
      <c r="N57" s="155">
        <f t="shared" si="69"/>
        <v>9.0999999999999998E-2</v>
      </c>
      <c r="O57" s="155">
        <f t="shared" si="70"/>
        <v>26.513000000000002</v>
      </c>
      <c r="P57" s="156">
        <f t="shared" si="71"/>
        <v>0</v>
      </c>
      <c r="Q57" s="157">
        <f t="shared" si="72"/>
        <v>82</v>
      </c>
      <c r="R57" s="158">
        <f t="shared" si="73"/>
        <v>25.733792148825749</v>
      </c>
      <c r="S57" s="143">
        <f t="shared" si="74"/>
        <v>5</v>
      </c>
      <c r="T57" s="143">
        <f t="shared" si="75"/>
        <v>1456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248</v>
      </c>
      <c r="Z57" s="4" t="s">
        <v>139</v>
      </c>
      <c r="AA57" s="4" t="s">
        <v>48</v>
      </c>
      <c r="AB57" s="4">
        <v>516</v>
      </c>
      <c r="AC57" s="4">
        <v>5491.6869999999999</v>
      </c>
      <c r="AD57" s="4">
        <v>2895.3449999999998</v>
      </c>
      <c r="AE57" s="4">
        <v>1.897</v>
      </c>
      <c r="AF57" s="4">
        <v>2.4</v>
      </c>
      <c r="AG57" s="4">
        <v>13.352</v>
      </c>
      <c r="AH57" s="4">
        <v>356.21932199999998</v>
      </c>
      <c r="AI57" s="4">
        <v>3.3201679999999998</v>
      </c>
      <c r="AJ57" s="4">
        <v>139.49543299999999</v>
      </c>
      <c r="AK57" s="4">
        <v>980</v>
      </c>
      <c r="AL57" s="4">
        <v>5</v>
      </c>
      <c r="AM57" s="4">
        <v>1456</v>
      </c>
      <c r="AN57" s="4">
        <v>82</v>
      </c>
      <c r="AO57" s="4">
        <v>15.416589</v>
      </c>
      <c r="AP57" s="4">
        <v>1671</v>
      </c>
      <c r="AQ57" s="4">
        <v>0</v>
      </c>
      <c r="AR57" s="4">
        <v>11</v>
      </c>
      <c r="AS57" s="4">
        <v>1550</v>
      </c>
      <c r="AT57" s="4">
        <v>9.0999999999999998E-2</v>
      </c>
      <c r="AU57" s="4">
        <v>26.513000000000002</v>
      </c>
      <c r="AV57" s="4">
        <v>46871</v>
      </c>
      <c r="AW57" s="4">
        <v>0</v>
      </c>
      <c r="AX57" s="4">
        <v>0.5</v>
      </c>
      <c r="AY57">
        <v>0.79041666666666666</v>
      </c>
      <c r="AZ57" t="s">
        <v>69</v>
      </c>
      <c r="BA57" t="s">
        <v>229</v>
      </c>
      <c r="BB57">
        <v>3</v>
      </c>
      <c r="BC57" t="s">
        <v>421</v>
      </c>
      <c r="BD57">
        <v>13</v>
      </c>
      <c r="BE57">
        <v>108988.58800000002</v>
      </c>
      <c r="BF57">
        <v>5.0387724997409809E-2</v>
      </c>
      <c r="BG57">
        <v>3.9827297633369334E-2</v>
      </c>
      <c r="BH57">
        <v>324531.76499999996</v>
      </c>
      <c r="BI57">
        <v>1.6921878201968922E-2</v>
      </c>
      <c r="BJ57">
        <v>1.3375334562139601E-2</v>
      </c>
      <c r="BK57">
        <v>1</v>
      </c>
      <c r="BL57" t="s">
        <v>69</v>
      </c>
      <c r="BM57">
        <v>0</v>
      </c>
      <c r="BN57" t="s">
        <v>403</v>
      </c>
    </row>
    <row r="58" spans="1:66" x14ac:dyDescent="0.25">
      <c r="A58" s="138" t="str">
        <f t="shared" si="56"/>
        <v>선진여객</v>
      </c>
      <c r="B58" s="138" t="str">
        <f t="shared" si="57"/>
        <v>87</v>
      </c>
      <c r="C58" s="139" t="str">
        <f t="shared" si="58"/>
        <v>78바1187</v>
      </c>
      <c r="D58" s="113" t="str">
        <f t="shared" si="59"/>
        <v>대형</v>
      </c>
      <c r="E58" s="109" t="str">
        <f t="shared" si="60"/>
        <v>F</v>
      </c>
      <c r="F58" s="159">
        <f t="shared" si="61"/>
        <v>0.74560000000000004</v>
      </c>
      <c r="G58" s="160">
        <f t="shared" si="62"/>
        <v>1.8640000000000001</v>
      </c>
      <c r="H58" s="161">
        <f t="shared" si="63"/>
        <v>2.5</v>
      </c>
      <c r="I58" s="162">
        <f t="shared" si="64"/>
        <v>5443.1859999999997</v>
      </c>
      <c r="J58" s="163">
        <f t="shared" si="65"/>
        <v>8.7595673468842845E-3</v>
      </c>
      <c r="K58" s="163">
        <f t="shared" si="66"/>
        <v>0.36743042644078594</v>
      </c>
      <c r="L58" s="163">
        <f t="shared" si="67"/>
        <v>0.20961988070956974</v>
      </c>
      <c r="M58" s="164">
        <f t="shared" si="68"/>
        <v>12.538</v>
      </c>
      <c r="N58" s="165">
        <f t="shared" si="69"/>
        <v>0.184</v>
      </c>
      <c r="O58" s="165">
        <f t="shared" si="70"/>
        <v>28.164000000000001</v>
      </c>
      <c r="P58" s="166">
        <f t="shared" si="71"/>
        <v>6.1016666666666675</v>
      </c>
      <c r="Q58" s="167">
        <f t="shared" si="72"/>
        <v>90</v>
      </c>
      <c r="R58" s="168">
        <f t="shared" si="73"/>
        <v>25.291253353537886</v>
      </c>
      <c r="S58" s="140">
        <f t="shared" si="74"/>
        <v>10</v>
      </c>
      <c r="T58" s="140">
        <f t="shared" si="75"/>
        <v>1533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249</v>
      </c>
      <c r="Z58" s="4" t="s">
        <v>139</v>
      </c>
      <c r="AA58" s="4" t="s">
        <v>48</v>
      </c>
      <c r="AB58" s="4">
        <v>516</v>
      </c>
      <c r="AC58" s="4">
        <v>5443.1859999999997</v>
      </c>
      <c r="AD58" s="4">
        <v>2920.0830000000001</v>
      </c>
      <c r="AE58" s="4">
        <v>1.8640000000000001</v>
      </c>
      <c r="AF58" s="4">
        <v>2.5</v>
      </c>
      <c r="AG58" s="4">
        <v>12.538</v>
      </c>
      <c r="AH58" s="4">
        <v>345.009049</v>
      </c>
      <c r="AI58" s="4">
        <v>3.0221300000000002</v>
      </c>
      <c r="AJ58" s="4">
        <v>126.766822</v>
      </c>
      <c r="AK58" s="4">
        <v>1141</v>
      </c>
      <c r="AL58" s="4">
        <v>10</v>
      </c>
      <c r="AM58" s="4">
        <v>1533</v>
      </c>
      <c r="AN58" s="4">
        <v>90</v>
      </c>
      <c r="AO58" s="4">
        <v>15.776935999999999</v>
      </c>
      <c r="AP58" s="4">
        <v>3746.4</v>
      </c>
      <c r="AQ58" s="4">
        <v>366.1</v>
      </c>
      <c r="AR58" s="4">
        <v>11</v>
      </c>
      <c r="AS58" s="4">
        <v>1923</v>
      </c>
      <c r="AT58" s="4">
        <v>0.184</v>
      </c>
      <c r="AU58" s="4">
        <v>28.164000000000001</v>
      </c>
      <c r="AV58" s="4">
        <v>42827</v>
      </c>
      <c r="AW58" s="4">
        <v>0</v>
      </c>
      <c r="AX58" s="4">
        <v>0.48</v>
      </c>
      <c r="AY58">
        <v>0.74560000000000004</v>
      </c>
      <c r="AZ58" t="s">
        <v>69</v>
      </c>
      <c r="BA58" t="s">
        <v>229</v>
      </c>
      <c r="BB58">
        <v>8</v>
      </c>
      <c r="BC58" t="s">
        <v>395</v>
      </c>
      <c r="BD58">
        <v>15</v>
      </c>
      <c r="BE58">
        <v>108988.58800000002</v>
      </c>
      <c r="BF58">
        <v>4.9942715103346406E-2</v>
      </c>
      <c r="BG58">
        <v>3.7237288381055084E-2</v>
      </c>
      <c r="BH58">
        <v>324531.76499999996</v>
      </c>
      <c r="BI58">
        <v>1.6772429040959984E-2</v>
      </c>
      <c r="BJ58">
        <v>1.2505523092939765E-2</v>
      </c>
      <c r="BK58">
        <v>1</v>
      </c>
      <c r="BL58" t="s">
        <v>69</v>
      </c>
      <c r="BM58">
        <v>0</v>
      </c>
      <c r="BN58" t="s">
        <v>403</v>
      </c>
    </row>
    <row r="59" spans="1:66" x14ac:dyDescent="0.25">
      <c r="A59" s="141" t="str">
        <f t="shared" si="56"/>
        <v>선진여객</v>
      </c>
      <c r="B59" s="141" t="str">
        <f t="shared" si="57"/>
        <v>87</v>
      </c>
      <c r="C59" s="142" t="str">
        <f t="shared" si="58"/>
        <v>78바1188</v>
      </c>
      <c r="D59" s="130" t="str">
        <f t="shared" si="59"/>
        <v>대형</v>
      </c>
      <c r="E59" s="126" t="str">
        <f t="shared" si="60"/>
        <v>F</v>
      </c>
      <c r="F59" s="149">
        <f t="shared" si="61"/>
        <v>0.76439999999999997</v>
      </c>
      <c r="G59" s="150">
        <f t="shared" si="62"/>
        <v>1.911</v>
      </c>
      <c r="H59" s="151">
        <f t="shared" si="63"/>
        <v>2.5</v>
      </c>
      <c r="I59" s="152">
        <f t="shared" si="64"/>
        <v>5432.5810000000001</v>
      </c>
      <c r="J59" s="153">
        <f t="shared" si="65"/>
        <v>1.0559457351302367E-2</v>
      </c>
      <c r="K59" s="153">
        <f t="shared" si="66"/>
        <v>0.38257940316090483</v>
      </c>
      <c r="L59" s="153">
        <f t="shared" si="67"/>
        <v>0.18665161182134238</v>
      </c>
      <c r="M59" s="154">
        <f t="shared" si="68"/>
        <v>16.190999999999999</v>
      </c>
      <c r="N59" s="155">
        <f t="shared" si="69"/>
        <v>0.20200000000000001</v>
      </c>
      <c r="O59" s="155">
        <f t="shared" si="70"/>
        <v>31.385000000000002</v>
      </c>
      <c r="P59" s="156">
        <f t="shared" si="71"/>
        <v>8.3600000000000012</v>
      </c>
      <c r="Q59" s="157">
        <f t="shared" si="72"/>
        <v>91</v>
      </c>
      <c r="R59" s="158">
        <f t="shared" si="73"/>
        <v>25.920304894008389</v>
      </c>
      <c r="S59" s="143">
        <f t="shared" si="74"/>
        <v>11</v>
      </c>
      <c r="T59" s="143">
        <f t="shared" si="75"/>
        <v>1705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250</v>
      </c>
      <c r="Z59" s="4" t="s">
        <v>139</v>
      </c>
      <c r="AA59" s="4" t="s">
        <v>48</v>
      </c>
      <c r="AB59" s="4">
        <v>516</v>
      </c>
      <c r="AC59" s="4">
        <v>5432.5810000000001</v>
      </c>
      <c r="AD59" s="4">
        <v>2842.116</v>
      </c>
      <c r="AE59" s="4">
        <v>1.911</v>
      </c>
      <c r="AF59" s="4">
        <v>2.5</v>
      </c>
      <c r="AG59" s="4">
        <v>16.190999999999999</v>
      </c>
      <c r="AH59" s="4">
        <v>345.36376999999999</v>
      </c>
      <c r="AI59" s="4">
        <v>3.6468539999999998</v>
      </c>
      <c r="AJ59" s="4">
        <v>132.129065</v>
      </c>
      <c r="AK59" s="4">
        <v>1014</v>
      </c>
      <c r="AL59" s="4">
        <v>11</v>
      </c>
      <c r="AM59" s="4">
        <v>1705</v>
      </c>
      <c r="AN59" s="4">
        <v>91</v>
      </c>
      <c r="AO59" s="4">
        <v>15.730024999999999</v>
      </c>
      <c r="AP59" s="4">
        <v>3864.8</v>
      </c>
      <c r="AQ59" s="4">
        <v>501.6</v>
      </c>
      <c r="AR59" s="4">
        <v>14</v>
      </c>
      <c r="AS59" s="4">
        <v>4594</v>
      </c>
      <c r="AT59" s="4">
        <v>0.20200000000000001</v>
      </c>
      <c r="AU59" s="4">
        <v>31.385000000000002</v>
      </c>
      <c r="AV59" s="4">
        <v>42554</v>
      </c>
      <c r="AW59" s="4">
        <v>0</v>
      </c>
      <c r="AX59" s="4">
        <v>0.56999999999999995</v>
      </c>
      <c r="AY59">
        <v>0.76439999999999997</v>
      </c>
      <c r="AZ59" t="s">
        <v>69</v>
      </c>
      <c r="BA59" t="s">
        <v>229</v>
      </c>
      <c r="BB59">
        <v>5</v>
      </c>
      <c r="BC59" t="s">
        <v>387</v>
      </c>
      <c r="BD59">
        <v>9</v>
      </c>
      <c r="BE59">
        <v>108988.58800000002</v>
      </c>
      <c r="BF59">
        <v>4.984541133792833E-2</v>
      </c>
      <c r="BG59">
        <v>3.8101832426712418E-2</v>
      </c>
      <c r="BH59">
        <v>324531.76499999996</v>
      </c>
      <c r="BI59">
        <v>1.6739751191998112E-2</v>
      </c>
      <c r="BJ59">
        <v>1.2795865811163357E-2</v>
      </c>
      <c r="BK59">
        <v>1</v>
      </c>
      <c r="BL59" t="s">
        <v>69</v>
      </c>
      <c r="BM59">
        <v>0</v>
      </c>
      <c r="BN59" t="s">
        <v>403</v>
      </c>
    </row>
    <row r="60" spans="1:66" x14ac:dyDescent="0.25">
      <c r="A60" s="138" t="str">
        <f t="shared" ref="A60:A66" si="76">W60</f>
        <v>선진여객</v>
      </c>
      <c r="B60" s="138" t="str">
        <f t="shared" ref="B60:B66" si="77">V60</f>
        <v>87</v>
      </c>
      <c r="C60" s="139" t="str">
        <f t="shared" ref="C60:C66" si="78">Y60</f>
        <v>78바1189</v>
      </c>
      <c r="D60" s="113" t="str">
        <f t="shared" ref="D60:D66" si="79">Z60</f>
        <v>대형</v>
      </c>
      <c r="E60" s="109" t="str">
        <f t="shared" ref="E60:E66" si="80">AZ60</f>
        <v>F</v>
      </c>
      <c r="F60" s="159">
        <f t="shared" ref="F60:F66" si="81">G60/H60</f>
        <v>0.73799999999999999</v>
      </c>
      <c r="G60" s="160">
        <f t="shared" ref="G60:G66" si="82">AE60</f>
        <v>1.845</v>
      </c>
      <c r="H60" s="161">
        <f t="shared" ref="H60:H66" si="83">AF60</f>
        <v>2.5</v>
      </c>
      <c r="I60" s="162">
        <f t="shared" ref="I60:I66" si="84">AC60</f>
        <v>5064.68</v>
      </c>
      <c r="J60" s="163">
        <f t="shared" ref="J60:J66" si="85">AI60/AH60</f>
        <v>8.7458696014569501E-2</v>
      </c>
      <c r="K60" s="163">
        <f t="shared" ref="K60:K66" si="86">AJ60/AH60</f>
        <v>0.35174421366900771</v>
      </c>
      <c r="L60" s="163">
        <f t="shared" ref="L60:L66" si="87">AK60/AC60</f>
        <v>0.23871202129255945</v>
      </c>
      <c r="M60" s="164">
        <f t="shared" ref="M60:M66" si="88">AG60</f>
        <v>14.872</v>
      </c>
      <c r="N60" s="165">
        <f t="shared" ref="N60:N66" si="89">IF(AW60=0,AT60,"속도계이상")</f>
        <v>6.3179999999999996</v>
      </c>
      <c r="O60" s="165">
        <f t="shared" ref="O60:O66" si="90">IF(AW60=0,AU60,"속도계이상")</f>
        <v>15.46</v>
      </c>
      <c r="P60" s="166">
        <f t="shared" ref="P60:P66" si="91">AQ60/60</f>
        <v>6.1233333333333331</v>
      </c>
      <c r="Q60" s="167">
        <f t="shared" ref="Q60:Q66" si="92">AN60</f>
        <v>90</v>
      </c>
      <c r="R60" s="168">
        <f t="shared" ref="R60:R66" si="93">AC60/(AH60-AI60-AJ60)</f>
        <v>25.381802003501935</v>
      </c>
      <c r="S60" s="140">
        <f t="shared" ref="S60:S66" si="94">IF(AW60=0,AL60,"속도계이상")</f>
        <v>320</v>
      </c>
      <c r="T60" s="140">
        <f t="shared" ref="T60:T66" si="95">IF(AW60=0,AM60,"속도계이상")</f>
        <v>783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251</v>
      </c>
      <c r="Z60" s="4" t="s">
        <v>139</v>
      </c>
      <c r="AA60" s="4" t="s">
        <v>48</v>
      </c>
      <c r="AB60" s="4">
        <v>516</v>
      </c>
      <c r="AC60" s="4">
        <v>5064.68</v>
      </c>
      <c r="AD60" s="4">
        <v>2745.3580000000002</v>
      </c>
      <c r="AE60" s="4">
        <v>1.845</v>
      </c>
      <c r="AF60" s="4">
        <v>2.5</v>
      </c>
      <c r="AG60" s="4">
        <v>14.872</v>
      </c>
      <c r="AH60" s="4">
        <v>355.81463500000001</v>
      </c>
      <c r="AI60" s="4">
        <v>31.119084000000001</v>
      </c>
      <c r="AJ60" s="4">
        <v>125.155739</v>
      </c>
      <c r="AK60" s="4">
        <v>1209</v>
      </c>
      <c r="AL60" s="4">
        <v>320</v>
      </c>
      <c r="AM60" s="4">
        <v>783</v>
      </c>
      <c r="AN60" s="4">
        <v>90</v>
      </c>
      <c r="AO60" s="4">
        <v>14.23404</v>
      </c>
      <c r="AP60" s="4">
        <v>3653.6</v>
      </c>
      <c r="AQ60" s="4">
        <v>367.4</v>
      </c>
      <c r="AR60" s="4">
        <v>20</v>
      </c>
      <c r="AS60" s="4">
        <v>10471</v>
      </c>
      <c r="AT60" s="4">
        <v>6.3179999999999996</v>
      </c>
      <c r="AU60" s="4">
        <v>15.46</v>
      </c>
      <c r="AV60" s="4">
        <v>50409</v>
      </c>
      <c r="AW60" s="4">
        <v>0</v>
      </c>
      <c r="AX60" s="4">
        <v>0.53</v>
      </c>
      <c r="AY60">
        <v>0.73799999999999999</v>
      </c>
      <c r="AZ60" t="s">
        <v>69</v>
      </c>
      <c r="BA60" t="s">
        <v>229</v>
      </c>
      <c r="BB60">
        <v>9</v>
      </c>
      <c r="BC60" t="s">
        <v>419</v>
      </c>
      <c r="BD60">
        <v>9</v>
      </c>
      <c r="BE60">
        <v>108988.58800000002</v>
      </c>
      <c r="BF60">
        <v>4.6469819390631974E-2</v>
      </c>
      <c r="BG60">
        <v>3.4294726710286397E-2</v>
      </c>
      <c r="BH60">
        <v>324531.76499999996</v>
      </c>
      <c r="BI60">
        <v>1.5606114859049317E-2</v>
      </c>
      <c r="BJ60">
        <v>1.1517312765978395E-2</v>
      </c>
      <c r="BK60">
        <v>1</v>
      </c>
      <c r="BL60" t="s">
        <v>69</v>
      </c>
      <c r="BM60">
        <v>0</v>
      </c>
      <c r="BN60" t="s">
        <v>403</v>
      </c>
    </row>
    <row r="61" spans="1:66" x14ac:dyDescent="0.25">
      <c r="A61" s="141" t="str">
        <f t="shared" si="76"/>
        <v>선진여객</v>
      </c>
      <c r="B61" s="141" t="str">
        <f t="shared" si="77"/>
        <v>87</v>
      </c>
      <c r="C61" s="142" t="str">
        <f t="shared" si="78"/>
        <v>78바1194</v>
      </c>
      <c r="D61" s="130" t="str">
        <f t="shared" si="79"/>
        <v>중형</v>
      </c>
      <c r="E61" s="126" t="str">
        <f t="shared" si="80"/>
        <v>D</v>
      </c>
      <c r="F61" s="149">
        <f t="shared" si="81"/>
        <v>0.81703703703703701</v>
      </c>
      <c r="G61" s="150">
        <f t="shared" si="82"/>
        <v>2.206</v>
      </c>
      <c r="H61" s="151">
        <f t="shared" si="83"/>
        <v>2.7</v>
      </c>
      <c r="I61" s="152">
        <f t="shared" si="84"/>
        <v>5098.1530000000002</v>
      </c>
      <c r="J61" s="153">
        <f t="shared" si="85"/>
        <v>1.9363379511382461E-2</v>
      </c>
      <c r="K61" s="153">
        <f t="shared" si="86"/>
        <v>0.3984177278650875</v>
      </c>
      <c r="L61" s="153">
        <f t="shared" si="87"/>
        <v>0.29520494971414157</v>
      </c>
      <c r="M61" s="154">
        <f t="shared" si="88"/>
        <v>15.241</v>
      </c>
      <c r="N61" s="155">
        <f t="shared" si="89"/>
        <v>2.0009999999999999</v>
      </c>
      <c r="O61" s="155">
        <f t="shared" si="90"/>
        <v>73.262</v>
      </c>
      <c r="P61" s="156">
        <f t="shared" si="91"/>
        <v>0</v>
      </c>
      <c r="Q61" s="157">
        <f t="shared" si="92"/>
        <v>81</v>
      </c>
      <c r="R61" s="158">
        <f t="shared" si="93"/>
        <v>25.956897141891282</v>
      </c>
      <c r="S61" s="143">
        <f t="shared" si="94"/>
        <v>102</v>
      </c>
      <c r="T61" s="143">
        <f t="shared" si="95"/>
        <v>3735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252</v>
      </c>
      <c r="Z61" s="4" t="s">
        <v>177</v>
      </c>
      <c r="AA61" s="4" t="s">
        <v>48</v>
      </c>
      <c r="AB61" s="4">
        <v>516</v>
      </c>
      <c r="AC61" s="4">
        <v>5098.1530000000002</v>
      </c>
      <c r="AD61" s="4">
        <v>2311.2800000000002</v>
      </c>
      <c r="AE61" s="4">
        <v>2.206</v>
      </c>
      <c r="AF61" s="4">
        <v>2.7</v>
      </c>
      <c r="AG61" s="4">
        <v>15.241</v>
      </c>
      <c r="AH61" s="4">
        <v>337.34462500000001</v>
      </c>
      <c r="AI61" s="4">
        <v>6.5321319999999998</v>
      </c>
      <c r="AJ61" s="4">
        <v>134.404079</v>
      </c>
      <c r="AK61" s="4">
        <v>1505</v>
      </c>
      <c r="AL61" s="4">
        <v>102</v>
      </c>
      <c r="AM61" s="4">
        <v>3735</v>
      </c>
      <c r="AN61" s="4">
        <v>81</v>
      </c>
      <c r="AO61" s="4">
        <v>15.112595000000001</v>
      </c>
      <c r="AP61" s="4">
        <v>5018.3</v>
      </c>
      <c r="AQ61" s="4">
        <v>0</v>
      </c>
      <c r="AR61" s="4">
        <v>28</v>
      </c>
      <c r="AS61" s="4">
        <v>4653</v>
      </c>
      <c r="AT61" s="4">
        <v>2.0009999999999999</v>
      </c>
      <c r="AU61" s="4">
        <v>73.262</v>
      </c>
      <c r="AV61" s="4">
        <v>0</v>
      </c>
      <c r="AW61" s="4">
        <v>0</v>
      </c>
      <c r="AX61" s="4">
        <v>0.63</v>
      </c>
      <c r="AY61">
        <v>0.81703703703703701</v>
      </c>
      <c r="AZ61" t="s">
        <v>66</v>
      </c>
      <c r="BA61" t="s">
        <v>229</v>
      </c>
      <c r="BB61">
        <v>4</v>
      </c>
      <c r="BC61" t="s">
        <v>453</v>
      </c>
      <c r="BD61">
        <v>1</v>
      </c>
      <c r="BE61">
        <v>108988.58800000002</v>
      </c>
      <c r="BF61">
        <v>4.6776943288778079E-2</v>
      </c>
      <c r="BG61">
        <v>3.8218495146312752E-2</v>
      </c>
      <c r="BH61">
        <v>324531.76499999996</v>
      </c>
      <c r="BI61">
        <v>1.5709257304905116E-2</v>
      </c>
      <c r="BJ61">
        <v>1.2835045042452106E-2</v>
      </c>
      <c r="BK61">
        <v>1</v>
      </c>
      <c r="BL61" t="s">
        <v>69</v>
      </c>
      <c r="BM61">
        <v>1</v>
      </c>
      <c r="BN61" t="s">
        <v>405</v>
      </c>
    </row>
    <row r="62" spans="1:66" x14ac:dyDescent="0.25">
      <c r="A62" s="138" t="str">
        <f t="shared" si="76"/>
        <v>선진여객</v>
      </c>
      <c r="B62" s="138" t="str">
        <f t="shared" si="77"/>
        <v>87</v>
      </c>
      <c r="C62" s="139" t="str">
        <f t="shared" si="78"/>
        <v>78바1196</v>
      </c>
      <c r="D62" s="113" t="str">
        <f t="shared" si="79"/>
        <v>중형</v>
      </c>
      <c r="E62" s="109" t="str">
        <f t="shared" si="80"/>
        <v>F</v>
      </c>
      <c r="F62" s="159">
        <f t="shared" si="81"/>
        <v>0.68555555555555547</v>
      </c>
      <c r="G62" s="160">
        <f t="shared" si="82"/>
        <v>1.851</v>
      </c>
      <c r="H62" s="161">
        <f t="shared" si="83"/>
        <v>2.7</v>
      </c>
      <c r="I62" s="162">
        <f t="shared" si="84"/>
        <v>4265.424</v>
      </c>
      <c r="J62" s="163">
        <f t="shared" si="85"/>
        <v>9.4356555751215557E-3</v>
      </c>
      <c r="K62" s="163">
        <f t="shared" si="86"/>
        <v>0.34748308149998258</v>
      </c>
      <c r="L62" s="163">
        <f t="shared" si="87"/>
        <v>0.23491216816897922</v>
      </c>
      <c r="M62" s="164">
        <f t="shared" si="88"/>
        <v>17.167999999999999</v>
      </c>
      <c r="N62" s="165">
        <f t="shared" si="89"/>
        <v>0.16400000000000001</v>
      </c>
      <c r="O62" s="165">
        <f t="shared" si="90"/>
        <v>41.847999999999999</v>
      </c>
      <c r="P62" s="166">
        <f t="shared" si="91"/>
        <v>0.28500000000000003</v>
      </c>
      <c r="Q62" s="167">
        <f t="shared" si="92"/>
        <v>90</v>
      </c>
      <c r="R62" s="168">
        <f t="shared" si="93"/>
        <v>25.708865665158065</v>
      </c>
      <c r="S62" s="140">
        <f t="shared" si="94"/>
        <v>7</v>
      </c>
      <c r="T62" s="140">
        <f t="shared" si="95"/>
        <v>1785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253</v>
      </c>
      <c r="Z62" s="4" t="s">
        <v>177</v>
      </c>
      <c r="AA62" s="4" t="s">
        <v>48</v>
      </c>
      <c r="AB62" s="4">
        <v>516</v>
      </c>
      <c r="AC62" s="4">
        <v>4265.424</v>
      </c>
      <c r="AD62" s="4">
        <v>2304.6010000000001</v>
      </c>
      <c r="AE62" s="4">
        <v>1.851</v>
      </c>
      <c r="AF62" s="4">
        <v>2.7</v>
      </c>
      <c r="AG62" s="4">
        <v>17.167999999999999</v>
      </c>
      <c r="AH62" s="4">
        <v>257.99627600000002</v>
      </c>
      <c r="AI62" s="4">
        <v>2.434364</v>
      </c>
      <c r="AJ62" s="4">
        <v>89.649341000000007</v>
      </c>
      <c r="AK62" s="4">
        <v>1002</v>
      </c>
      <c r="AL62" s="4">
        <v>7</v>
      </c>
      <c r="AM62" s="4">
        <v>1785</v>
      </c>
      <c r="AN62" s="4">
        <v>90</v>
      </c>
      <c r="AO62" s="4">
        <v>16.532889000000001</v>
      </c>
      <c r="AP62" s="4">
        <v>2666.6</v>
      </c>
      <c r="AQ62" s="4">
        <v>17.100000000000001</v>
      </c>
      <c r="AR62" s="4">
        <v>6</v>
      </c>
      <c r="AS62" s="4">
        <v>986</v>
      </c>
      <c r="AT62" s="4">
        <v>0.16400000000000001</v>
      </c>
      <c r="AU62" s="4">
        <v>41.847999999999999</v>
      </c>
      <c r="AV62" s="4">
        <v>37836</v>
      </c>
      <c r="AW62" s="4">
        <v>0</v>
      </c>
      <c r="AX62" s="4">
        <v>0.57999999999999996</v>
      </c>
      <c r="AY62">
        <v>0.68555555555555547</v>
      </c>
      <c r="AZ62" t="s">
        <v>69</v>
      </c>
      <c r="BA62" t="s">
        <v>229</v>
      </c>
      <c r="BB62">
        <v>11</v>
      </c>
      <c r="BC62" t="s">
        <v>416</v>
      </c>
      <c r="BD62">
        <v>5</v>
      </c>
      <c r="BE62">
        <v>108988.58800000002</v>
      </c>
      <c r="BF62">
        <v>3.9136427751499996E-2</v>
      </c>
      <c r="BG62">
        <v>2.683019546963944E-2</v>
      </c>
      <c r="BH62">
        <v>324531.76499999996</v>
      </c>
      <c r="BI62">
        <v>1.3143317419174671E-2</v>
      </c>
      <c r="BJ62">
        <v>9.0104742751453016E-3</v>
      </c>
      <c r="BK62">
        <v>1</v>
      </c>
      <c r="BL62" t="s">
        <v>69</v>
      </c>
      <c r="BM62">
        <v>0</v>
      </c>
      <c r="BN62" t="s">
        <v>403</v>
      </c>
    </row>
    <row r="63" spans="1:66" x14ac:dyDescent="0.25">
      <c r="A63" s="141" t="str">
        <f t="shared" si="76"/>
        <v>선진여객</v>
      </c>
      <c r="B63" s="141" t="str">
        <f t="shared" si="77"/>
        <v>87</v>
      </c>
      <c r="C63" s="142" t="str">
        <f t="shared" si="78"/>
        <v>78바1197</v>
      </c>
      <c r="D63" s="130" t="str">
        <f t="shared" si="79"/>
        <v>중형</v>
      </c>
      <c r="E63" s="126" t="str">
        <f t="shared" si="80"/>
        <v>D</v>
      </c>
      <c r="F63" s="149">
        <f t="shared" si="81"/>
        <v>0.81259259259259253</v>
      </c>
      <c r="G63" s="150">
        <f t="shared" si="82"/>
        <v>2.194</v>
      </c>
      <c r="H63" s="151">
        <f t="shared" si="83"/>
        <v>2.7</v>
      </c>
      <c r="I63" s="152">
        <f t="shared" si="84"/>
        <v>5166.5169999999998</v>
      </c>
      <c r="J63" s="153">
        <f t="shared" si="85"/>
        <v>1.0780644558862571E-2</v>
      </c>
      <c r="K63" s="153">
        <f t="shared" si="86"/>
        <v>0.40590292816449092</v>
      </c>
      <c r="L63" s="153">
        <f t="shared" si="87"/>
        <v>0.28510503304257007</v>
      </c>
      <c r="M63" s="154">
        <f t="shared" si="88"/>
        <v>13.09</v>
      </c>
      <c r="N63" s="155">
        <f t="shared" si="89"/>
        <v>0.13500000000000001</v>
      </c>
      <c r="O63" s="155">
        <f t="shared" si="90"/>
        <v>16.704000000000001</v>
      </c>
      <c r="P63" s="156">
        <f t="shared" si="91"/>
        <v>0</v>
      </c>
      <c r="Q63" s="157">
        <f t="shared" si="92"/>
        <v>79</v>
      </c>
      <c r="R63" s="158">
        <f t="shared" si="93"/>
        <v>25.337681176513946</v>
      </c>
      <c r="S63" s="143">
        <f t="shared" si="94"/>
        <v>7</v>
      </c>
      <c r="T63" s="143">
        <f t="shared" si="95"/>
        <v>863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254</v>
      </c>
      <c r="Z63" s="4" t="s">
        <v>177</v>
      </c>
      <c r="AA63" s="4" t="s">
        <v>48</v>
      </c>
      <c r="AB63" s="4">
        <v>516</v>
      </c>
      <c r="AC63" s="4">
        <v>5166.5169999999998</v>
      </c>
      <c r="AD63" s="4">
        <v>2354.3389999999999</v>
      </c>
      <c r="AE63" s="4">
        <v>2.194</v>
      </c>
      <c r="AF63" s="4">
        <v>2.7</v>
      </c>
      <c r="AG63" s="4">
        <v>13.09</v>
      </c>
      <c r="AH63" s="4">
        <v>349.56407100000001</v>
      </c>
      <c r="AI63" s="4">
        <v>3.768526</v>
      </c>
      <c r="AJ63" s="4">
        <v>141.88908000000001</v>
      </c>
      <c r="AK63" s="4">
        <v>1473</v>
      </c>
      <c r="AL63" s="4">
        <v>7</v>
      </c>
      <c r="AM63" s="4">
        <v>863</v>
      </c>
      <c r="AN63" s="4">
        <v>79</v>
      </c>
      <c r="AO63" s="4">
        <v>14.779885</v>
      </c>
      <c r="AP63" s="4">
        <v>2078.1999999999998</v>
      </c>
      <c r="AQ63" s="4">
        <v>0</v>
      </c>
      <c r="AR63" s="4">
        <v>17</v>
      </c>
      <c r="AS63" s="4">
        <v>2853</v>
      </c>
      <c r="AT63" s="4">
        <v>0.13500000000000001</v>
      </c>
      <c r="AU63" s="4">
        <v>16.704000000000001</v>
      </c>
      <c r="AV63" s="4">
        <v>41840</v>
      </c>
      <c r="AW63" s="4">
        <v>0</v>
      </c>
      <c r="AX63" s="4">
        <v>0.57999999999999996</v>
      </c>
      <c r="AY63">
        <v>0.81259259259259253</v>
      </c>
      <c r="AZ63" t="s">
        <v>66</v>
      </c>
      <c r="BA63" t="s">
        <v>229</v>
      </c>
      <c r="BB63">
        <v>8</v>
      </c>
      <c r="BC63" t="s">
        <v>451</v>
      </c>
      <c r="BD63">
        <v>8</v>
      </c>
      <c r="BE63">
        <v>108988.58800000002</v>
      </c>
      <c r="BF63">
        <v>4.7404201621549576E-2</v>
      </c>
      <c r="BG63">
        <v>3.8520303095436949E-2</v>
      </c>
      <c r="BH63">
        <v>324531.76499999996</v>
      </c>
      <c r="BI63">
        <v>1.5919911568594836E-2</v>
      </c>
      <c r="BJ63">
        <v>1.2936402215369285E-2</v>
      </c>
      <c r="BK63">
        <v>1</v>
      </c>
      <c r="BL63" t="s">
        <v>66</v>
      </c>
      <c r="BM63">
        <v>0</v>
      </c>
      <c r="BN63" t="s">
        <v>403</v>
      </c>
    </row>
    <row r="64" spans="1:66" x14ac:dyDescent="0.25">
      <c r="A64" s="138" t="str">
        <f t="shared" si="76"/>
        <v>선진여객</v>
      </c>
      <c r="B64" s="138" t="str">
        <f t="shared" si="77"/>
        <v>87</v>
      </c>
      <c r="C64" s="139" t="str">
        <f t="shared" si="78"/>
        <v>78바1198</v>
      </c>
      <c r="D64" s="113" t="str">
        <f t="shared" si="79"/>
        <v>중형</v>
      </c>
      <c r="E64" s="109" t="str">
        <f t="shared" si="80"/>
        <v>D</v>
      </c>
      <c r="F64" s="159">
        <f t="shared" si="81"/>
        <v>0.81692307692307697</v>
      </c>
      <c r="G64" s="160">
        <f t="shared" si="82"/>
        <v>2.1240000000000001</v>
      </c>
      <c r="H64" s="161">
        <f t="shared" si="83"/>
        <v>2.6</v>
      </c>
      <c r="I64" s="162">
        <f t="shared" si="84"/>
        <v>5204.0789999999997</v>
      </c>
      <c r="J64" s="163">
        <f t="shared" si="85"/>
        <v>8.9798520828608414E-3</v>
      </c>
      <c r="K64" s="163">
        <f t="shared" si="86"/>
        <v>0.39150995350048867</v>
      </c>
      <c r="L64" s="163">
        <f t="shared" si="87"/>
        <v>0.17140400827889046</v>
      </c>
      <c r="M64" s="164">
        <f t="shared" si="88"/>
        <v>13.016</v>
      </c>
      <c r="N64" s="165">
        <f t="shared" si="89"/>
        <v>9.6000000000000002E-2</v>
      </c>
      <c r="O64" s="165">
        <f t="shared" si="90"/>
        <v>32.033000000000001</v>
      </c>
      <c r="P64" s="166">
        <f t="shared" si="91"/>
        <v>0</v>
      </c>
      <c r="Q64" s="167">
        <f t="shared" si="92"/>
        <v>75</v>
      </c>
      <c r="R64" s="168">
        <f t="shared" si="93"/>
        <v>24.860735892790366</v>
      </c>
      <c r="S64" s="140">
        <f t="shared" si="94"/>
        <v>5</v>
      </c>
      <c r="T64" s="140">
        <f t="shared" si="95"/>
        <v>1667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255</v>
      </c>
      <c r="Z64" s="4" t="s">
        <v>177</v>
      </c>
      <c r="AA64" s="4" t="s">
        <v>48</v>
      </c>
      <c r="AB64" s="4">
        <v>516</v>
      </c>
      <c r="AC64" s="4">
        <v>5204.0789999999997</v>
      </c>
      <c r="AD64" s="4">
        <v>2450.0410000000002</v>
      </c>
      <c r="AE64" s="4">
        <v>2.1240000000000001</v>
      </c>
      <c r="AF64" s="4">
        <v>2.6</v>
      </c>
      <c r="AG64" s="4">
        <v>13.016</v>
      </c>
      <c r="AH64" s="4">
        <v>349.16710999999998</v>
      </c>
      <c r="AI64" s="4">
        <v>3.1354690000000001</v>
      </c>
      <c r="AJ64" s="4">
        <v>136.70239900000001</v>
      </c>
      <c r="AK64" s="4">
        <v>892</v>
      </c>
      <c r="AL64" s="4">
        <v>5</v>
      </c>
      <c r="AM64" s="4">
        <v>1667</v>
      </c>
      <c r="AN64" s="4">
        <v>75</v>
      </c>
      <c r="AO64" s="4">
        <v>14.904264</v>
      </c>
      <c r="AP64" s="4">
        <v>1470.6</v>
      </c>
      <c r="AQ64" s="4">
        <v>0</v>
      </c>
      <c r="AR64" s="4">
        <v>13</v>
      </c>
      <c r="AS64" s="4">
        <v>2480</v>
      </c>
      <c r="AT64" s="4">
        <v>9.6000000000000002E-2</v>
      </c>
      <c r="AU64" s="4">
        <v>32.033000000000001</v>
      </c>
      <c r="AV64" s="4">
        <v>44839</v>
      </c>
      <c r="AW64" s="4">
        <v>0</v>
      </c>
      <c r="AX64" s="4">
        <v>0.56999999999999995</v>
      </c>
      <c r="AY64">
        <v>0.81692307692307697</v>
      </c>
      <c r="AZ64" t="s">
        <v>66</v>
      </c>
      <c r="BA64" t="s">
        <v>229</v>
      </c>
      <c r="BB64">
        <v>5</v>
      </c>
      <c r="BC64" t="s">
        <v>449</v>
      </c>
      <c r="BD64">
        <v>10</v>
      </c>
      <c r="BE64">
        <v>108988.58800000002</v>
      </c>
      <c r="BF64">
        <v>4.7748843209162402E-2</v>
      </c>
      <c r="BG64">
        <v>3.9007131913946516E-2</v>
      </c>
      <c r="BH64">
        <v>324531.76499999996</v>
      </c>
      <c r="BI64">
        <v>1.6035653705577944E-2</v>
      </c>
      <c r="BJ64">
        <v>1.3099895565633676E-2</v>
      </c>
      <c r="BK64">
        <v>1</v>
      </c>
      <c r="BL64" t="s">
        <v>69</v>
      </c>
      <c r="BM64">
        <v>1</v>
      </c>
      <c r="BN64" t="s">
        <v>405</v>
      </c>
    </row>
    <row r="65" spans="1:66" x14ac:dyDescent="0.25">
      <c r="A65" s="141" t="str">
        <f t="shared" si="76"/>
        <v>선진여객</v>
      </c>
      <c r="B65" s="141" t="str">
        <f t="shared" si="77"/>
        <v>예비</v>
      </c>
      <c r="C65" s="142" t="str">
        <f t="shared" si="78"/>
        <v>78바1167</v>
      </c>
      <c r="D65" s="130" t="str">
        <f t="shared" si="79"/>
        <v>중형</v>
      </c>
      <c r="E65" s="126" t="str">
        <f t="shared" si="80"/>
        <v>D</v>
      </c>
      <c r="F65" s="149">
        <f t="shared" si="81"/>
        <v>0.84758620689655184</v>
      </c>
      <c r="G65" s="150">
        <f t="shared" si="82"/>
        <v>2.4580000000000002</v>
      </c>
      <c r="H65" s="151">
        <f t="shared" si="83"/>
        <v>2.9</v>
      </c>
      <c r="I65" s="152">
        <f t="shared" si="84"/>
        <v>5733.5339999999997</v>
      </c>
      <c r="J65" s="153">
        <f t="shared" si="85"/>
        <v>5.5518448023495811E-3</v>
      </c>
      <c r="K65" s="153">
        <f t="shared" si="86"/>
        <v>0.35120774850875797</v>
      </c>
      <c r="L65" s="153">
        <f t="shared" si="87"/>
        <v>0.27312997533458422</v>
      </c>
      <c r="M65" s="154">
        <f t="shared" si="88"/>
        <v>11.343999999999999</v>
      </c>
      <c r="N65" s="155">
        <f t="shared" si="89"/>
        <v>0.157</v>
      </c>
      <c r="O65" s="155">
        <f t="shared" si="90"/>
        <v>20.074999999999999</v>
      </c>
      <c r="P65" s="156">
        <f t="shared" si="91"/>
        <v>0.11666666666666667</v>
      </c>
      <c r="Q65" s="157">
        <f t="shared" si="92"/>
        <v>82</v>
      </c>
      <c r="R65" s="158">
        <f t="shared" si="93"/>
        <v>23.856415678412478</v>
      </c>
      <c r="S65" s="143">
        <f t="shared" si="94"/>
        <v>9</v>
      </c>
      <c r="T65" s="143">
        <f t="shared" si="95"/>
        <v>1151</v>
      </c>
      <c r="U65" t="s">
        <v>116</v>
      </c>
      <c r="V65" t="s">
        <v>89</v>
      </c>
      <c r="W65" t="s">
        <v>116</v>
      </c>
      <c r="X65" s="4" t="s">
        <v>89</v>
      </c>
      <c r="Y65" s="4" t="s">
        <v>256</v>
      </c>
      <c r="Z65" s="4" t="s">
        <v>177</v>
      </c>
      <c r="AA65" s="4" t="s">
        <v>48</v>
      </c>
      <c r="AB65" s="4">
        <v>516</v>
      </c>
      <c r="AC65" s="4">
        <v>5733.5339999999997</v>
      </c>
      <c r="AD65" s="4">
        <v>2332.7950000000001</v>
      </c>
      <c r="AE65" s="4">
        <v>2.4580000000000002</v>
      </c>
      <c r="AF65" s="4">
        <v>2.9</v>
      </c>
      <c r="AG65" s="4">
        <v>11.343999999999999</v>
      </c>
      <c r="AH65" s="4">
        <v>373.63184200000001</v>
      </c>
      <c r="AI65" s="4">
        <v>2.0743459999999998</v>
      </c>
      <c r="AJ65" s="4">
        <v>131.222398</v>
      </c>
      <c r="AK65" s="4">
        <v>1566</v>
      </c>
      <c r="AL65" s="4">
        <v>9</v>
      </c>
      <c r="AM65" s="4">
        <v>1151</v>
      </c>
      <c r="AN65" s="4">
        <v>82</v>
      </c>
      <c r="AO65" s="4">
        <v>15.345409999999999</v>
      </c>
      <c r="AP65" s="4">
        <v>638</v>
      </c>
      <c r="AQ65" s="4">
        <v>7</v>
      </c>
      <c r="AR65" s="4">
        <v>3</v>
      </c>
      <c r="AS65" s="4">
        <v>241</v>
      </c>
      <c r="AT65" s="4">
        <v>0.157</v>
      </c>
      <c r="AU65" s="4">
        <v>20.074999999999999</v>
      </c>
      <c r="AV65" s="4">
        <v>47095</v>
      </c>
      <c r="AW65" s="4">
        <v>0</v>
      </c>
      <c r="AX65" s="4">
        <v>0.63</v>
      </c>
      <c r="AY65">
        <v>0.84758620689655184</v>
      </c>
      <c r="AZ65" t="s">
        <v>66</v>
      </c>
      <c r="BA65" t="s">
        <v>422</v>
      </c>
      <c r="BB65">
        <v>1</v>
      </c>
      <c r="BC65" t="s">
        <v>471</v>
      </c>
      <c r="BD65">
        <v>11</v>
      </c>
      <c r="BE65">
        <v>8348.6440000000002</v>
      </c>
      <c r="BF65">
        <v>0.68676230535162353</v>
      </c>
      <c r="BG65">
        <v>0.58209025743251408</v>
      </c>
      <c r="BH65">
        <v>324531.76499999996</v>
      </c>
      <c r="BI65">
        <v>1.766709647051037E-2</v>
      </c>
      <c r="BJ65">
        <v>1.4974387284315344E-2</v>
      </c>
      <c r="BK65">
        <v>1</v>
      </c>
      <c r="BL65" t="s">
        <v>66</v>
      </c>
      <c r="BM65">
        <v>0</v>
      </c>
      <c r="BN65" t="s">
        <v>403</v>
      </c>
    </row>
    <row r="66" spans="1:66" x14ac:dyDescent="0.25">
      <c r="A66" s="138" t="str">
        <f t="shared" si="76"/>
        <v>선진여객</v>
      </c>
      <c r="B66" s="138" t="str">
        <f t="shared" si="77"/>
        <v>예비</v>
      </c>
      <c r="C66" s="139" t="str">
        <f t="shared" si="78"/>
        <v>78바1174</v>
      </c>
      <c r="D66" s="113" t="str">
        <f t="shared" si="79"/>
        <v>중형</v>
      </c>
      <c r="E66" s="109" t="str">
        <f t="shared" si="80"/>
        <v>F</v>
      </c>
      <c r="F66" s="159">
        <f t="shared" si="81"/>
        <v>0.77517241379310353</v>
      </c>
      <c r="G66" s="160">
        <f t="shared" si="82"/>
        <v>2.2480000000000002</v>
      </c>
      <c r="H66" s="161">
        <f t="shared" si="83"/>
        <v>2.9</v>
      </c>
      <c r="I66" s="162">
        <f t="shared" si="84"/>
        <v>1110.827</v>
      </c>
      <c r="J66" s="163">
        <f t="shared" si="85"/>
        <v>2.1586618696462397E-2</v>
      </c>
      <c r="K66" s="163">
        <f t="shared" si="86"/>
        <v>0.38511181638064568</v>
      </c>
      <c r="L66" s="163">
        <f t="shared" si="87"/>
        <v>0.25926629439147592</v>
      </c>
      <c r="M66" s="164">
        <f t="shared" si="88"/>
        <v>13.066000000000001</v>
      </c>
      <c r="N66" s="165">
        <f t="shared" si="89"/>
        <v>0.54</v>
      </c>
      <c r="O66" s="165">
        <f t="shared" si="90"/>
        <v>37.630000000000003</v>
      </c>
      <c r="P66" s="166">
        <f t="shared" si="91"/>
        <v>0.28333333333333333</v>
      </c>
      <c r="Q66" s="167">
        <f t="shared" si="92"/>
        <v>82</v>
      </c>
      <c r="R66" s="168">
        <f t="shared" si="93"/>
        <v>25.064563147783502</v>
      </c>
      <c r="S66" s="140">
        <f t="shared" si="94"/>
        <v>6</v>
      </c>
      <c r="T66" s="140">
        <f t="shared" si="95"/>
        <v>418</v>
      </c>
      <c r="U66" t="s">
        <v>116</v>
      </c>
      <c r="V66" t="s">
        <v>89</v>
      </c>
      <c r="W66" t="s">
        <v>116</v>
      </c>
      <c r="X66" s="4" t="s">
        <v>89</v>
      </c>
      <c r="Y66" s="4" t="s">
        <v>472</v>
      </c>
      <c r="Z66" s="4" t="s">
        <v>177</v>
      </c>
      <c r="AA66" s="4" t="s">
        <v>48</v>
      </c>
      <c r="AB66" s="4">
        <v>516</v>
      </c>
      <c r="AC66" s="4">
        <v>1110.827</v>
      </c>
      <c r="AD66" s="4">
        <v>494.15699999999998</v>
      </c>
      <c r="AE66" s="4">
        <v>2.2480000000000002</v>
      </c>
      <c r="AF66" s="4">
        <v>2.9</v>
      </c>
      <c r="AG66" s="4">
        <v>13.066000000000001</v>
      </c>
      <c r="AH66" s="4">
        <v>74.698312999999999</v>
      </c>
      <c r="AI66" s="4">
        <v>1.612484</v>
      </c>
      <c r="AJ66" s="4">
        <v>28.767202999999999</v>
      </c>
      <c r="AK66" s="4">
        <v>288</v>
      </c>
      <c r="AL66" s="4">
        <v>6</v>
      </c>
      <c r="AM66" s="4">
        <v>418</v>
      </c>
      <c r="AN66" s="4">
        <v>82</v>
      </c>
      <c r="AO66" s="4">
        <v>14.870844</v>
      </c>
      <c r="AP66" s="4">
        <v>706.4</v>
      </c>
      <c r="AQ66" s="4">
        <v>17</v>
      </c>
      <c r="AR66" s="4">
        <v>7</v>
      </c>
      <c r="AS66" s="4">
        <v>4886</v>
      </c>
      <c r="AT66" s="4">
        <v>0.54</v>
      </c>
      <c r="AU66" s="4">
        <v>37.630000000000003</v>
      </c>
      <c r="AV66" s="4">
        <v>4178</v>
      </c>
      <c r="AW66" s="4">
        <v>0</v>
      </c>
      <c r="AX66" s="4">
        <v>0.6</v>
      </c>
      <c r="AY66">
        <v>0.77517241379310353</v>
      </c>
      <c r="AZ66" t="s">
        <v>69</v>
      </c>
      <c r="BA66" t="s">
        <v>422</v>
      </c>
      <c r="BB66">
        <v>3</v>
      </c>
      <c r="BC66" t="s">
        <v>473</v>
      </c>
      <c r="BD66">
        <v>6</v>
      </c>
      <c r="BE66">
        <v>8348.6440000000002</v>
      </c>
      <c r="BF66">
        <v>0.13305478111175897</v>
      </c>
      <c r="BG66">
        <v>0.10314039584111524</v>
      </c>
      <c r="BH66">
        <v>324531.76499999996</v>
      </c>
      <c r="BI66">
        <v>3.4228606250608479E-3</v>
      </c>
      <c r="BJ66">
        <v>2.6533071328057886E-3</v>
      </c>
      <c r="BK66">
        <v>1</v>
      </c>
      <c r="BL66" t="s">
        <v>445</v>
      </c>
      <c r="BM66" t="s">
        <v>446</v>
      </c>
      <c r="BN66" t="s">
        <v>445</v>
      </c>
    </row>
    <row r="67" spans="1:66" x14ac:dyDescent="0.25">
      <c r="A67" s="141" t="str">
        <f t="shared" ref="A67" si="96">W67</f>
        <v>선진여객</v>
      </c>
      <c r="B67" s="141" t="str">
        <f t="shared" ref="B67" si="97">V67</f>
        <v>예비</v>
      </c>
      <c r="C67" s="142" t="str">
        <f t="shared" ref="C67" si="98">Y67</f>
        <v>78바1175</v>
      </c>
      <c r="D67" s="130" t="str">
        <f t="shared" ref="D67" si="99">Z67</f>
        <v>중형</v>
      </c>
      <c r="E67" s="126" t="str">
        <f t="shared" ref="E67" si="100">AZ67</f>
        <v>F</v>
      </c>
      <c r="F67" s="149">
        <f t="shared" ref="F67" si="101">G67/H67</f>
        <v>0.69103448275862067</v>
      </c>
      <c r="G67" s="150">
        <f t="shared" ref="G67" si="102">AE67</f>
        <v>2.004</v>
      </c>
      <c r="H67" s="151">
        <f t="shared" ref="H67" si="103">AF67</f>
        <v>2.9</v>
      </c>
      <c r="I67" s="152">
        <f t="shared" ref="I67" si="104">AC67</f>
        <v>1504.2829999999999</v>
      </c>
      <c r="J67" s="153">
        <f t="shared" ref="J67" si="105">AI67/AH67</f>
        <v>1.932056558311334E-2</v>
      </c>
      <c r="K67" s="153">
        <f t="shared" ref="K67" si="106">AJ67/AH67</f>
        <v>0.3717421506167144</v>
      </c>
      <c r="L67" s="153">
        <f t="shared" ref="L67" si="107">AK67/AC67</f>
        <v>0.22402699492050368</v>
      </c>
      <c r="M67" s="154">
        <f t="shared" ref="M67" si="108">AG67</f>
        <v>17.896999999999998</v>
      </c>
      <c r="N67" s="155">
        <f t="shared" ref="N67" si="109">IF(AW67=0,AT67,"속도계이상")</f>
        <v>6.6000000000000003E-2</v>
      </c>
      <c r="O67" s="155">
        <f t="shared" ref="O67" si="110">IF(AW67=0,AU67,"속도계이상")</f>
        <v>54.576999999999998</v>
      </c>
      <c r="P67" s="156">
        <f t="shared" ref="P67" si="111">AQ67/60</f>
        <v>0</v>
      </c>
      <c r="Q67" s="157">
        <f t="shared" ref="Q67" si="112">AN67</f>
        <v>82</v>
      </c>
      <c r="R67" s="158">
        <f t="shared" ref="R67" si="113">AC67/(AH67-AI67-AJ67)</f>
        <v>27.713666669338021</v>
      </c>
      <c r="S67" s="143">
        <f t="shared" ref="S67" si="114">IF(AW67=0,AL67,"속도계이상")</f>
        <v>1</v>
      </c>
      <c r="T67" s="143">
        <f t="shared" ref="T67" si="115">IF(AW67=0,AM67,"속도계이상")</f>
        <v>821</v>
      </c>
      <c r="U67" t="s">
        <v>116</v>
      </c>
      <c r="V67" t="s">
        <v>89</v>
      </c>
      <c r="W67" t="s">
        <v>116</v>
      </c>
      <c r="X67" s="4" t="s">
        <v>89</v>
      </c>
      <c r="Y67" s="4" t="s">
        <v>424</v>
      </c>
      <c r="Z67" s="4" t="s">
        <v>177</v>
      </c>
      <c r="AA67" s="4" t="s">
        <v>48</v>
      </c>
      <c r="AB67" s="4">
        <v>516</v>
      </c>
      <c r="AC67" s="4">
        <v>1504.2829999999999</v>
      </c>
      <c r="AD67" s="4">
        <v>750.81600000000003</v>
      </c>
      <c r="AE67" s="4">
        <v>2.004</v>
      </c>
      <c r="AF67" s="4">
        <v>2.9</v>
      </c>
      <c r="AG67" s="4">
        <v>17.896999999999998</v>
      </c>
      <c r="AH67" s="4">
        <v>89.138022000000007</v>
      </c>
      <c r="AI67" s="4">
        <v>1.722197</v>
      </c>
      <c r="AJ67" s="4">
        <v>33.136360000000003</v>
      </c>
      <c r="AK67" s="4">
        <v>337</v>
      </c>
      <c r="AL67" s="4">
        <v>1</v>
      </c>
      <c r="AM67" s="4">
        <v>821</v>
      </c>
      <c r="AN67" s="4">
        <v>82</v>
      </c>
      <c r="AO67" s="4">
        <v>16.875883999999999</v>
      </c>
      <c r="AP67" s="4">
        <v>1631.4</v>
      </c>
      <c r="AQ67" s="4">
        <v>0</v>
      </c>
      <c r="AR67" s="4">
        <v>4</v>
      </c>
      <c r="AS67" s="4">
        <v>509</v>
      </c>
      <c r="AT67" s="4">
        <v>6.6000000000000003E-2</v>
      </c>
      <c r="AU67" s="4">
        <v>54.576999999999998</v>
      </c>
      <c r="AV67" s="4">
        <v>66</v>
      </c>
      <c r="AW67" s="4">
        <v>0</v>
      </c>
      <c r="AX67" s="4">
        <v>0.6</v>
      </c>
      <c r="AY67">
        <v>0.69103448275862067</v>
      </c>
      <c r="AZ67" t="s">
        <v>69</v>
      </c>
      <c r="BA67" t="s">
        <v>422</v>
      </c>
      <c r="BB67">
        <v>10</v>
      </c>
      <c r="BC67" t="s">
        <v>474</v>
      </c>
      <c r="BD67">
        <v>10</v>
      </c>
      <c r="BE67">
        <v>8348.6440000000002</v>
      </c>
      <c r="BF67">
        <v>0.18018291353661742</v>
      </c>
      <c r="BG67">
        <v>0.12451260645771768</v>
      </c>
      <c r="BH67">
        <v>324531.76499999996</v>
      </c>
      <c r="BI67">
        <v>4.6352411758522312E-3</v>
      </c>
      <c r="BJ67">
        <v>3.2031114884165071E-3</v>
      </c>
      <c r="BK67">
        <v>1</v>
      </c>
      <c r="BL67" t="s">
        <v>69</v>
      </c>
      <c r="BM67">
        <v>0</v>
      </c>
      <c r="BN67" t="s">
        <v>403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9" priority="1" operator="containsText" text="F">
      <formula>NOT(ISERROR(SEARCH("F",E1)))</formula>
    </cfRule>
    <cfRule type="containsText" dxfId="58" priority="2" operator="containsText" text="D">
      <formula>NOT(ISERROR(SEARCH("D",E1)))</formula>
    </cfRule>
    <cfRule type="containsText" dxfId="57" priority="3" operator="containsText" text="C">
      <formula>NOT(ISERROR(SEARCH("C",E1)))</formula>
    </cfRule>
    <cfRule type="containsText" dxfId="56" priority="4" operator="containsText" text="B">
      <formula>NOT(ISERROR(SEARCH("B",E1)))</formula>
    </cfRule>
    <cfRule type="containsText" dxfId="55" priority="5" operator="containsText" text="A">
      <formula>NOT(ISERROR(SEARCH("A",E1)))</formula>
    </cfRule>
    <cfRule type="containsText" dxfId="5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 x14ac:dyDescent="0.25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19" t="s">
        <v>38</v>
      </c>
      <c r="B4" s="120" t="s">
        <v>49</v>
      </c>
      <c r="C4" s="121" t="s">
        <v>140</v>
      </c>
      <c r="D4" s="121" t="s">
        <v>155</v>
      </c>
      <c r="E4" s="122" t="s">
        <v>144</v>
      </c>
      <c r="F4" s="120" t="s">
        <v>148</v>
      </c>
      <c r="G4" s="122" t="s">
        <v>146</v>
      </c>
      <c r="H4" s="122" t="s">
        <v>150</v>
      </c>
      <c r="I4" s="123" t="s">
        <v>152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661</v>
      </c>
      <c r="AN4" s="13"/>
      <c r="AO4" t="s">
        <v>168</v>
      </c>
      <c r="AP4" t="s">
        <v>662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663</v>
      </c>
      <c r="AY4" t="s">
        <v>124</v>
      </c>
      <c r="AZ4" t="s">
        <v>664</v>
      </c>
      <c r="BA4" t="s">
        <v>665</v>
      </c>
      <c r="BB4" t="s">
        <v>666</v>
      </c>
      <c r="BC4" t="s">
        <v>667</v>
      </c>
      <c r="BD4">
        <v>24</v>
      </c>
      <c r="BE4" t="s">
        <v>136</v>
      </c>
      <c r="BF4" t="s">
        <v>137</v>
      </c>
      <c r="BG4" t="s">
        <v>138</v>
      </c>
      <c r="BI4" t="s">
        <v>0</v>
      </c>
      <c r="BJ4" t="s">
        <v>72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 x14ac:dyDescent="0.25">
      <c r="A5" s="124" t="str">
        <f>BI5</f>
        <v>선진여객</v>
      </c>
      <c r="B5" s="125">
        <f>IF(BJ5="NULL", E5, BJ5)</f>
        <v>1517</v>
      </c>
      <c r="C5" s="126" t="str">
        <f>BK5</f>
        <v>F</v>
      </c>
      <c r="D5" s="127">
        <f>BL5</f>
        <v>0.77984214177425148</v>
      </c>
      <c r="E5" s="128">
        <f>U5</f>
        <v>1517</v>
      </c>
      <c r="F5" s="129" t="str">
        <f t="shared" ref="F5:I6" si="0">BN5</f>
        <v>87</v>
      </c>
      <c r="G5" s="130" t="str">
        <f t="shared" si="0"/>
        <v>78바1168</v>
      </c>
      <c r="H5" s="131">
        <f t="shared" si="0"/>
        <v>10</v>
      </c>
      <c r="I5" s="132">
        <f t="shared" si="0"/>
        <v>1727.0790000000002</v>
      </c>
      <c r="J5" s="133">
        <f>AB5/AA5</f>
        <v>1.0748378080177793E-2</v>
      </c>
      <c r="K5" s="133">
        <f>AC5/AA5</f>
        <v>0.40169995536553221</v>
      </c>
      <c r="L5" s="133">
        <f>AD5/I5</f>
        <v>0.21712961595850563</v>
      </c>
      <c r="M5" s="134">
        <f>Z5</f>
        <v>14.651</v>
      </c>
      <c r="N5" s="135">
        <f>BV5</f>
        <v>0</v>
      </c>
      <c r="O5" s="135">
        <f>BW5</f>
        <v>20.207529591871591</v>
      </c>
      <c r="P5" s="217">
        <f>AK5</f>
        <v>8</v>
      </c>
      <c r="Q5" s="218">
        <f>AE5</f>
        <v>0</v>
      </c>
      <c r="R5" s="218">
        <f>AF5</f>
        <v>355</v>
      </c>
      <c r="T5">
        <v>516</v>
      </c>
      <c r="U5">
        <v>1517</v>
      </c>
      <c r="V5" t="s">
        <v>668</v>
      </c>
      <c r="W5">
        <v>1748.3130000000001</v>
      </c>
      <c r="X5">
        <v>943.24099999999999</v>
      </c>
      <c r="Y5">
        <v>1.8540000000000001</v>
      </c>
      <c r="Z5">
        <v>14.651</v>
      </c>
      <c r="AA5">
        <v>117.01719</v>
      </c>
      <c r="AB5">
        <v>1.2577449999999999</v>
      </c>
      <c r="AC5">
        <v>47.005800000000001</v>
      </c>
      <c r="AD5" s="1">
        <v>375</v>
      </c>
      <c r="AE5">
        <v>0</v>
      </c>
      <c r="AF5">
        <v>355</v>
      </c>
      <c r="AG5">
        <v>84</v>
      </c>
      <c r="AH5">
        <v>14.940651000000001</v>
      </c>
      <c r="AI5">
        <v>1012.2</v>
      </c>
      <c r="AJ5">
        <v>0</v>
      </c>
      <c r="AK5">
        <v>8</v>
      </c>
      <c r="AL5">
        <v>3904</v>
      </c>
      <c r="AM5">
        <v>0.77984214177425148</v>
      </c>
      <c r="AN5" t="s">
        <v>69</v>
      </c>
      <c r="AO5">
        <v>359.726</v>
      </c>
      <c r="AP5" t="s">
        <v>669</v>
      </c>
      <c r="AQ5" t="s">
        <v>116</v>
      </c>
      <c r="AR5" t="s">
        <v>121</v>
      </c>
      <c r="AS5" t="s">
        <v>116</v>
      </c>
      <c r="AT5" t="s">
        <v>121</v>
      </c>
      <c r="AU5" t="s">
        <v>243</v>
      </c>
      <c r="AV5" t="s">
        <v>668</v>
      </c>
      <c r="AW5" t="s">
        <v>69</v>
      </c>
      <c r="AX5">
        <v>1517</v>
      </c>
      <c r="AY5" t="s">
        <v>670</v>
      </c>
      <c r="AZ5">
        <v>12</v>
      </c>
      <c r="BA5" t="s">
        <v>671</v>
      </c>
      <c r="BB5">
        <v>10</v>
      </c>
      <c r="BC5">
        <v>1</v>
      </c>
      <c r="BE5" t="s">
        <v>69</v>
      </c>
      <c r="BF5">
        <v>0</v>
      </c>
      <c r="BG5" t="s">
        <v>403</v>
      </c>
      <c r="BI5" t="s">
        <v>116</v>
      </c>
      <c r="BJ5" t="s">
        <v>668</v>
      </c>
      <c r="BK5" t="s">
        <v>69</v>
      </c>
      <c r="BL5">
        <v>0.77984214177425148</v>
      </c>
      <c r="BM5">
        <v>1517</v>
      </c>
      <c r="BN5" t="s">
        <v>121</v>
      </c>
      <c r="BO5" t="s">
        <v>243</v>
      </c>
      <c r="BP5">
        <v>10</v>
      </c>
      <c r="BQ5">
        <v>1727.0790000000002</v>
      </c>
      <c r="BR5">
        <v>1.0748378080177793E-2</v>
      </c>
      <c r="BS5">
        <v>0.40169995536553221</v>
      </c>
      <c r="BT5">
        <v>0.21449248504129409</v>
      </c>
      <c r="BU5">
        <v>14.651</v>
      </c>
      <c r="BV5">
        <v>0</v>
      </c>
      <c r="BW5">
        <v>20.207529591871591</v>
      </c>
      <c r="BX5">
        <v>8</v>
      </c>
      <c r="BY5">
        <v>0</v>
      </c>
      <c r="BZ5">
        <v>355</v>
      </c>
    </row>
    <row r="6" spans="1:78" ht="16.5" x14ac:dyDescent="0.25">
      <c r="A6" s="107" t="str">
        <f>BI6</f>
        <v>선진여객</v>
      </c>
      <c r="B6" s="108" t="str">
        <f>IF(BJ6="NULL", E6, BJ6)</f>
        <v>강창석</v>
      </c>
      <c r="C6" s="109" t="str">
        <f>BK6</f>
        <v>D</v>
      </c>
      <c r="D6" s="110">
        <f>BL6</f>
        <v>0.84141172484498705</v>
      </c>
      <c r="E6" s="111">
        <f>U6</f>
        <v>945</v>
      </c>
      <c r="F6" s="112" t="str">
        <f t="shared" si="0"/>
        <v>87</v>
      </c>
      <c r="G6" s="113" t="str">
        <f t="shared" si="0"/>
        <v>70바3824</v>
      </c>
      <c r="H6" s="114">
        <f t="shared" si="0"/>
        <v>3</v>
      </c>
      <c r="I6" s="115">
        <f t="shared" si="0"/>
        <v>2241.3270000000002</v>
      </c>
      <c r="J6" s="116">
        <f>AB6/AA6</f>
        <v>7.1640605902092208E-3</v>
      </c>
      <c r="K6" s="116">
        <f>AC6/AA6</f>
        <v>0.38384343711483665</v>
      </c>
      <c r="L6" s="116">
        <f>AD6/I6</f>
        <v>0.30517635311581037</v>
      </c>
      <c r="M6" s="117">
        <f>Z6</f>
        <v>16.344999999999999</v>
      </c>
      <c r="N6" s="118">
        <f>BV6</f>
        <v>0</v>
      </c>
      <c r="O6" s="118">
        <f>BW6</f>
        <v>38.057811287688047</v>
      </c>
      <c r="P6" s="219">
        <f>AK6</f>
        <v>1</v>
      </c>
      <c r="Q6" s="220">
        <f>AE6</f>
        <v>0</v>
      </c>
      <c r="R6" s="220">
        <f>AF6</f>
        <v>853</v>
      </c>
      <c r="T6">
        <v>516</v>
      </c>
      <c r="U6">
        <v>945</v>
      </c>
      <c r="V6" t="s">
        <v>257</v>
      </c>
      <c r="W6">
        <v>2241.3270000000002</v>
      </c>
      <c r="X6">
        <v>1254.5340000000001</v>
      </c>
      <c r="Y6">
        <v>1.7869999999999999</v>
      </c>
      <c r="Z6">
        <v>16.344999999999999</v>
      </c>
      <c r="AA6">
        <v>140.39496</v>
      </c>
      <c r="AB6">
        <v>1.005798</v>
      </c>
      <c r="AC6">
        <v>53.889684000000003</v>
      </c>
      <c r="AD6" s="1">
        <v>684</v>
      </c>
      <c r="AE6">
        <v>0</v>
      </c>
      <c r="AF6">
        <v>853</v>
      </c>
      <c r="AG6">
        <v>79</v>
      </c>
      <c r="AH6">
        <v>15.96444</v>
      </c>
      <c r="AI6">
        <v>1685.5</v>
      </c>
      <c r="AJ6">
        <v>0</v>
      </c>
      <c r="AK6">
        <v>1</v>
      </c>
      <c r="AL6">
        <v>103</v>
      </c>
      <c r="AM6">
        <v>0.84141172484498705</v>
      </c>
      <c r="AN6" t="s">
        <v>66</v>
      </c>
      <c r="AO6">
        <v>2111.5770000000002</v>
      </c>
      <c r="AP6" t="s">
        <v>475</v>
      </c>
      <c r="AQ6" t="s">
        <v>116</v>
      </c>
      <c r="AR6" t="s">
        <v>121</v>
      </c>
      <c r="AS6" t="s">
        <v>116</v>
      </c>
      <c r="AT6" t="s">
        <v>121</v>
      </c>
      <c r="AU6" t="s">
        <v>228</v>
      </c>
      <c r="AV6" t="s">
        <v>257</v>
      </c>
      <c r="AW6" t="s">
        <v>66</v>
      </c>
      <c r="AX6">
        <v>945</v>
      </c>
      <c r="AY6" t="s">
        <v>672</v>
      </c>
      <c r="AZ6">
        <v>3</v>
      </c>
      <c r="BA6" t="s">
        <v>448</v>
      </c>
      <c r="BB6">
        <v>3</v>
      </c>
      <c r="BC6">
        <v>1</v>
      </c>
      <c r="BE6" t="s">
        <v>66</v>
      </c>
      <c r="BF6">
        <v>0</v>
      </c>
      <c r="BG6" t="s">
        <v>403</v>
      </c>
      <c r="BI6" t="s">
        <v>116</v>
      </c>
      <c r="BJ6" t="s">
        <v>257</v>
      </c>
      <c r="BK6" t="s">
        <v>66</v>
      </c>
      <c r="BL6">
        <v>0.84141172484498705</v>
      </c>
      <c r="BM6">
        <v>945</v>
      </c>
      <c r="BN6" t="s">
        <v>121</v>
      </c>
      <c r="BO6" t="s">
        <v>228</v>
      </c>
      <c r="BP6">
        <v>3</v>
      </c>
      <c r="BQ6">
        <v>2241.3270000000002</v>
      </c>
      <c r="BR6">
        <v>7.1640605902092208E-3</v>
      </c>
      <c r="BS6">
        <v>0.38384343711483665</v>
      </c>
      <c r="BT6">
        <v>0.30517635311581037</v>
      </c>
      <c r="BU6">
        <v>16.344999999999999</v>
      </c>
      <c r="BV6">
        <v>0</v>
      </c>
      <c r="BW6">
        <v>38.057811287688047</v>
      </c>
      <c r="BX6">
        <v>1</v>
      </c>
      <c r="BY6">
        <v>0</v>
      </c>
      <c r="BZ6">
        <v>853</v>
      </c>
    </row>
    <row r="7" spans="1:78" ht="16.5" x14ac:dyDescent="0.25">
      <c r="A7" s="124" t="str">
        <f t="shared" ref="A7:A70" si="1">BI7</f>
        <v>선진여객</v>
      </c>
      <c r="B7" s="125" t="str">
        <f t="shared" ref="B7:B70" si="2">IF(BJ7="NULL", E7, BJ7)</f>
        <v>고영호</v>
      </c>
      <c r="C7" s="126" t="str">
        <f t="shared" ref="C7:C70" si="3">BK7</f>
        <v>S</v>
      </c>
      <c r="D7" s="127">
        <f t="shared" ref="D7:D70" si="4">BL7</f>
        <v>1.0112798120446103</v>
      </c>
      <c r="E7" s="128">
        <f t="shared" ref="E7:E70" si="5">U7</f>
        <v>4299</v>
      </c>
      <c r="F7" s="129" t="str">
        <f t="shared" ref="F7:F70" si="6">BN7</f>
        <v>595</v>
      </c>
      <c r="G7" s="130" t="str">
        <f t="shared" ref="G7:G70" si="7">BO7</f>
        <v>73아1093</v>
      </c>
      <c r="H7" s="131">
        <f t="shared" ref="H7:H70" si="8">BP7</f>
        <v>2</v>
      </c>
      <c r="I7" s="132">
        <f t="shared" ref="I7:I70" si="9">BQ7</f>
        <v>2089.4760000000001</v>
      </c>
      <c r="J7" s="133">
        <f t="shared" ref="J7:J70" si="10">AB7/AA7</f>
        <v>1.1507131840383098E-2</v>
      </c>
      <c r="K7" s="133">
        <f t="shared" ref="K7:K70" si="11">AC7/AA7</f>
        <v>0.28869732323564684</v>
      </c>
      <c r="L7" s="133">
        <f t="shared" ref="L7:L70" si="12">AD7/I7</f>
        <v>0.19622144499386449</v>
      </c>
      <c r="M7" s="134">
        <f t="shared" ref="M7:M70" si="13">Z7</f>
        <v>4.71</v>
      </c>
      <c r="N7" s="135">
        <f t="shared" ref="N7:N70" si="14">BV7</f>
        <v>0</v>
      </c>
      <c r="O7" s="135">
        <f t="shared" ref="O7:O70" si="15">BW7</f>
        <v>0.28715333413736266</v>
      </c>
      <c r="P7" s="217">
        <f t="shared" ref="P7:P70" si="16">AK7</f>
        <v>3</v>
      </c>
      <c r="Q7" s="218">
        <f t="shared" ref="Q7:Q70" si="17">AE7</f>
        <v>0</v>
      </c>
      <c r="R7" s="218">
        <f t="shared" ref="R7:R70" si="18">AF7</f>
        <v>6</v>
      </c>
      <c r="T7">
        <v>516</v>
      </c>
      <c r="U7">
        <v>4299</v>
      </c>
      <c r="V7" t="s">
        <v>259</v>
      </c>
      <c r="W7">
        <v>2089.4760000000001</v>
      </c>
      <c r="X7">
        <v>712.46500000000003</v>
      </c>
      <c r="Y7">
        <v>2.9329999999999998</v>
      </c>
      <c r="Z7">
        <v>4.71</v>
      </c>
      <c r="AA7">
        <v>143.31216699999999</v>
      </c>
      <c r="AB7">
        <v>1.6491119999999999</v>
      </c>
      <c r="AC7">
        <v>41.373838999999997</v>
      </c>
      <c r="AD7" s="1">
        <v>410</v>
      </c>
      <c r="AE7">
        <v>0</v>
      </c>
      <c r="AF7">
        <v>6</v>
      </c>
      <c r="AG7">
        <v>68</v>
      </c>
      <c r="AH7">
        <v>14.579891999999999</v>
      </c>
      <c r="AI7">
        <v>0.7</v>
      </c>
      <c r="AJ7">
        <v>0</v>
      </c>
      <c r="AK7">
        <v>3</v>
      </c>
      <c r="AL7">
        <v>252</v>
      </c>
      <c r="AM7">
        <v>1.0112798120446103</v>
      </c>
      <c r="AN7" t="s">
        <v>458</v>
      </c>
      <c r="AO7">
        <v>1978.6479999999999</v>
      </c>
      <c r="AP7" t="s">
        <v>476</v>
      </c>
      <c r="AQ7" t="s">
        <v>116</v>
      </c>
      <c r="AR7" t="s">
        <v>118</v>
      </c>
      <c r="AS7" t="s">
        <v>116</v>
      </c>
      <c r="AT7" t="s">
        <v>118</v>
      </c>
      <c r="AU7" t="s">
        <v>184</v>
      </c>
      <c r="AV7" t="s">
        <v>259</v>
      </c>
      <c r="AW7" t="s">
        <v>458</v>
      </c>
      <c r="AX7">
        <v>4299</v>
      </c>
      <c r="AY7" t="s">
        <v>673</v>
      </c>
      <c r="AZ7">
        <v>1</v>
      </c>
      <c r="BA7" t="s">
        <v>674</v>
      </c>
      <c r="BB7">
        <v>2</v>
      </c>
      <c r="BC7">
        <v>1</v>
      </c>
      <c r="BE7" t="s">
        <v>425</v>
      </c>
      <c r="BF7">
        <v>1</v>
      </c>
      <c r="BG7" t="s">
        <v>405</v>
      </c>
      <c r="BI7" t="s">
        <v>116</v>
      </c>
      <c r="BJ7" t="s">
        <v>259</v>
      </c>
      <c r="BK7" t="s">
        <v>458</v>
      </c>
      <c r="BL7">
        <v>1.0112798120446103</v>
      </c>
      <c r="BM7">
        <v>4299</v>
      </c>
      <c r="BN7" t="s">
        <v>118</v>
      </c>
      <c r="BO7" t="s">
        <v>184</v>
      </c>
      <c r="BP7">
        <v>2</v>
      </c>
      <c r="BQ7">
        <v>2089.4760000000001</v>
      </c>
      <c r="BR7">
        <v>1.1507131840383098E-2</v>
      </c>
      <c r="BS7">
        <v>0.28869732323564684</v>
      </c>
      <c r="BT7">
        <v>0.19622144499386449</v>
      </c>
      <c r="BU7">
        <v>4.71</v>
      </c>
      <c r="BV7">
        <v>0</v>
      </c>
      <c r="BW7">
        <v>0.28715333413736266</v>
      </c>
      <c r="BX7">
        <v>3</v>
      </c>
      <c r="BY7">
        <v>0</v>
      </c>
      <c r="BZ7">
        <v>6</v>
      </c>
    </row>
    <row r="8" spans="1:78" ht="16.5" x14ac:dyDescent="0.25">
      <c r="A8" s="107" t="str">
        <f t="shared" si="1"/>
        <v>선진여객</v>
      </c>
      <c r="B8" s="108" t="str">
        <f t="shared" si="2"/>
        <v>공보섭</v>
      </c>
      <c r="C8" s="109" t="str">
        <f t="shared" si="3"/>
        <v>F</v>
      </c>
      <c r="D8" s="110">
        <f t="shared" si="4"/>
        <v>0.79920304761267125</v>
      </c>
      <c r="E8" s="111">
        <f t="shared" si="5"/>
        <v>3626</v>
      </c>
      <c r="F8" s="112" t="str">
        <f t="shared" si="6"/>
        <v>80</v>
      </c>
      <c r="G8" s="113" t="str">
        <f t="shared" si="7"/>
        <v>78바1138</v>
      </c>
      <c r="H8" s="114">
        <f t="shared" si="8"/>
        <v>13</v>
      </c>
      <c r="I8" s="115">
        <f t="shared" si="9"/>
        <v>1756.3579999999999</v>
      </c>
      <c r="J8" s="116">
        <f t="shared" si="10"/>
        <v>1.6972108399237254E-2</v>
      </c>
      <c r="K8" s="116">
        <f t="shared" si="11"/>
        <v>0.40303170934452809</v>
      </c>
      <c r="L8" s="116">
        <f t="shared" si="12"/>
        <v>0.21294064194201867</v>
      </c>
      <c r="M8" s="117">
        <f t="shared" si="13"/>
        <v>15.747</v>
      </c>
      <c r="N8" s="118">
        <f t="shared" si="14"/>
        <v>0.2277440020770253</v>
      </c>
      <c r="O8" s="118">
        <f t="shared" si="15"/>
        <v>54.316944495370535</v>
      </c>
      <c r="P8" s="219">
        <f t="shared" si="16"/>
        <v>15</v>
      </c>
      <c r="Q8" s="220">
        <f t="shared" si="17"/>
        <v>4</v>
      </c>
      <c r="R8" s="220">
        <f t="shared" si="18"/>
        <v>954</v>
      </c>
      <c r="T8">
        <v>516</v>
      </c>
      <c r="U8">
        <v>3626</v>
      </c>
      <c r="V8" t="s">
        <v>477</v>
      </c>
      <c r="W8">
        <v>1756.3579999999999</v>
      </c>
      <c r="X8">
        <v>827.16</v>
      </c>
      <c r="Y8">
        <v>2.1230000000000002</v>
      </c>
      <c r="Z8">
        <v>15.747</v>
      </c>
      <c r="AA8">
        <v>112.45385400000001</v>
      </c>
      <c r="AB8">
        <v>1.908579</v>
      </c>
      <c r="AC8">
        <v>45.322468999999998</v>
      </c>
      <c r="AD8" s="1">
        <v>374</v>
      </c>
      <c r="AE8">
        <v>4</v>
      </c>
      <c r="AF8">
        <v>954</v>
      </c>
      <c r="AG8">
        <v>77</v>
      </c>
      <c r="AH8">
        <v>15.618477</v>
      </c>
      <c r="AI8">
        <v>640.79999999999995</v>
      </c>
      <c r="AJ8">
        <v>0</v>
      </c>
      <c r="AK8">
        <v>15</v>
      </c>
      <c r="AL8">
        <v>2289</v>
      </c>
      <c r="AM8">
        <v>0.79920304761267125</v>
      </c>
      <c r="AN8" t="s">
        <v>69</v>
      </c>
      <c r="AO8">
        <v>265.363</v>
      </c>
      <c r="AP8" t="s">
        <v>478</v>
      </c>
      <c r="AQ8" t="s">
        <v>116</v>
      </c>
      <c r="AR8" t="s">
        <v>120</v>
      </c>
      <c r="AS8" t="s">
        <v>116</v>
      </c>
      <c r="AT8" t="s">
        <v>120</v>
      </c>
      <c r="AU8" t="s">
        <v>208</v>
      </c>
      <c r="AV8" t="s">
        <v>477</v>
      </c>
      <c r="AW8" t="s">
        <v>69</v>
      </c>
      <c r="AX8">
        <v>3626</v>
      </c>
      <c r="AY8" t="s">
        <v>675</v>
      </c>
      <c r="AZ8">
        <v>1</v>
      </c>
      <c r="BA8" t="s">
        <v>676</v>
      </c>
      <c r="BB8">
        <v>13</v>
      </c>
      <c r="BC8">
        <v>1</v>
      </c>
      <c r="BE8" t="s">
        <v>69</v>
      </c>
      <c r="BF8">
        <v>0</v>
      </c>
      <c r="BG8" t="s">
        <v>403</v>
      </c>
      <c r="BI8" t="s">
        <v>116</v>
      </c>
      <c r="BJ8" t="s">
        <v>477</v>
      </c>
      <c r="BK8" t="s">
        <v>69</v>
      </c>
      <c r="BL8">
        <v>0.79920304761267125</v>
      </c>
      <c r="BM8">
        <v>3626</v>
      </c>
      <c r="BN8" t="s">
        <v>120</v>
      </c>
      <c r="BO8" t="s">
        <v>208</v>
      </c>
      <c r="BP8">
        <v>13</v>
      </c>
      <c r="BQ8">
        <v>1756.3579999999999</v>
      </c>
      <c r="BR8">
        <v>1.6972108399237254E-2</v>
      </c>
      <c r="BS8">
        <v>0.40303170934452809</v>
      </c>
      <c r="BT8">
        <v>0.21294064194201867</v>
      </c>
      <c r="BU8">
        <v>15.747</v>
      </c>
      <c r="BV8">
        <v>0.2277440020770253</v>
      </c>
      <c r="BW8">
        <v>54.316944495370535</v>
      </c>
      <c r="BX8">
        <v>15</v>
      </c>
      <c r="BY8">
        <v>4</v>
      </c>
      <c r="BZ8">
        <v>954</v>
      </c>
    </row>
    <row r="9" spans="1:78" ht="16.5" x14ac:dyDescent="0.25">
      <c r="A9" s="124" t="str">
        <f t="shared" si="1"/>
        <v>선진여객</v>
      </c>
      <c r="B9" s="125" t="str">
        <f t="shared" si="2"/>
        <v>곽원은</v>
      </c>
      <c r="C9" s="126" t="str">
        <f t="shared" si="3"/>
        <v>D</v>
      </c>
      <c r="D9" s="127">
        <f t="shared" si="4"/>
        <v>0.83962630896021428</v>
      </c>
      <c r="E9" s="128">
        <f t="shared" si="5"/>
        <v>4521</v>
      </c>
      <c r="F9" s="129" t="str">
        <f t="shared" si="6"/>
        <v>87</v>
      </c>
      <c r="G9" s="130" t="str">
        <f t="shared" si="7"/>
        <v>78바1197</v>
      </c>
      <c r="H9" s="131">
        <f t="shared" si="8"/>
        <v>4</v>
      </c>
      <c r="I9" s="132">
        <f t="shared" si="9"/>
        <v>2469.337</v>
      </c>
      <c r="J9" s="133">
        <f t="shared" si="10"/>
        <v>8.0275577054553775E-3</v>
      </c>
      <c r="K9" s="133">
        <f t="shared" si="11"/>
        <v>0.40507630426209801</v>
      </c>
      <c r="L9" s="133">
        <f t="shared" si="12"/>
        <v>0.35232129109959476</v>
      </c>
      <c r="M9" s="134">
        <f t="shared" si="13"/>
        <v>12.064</v>
      </c>
      <c r="N9" s="135">
        <f t="shared" si="14"/>
        <v>0</v>
      </c>
      <c r="O9" s="135">
        <f t="shared" si="15"/>
        <v>5.4670545170626772</v>
      </c>
      <c r="P9" s="217">
        <f t="shared" si="16"/>
        <v>5</v>
      </c>
      <c r="Q9" s="218">
        <f t="shared" si="17"/>
        <v>0</v>
      </c>
      <c r="R9" s="218">
        <f t="shared" si="18"/>
        <v>135</v>
      </c>
      <c r="T9">
        <v>516</v>
      </c>
      <c r="U9">
        <v>4521</v>
      </c>
      <c r="V9" t="s">
        <v>261</v>
      </c>
      <c r="W9">
        <v>2469.337</v>
      </c>
      <c r="X9">
        <v>1105.347</v>
      </c>
      <c r="Y9">
        <v>2.234</v>
      </c>
      <c r="Z9">
        <v>12.064</v>
      </c>
      <c r="AA9">
        <v>169.82662099999999</v>
      </c>
      <c r="AB9">
        <v>1.3632930000000001</v>
      </c>
      <c r="AC9">
        <v>68.792739999999995</v>
      </c>
      <c r="AD9" s="1">
        <v>870</v>
      </c>
      <c r="AE9">
        <v>0</v>
      </c>
      <c r="AF9">
        <v>135</v>
      </c>
      <c r="AG9">
        <v>66</v>
      </c>
      <c r="AH9">
        <v>14.540341</v>
      </c>
      <c r="AI9">
        <v>139.9</v>
      </c>
      <c r="AJ9">
        <v>0</v>
      </c>
      <c r="AK9">
        <v>5</v>
      </c>
      <c r="AL9">
        <v>440</v>
      </c>
      <c r="AM9">
        <v>0.83962630896021428</v>
      </c>
      <c r="AN9" t="s">
        <v>66</v>
      </c>
      <c r="AO9">
        <v>2121.83</v>
      </c>
      <c r="AP9" t="s">
        <v>479</v>
      </c>
      <c r="AQ9" t="s">
        <v>116</v>
      </c>
      <c r="AR9" t="s">
        <v>121</v>
      </c>
      <c r="AS9" t="s">
        <v>116</v>
      </c>
      <c r="AT9" t="s">
        <v>121</v>
      </c>
      <c r="AU9" t="s">
        <v>254</v>
      </c>
      <c r="AV9" t="s">
        <v>261</v>
      </c>
      <c r="AW9" t="s">
        <v>66</v>
      </c>
      <c r="AX9">
        <v>4521</v>
      </c>
      <c r="AY9" t="s">
        <v>672</v>
      </c>
      <c r="AZ9">
        <v>5</v>
      </c>
      <c r="BA9" t="s">
        <v>449</v>
      </c>
      <c r="BB9">
        <v>4</v>
      </c>
      <c r="BC9">
        <v>1</v>
      </c>
      <c r="BE9" t="s">
        <v>68</v>
      </c>
      <c r="BF9">
        <v>-1</v>
      </c>
      <c r="BG9" t="s">
        <v>439</v>
      </c>
      <c r="BI9" t="s">
        <v>116</v>
      </c>
      <c r="BJ9" t="s">
        <v>261</v>
      </c>
      <c r="BK9" t="s">
        <v>66</v>
      </c>
      <c r="BL9">
        <v>0.83962630896021428</v>
      </c>
      <c r="BM9">
        <v>4521</v>
      </c>
      <c r="BN9" t="s">
        <v>121</v>
      </c>
      <c r="BO9" t="s">
        <v>254</v>
      </c>
      <c r="BP9">
        <v>4</v>
      </c>
      <c r="BQ9">
        <v>2469.337</v>
      </c>
      <c r="BR9">
        <v>8.0275577054553775E-3</v>
      </c>
      <c r="BS9">
        <v>0.40507630426209801</v>
      </c>
      <c r="BT9">
        <v>0.35232129109959476</v>
      </c>
      <c r="BU9">
        <v>12.064</v>
      </c>
      <c r="BV9">
        <v>0</v>
      </c>
      <c r="BW9">
        <v>5.4670545170626772</v>
      </c>
      <c r="BX9">
        <v>5</v>
      </c>
      <c r="BY9">
        <v>0</v>
      </c>
      <c r="BZ9">
        <v>135</v>
      </c>
    </row>
    <row r="10" spans="1:78" ht="16.5" x14ac:dyDescent="0.25">
      <c r="A10" s="107" t="str">
        <f t="shared" si="1"/>
        <v>선진여객</v>
      </c>
      <c r="B10" s="108" t="str">
        <f t="shared" si="2"/>
        <v>권정신</v>
      </c>
      <c r="C10" s="109" t="str">
        <f t="shared" si="3"/>
        <v>B</v>
      </c>
      <c r="D10" s="110">
        <f t="shared" si="4"/>
        <v>0.92074074074074075</v>
      </c>
      <c r="E10" s="111">
        <f t="shared" si="5"/>
        <v>8652</v>
      </c>
      <c r="F10" s="112" t="str">
        <f t="shared" si="6"/>
        <v>80</v>
      </c>
      <c r="G10" s="113" t="str">
        <f t="shared" si="7"/>
        <v>78바1144</v>
      </c>
      <c r="H10" s="114">
        <f t="shared" si="8"/>
        <v>1</v>
      </c>
      <c r="I10" s="115">
        <f t="shared" si="9"/>
        <v>2379.0140000000001</v>
      </c>
      <c r="J10" s="116">
        <f t="shared" si="10"/>
        <v>8.3490555711464454E-3</v>
      </c>
      <c r="K10" s="116">
        <f t="shared" si="11"/>
        <v>0.36431741065775936</v>
      </c>
      <c r="L10" s="116">
        <f t="shared" si="12"/>
        <v>0.21395418438058791</v>
      </c>
      <c r="M10" s="117">
        <f t="shared" si="13"/>
        <v>11.351000000000001</v>
      </c>
      <c r="N10" s="118">
        <f t="shared" si="14"/>
        <v>0.25220532539951424</v>
      </c>
      <c r="O10" s="118">
        <f t="shared" si="15"/>
        <v>9.0793917143825134</v>
      </c>
      <c r="P10" s="219">
        <f t="shared" si="16"/>
        <v>0</v>
      </c>
      <c r="Q10" s="220">
        <f t="shared" si="17"/>
        <v>6</v>
      </c>
      <c r="R10" s="220">
        <f t="shared" si="18"/>
        <v>216</v>
      </c>
      <c r="T10">
        <v>516</v>
      </c>
      <c r="U10">
        <v>8652</v>
      </c>
      <c r="V10" t="s">
        <v>262</v>
      </c>
      <c r="W10">
        <v>2379.0140000000001</v>
      </c>
      <c r="X10">
        <v>957.10299999999995</v>
      </c>
      <c r="Y10">
        <v>2.4860000000000002</v>
      </c>
      <c r="Z10">
        <v>11.351000000000001</v>
      </c>
      <c r="AA10">
        <v>149.64578800000001</v>
      </c>
      <c r="AB10">
        <v>1.249401</v>
      </c>
      <c r="AC10">
        <v>54.518566</v>
      </c>
      <c r="AD10" s="1">
        <v>509</v>
      </c>
      <c r="AE10">
        <v>6</v>
      </c>
      <c r="AF10">
        <v>216</v>
      </c>
      <c r="AG10">
        <v>74</v>
      </c>
      <c r="AH10">
        <v>15.897634</v>
      </c>
      <c r="AI10">
        <v>684.8</v>
      </c>
      <c r="AJ10">
        <v>0</v>
      </c>
      <c r="AK10">
        <v>0</v>
      </c>
      <c r="AL10">
        <v>0</v>
      </c>
      <c r="AM10">
        <v>0.92074074074074075</v>
      </c>
      <c r="AN10" t="s">
        <v>67</v>
      </c>
      <c r="AO10">
        <v>2379.0140000000001</v>
      </c>
      <c r="AP10" t="s">
        <v>480</v>
      </c>
      <c r="AQ10" t="s">
        <v>116</v>
      </c>
      <c r="AR10" t="s">
        <v>120</v>
      </c>
      <c r="AS10" t="s">
        <v>116</v>
      </c>
      <c r="AT10" t="s">
        <v>120</v>
      </c>
      <c r="AU10" t="s">
        <v>212</v>
      </c>
      <c r="AV10" t="s">
        <v>262</v>
      </c>
      <c r="AW10" t="s">
        <v>67</v>
      </c>
      <c r="AX10">
        <v>8652</v>
      </c>
      <c r="AY10" t="s">
        <v>677</v>
      </c>
      <c r="AZ10">
        <v>6</v>
      </c>
      <c r="BA10" t="s">
        <v>447</v>
      </c>
      <c r="BB10">
        <v>1</v>
      </c>
      <c r="BC10">
        <v>1</v>
      </c>
      <c r="BE10" t="s">
        <v>425</v>
      </c>
      <c r="BF10">
        <v>-1</v>
      </c>
      <c r="BG10" t="s">
        <v>439</v>
      </c>
      <c r="BI10" t="s">
        <v>116</v>
      </c>
      <c r="BJ10" t="s">
        <v>262</v>
      </c>
      <c r="BK10" t="s">
        <v>67</v>
      </c>
      <c r="BL10">
        <v>0.92074074074074075</v>
      </c>
      <c r="BM10">
        <v>8652</v>
      </c>
      <c r="BN10" t="s">
        <v>120</v>
      </c>
      <c r="BO10" t="s">
        <v>212</v>
      </c>
      <c r="BP10">
        <v>1</v>
      </c>
      <c r="BQ10">
        <v>2379.0140000000001</v>
      </c>
      <c r="BR10">
        <v>8.3490555711464454E-3</v>
      </c>
      <c r="BS10">
        <v>0.36431741065775936</v>
      </c>
      <c r="BT10">
        <v>0.21395418438058791</v>
      </c>
      <c r="BU10">
        <v>11.351000000000001</v>
      </c>
      <c r="BV10">
        <v>0.25220532539951424</v>
      </c>
      <c r="BW10">
        <v>9.0793917143825134</v>
      </c>
      <c r="BX10">
        <v>0</v>
      </c>
      <c r="BY10">
        <v>6</v>
      </c>
      <c r="BZ10">
        <v>216</v>
      </c>
    </row>
    <row r="11" spans="1:78" ht="16.5" x14ac:dyDescent="0.25">
      <c r="A11" s="124" t="str">
        <f t="shared" si="1"/>
        <v>선진여객</v>
      </c>
      <c r="B11" s="125" t="str">
        <f t="shared" si="2"/>
        <v>권혁</v>
      </c>
      <c r="C11" s="126" t="str">
        <f t="shared" si="3"/>
        <v>B</v>
      </c>
      <c r="D11" s="127">
        <f t="shared" si="4"/>
        <v>0.93379828473430604</v>
      </c>
      <c r="E11" s="128">
        <f t="shared" si="5"/>
        <v>1293</v>
      </c>
      <c r="F11" s="129" t="str">
        <f t="shared" si="6"/>
        <v>80</v>
      </c>
      <c r="G11" s="130" t="str">
        <f t="shared" si="7"/>
        <v>78바1158</v>
      </c>
      <c r="H11" s="131">
        <f t="shared" si="8"/>
        <v>2</v>
      </c>
      <c r="I11" s="132">
        <f t="shared" si="9"/>
        <v>2332.732</v>
      </c>
      <c r="J11" s="133">
        <f t="shared" si="10"/>
        <v>6.8907901056121657E-3</v>
      </c>
      <c r="K11" s="133">
        <f t="shared" si="11"/>
        <v>0.35763121100026041</v>
      </c>
      <c r="L11" s="133">
        <f t="shared" si="12"/>
        <v>0.23706109403051873</v>
      </c>
      <c r="M11" s="134">
        <f t="shared" si="13"/>
        <v>9.5589999999999993</v>
      </c>
      <c r="N11" s="135">
        <f t="shared" si="14"/>
        <v>4.2868190602263781E-2</v>
      </c>
      <c r="O11" s="135">
        <f t="shared" si="15"/>
        <v>6.2158876373282483</v>
      </c>
      <c r="P11" s="217">
        <f t="shared" si="16"/>
        <v>1</v>
      </c>
      <c r="Q11" s="218">
        <f t="shared" si="17"/>
        <v>1</v>
      </c>
      <c r="R11" s="218">
        <f t="shared" si="18"/>
        <v>145</v>
      </c>
      <c r="T11">
        <v>516</v>
      </c>
      <c r="U11">
        <v>1293</v>
      </c>
      <c r="V11" t="s">
        <v>263</v>
      </c>
      <c r="W11">
        <v>2332.732</v>
      </c>
      <c r="X11">
        <v>958.25400000000002</v>
      </c>
      <c r="Y11">
        <v>2.4340000000000002</v>
      </c>
      <c r="Z11">
        <v>9.5589999999999993</v>
      </c>
      <c r="AA11">
        <v>155.880528</v>
      </c>
      <c r="AB11">
        <v>1.0741400000000001</v>
      </c>
      <c r="AC11">
        <v>55.747742000000002</v>
      </c>
      <c r="AD11" s="1">
        <v>553</v>
      </c>
      <c r="AE11">
        <v>1</v>
      </c>
      <c r="AF11">
        <v>145</v>
      </c>
      <c r="AG11">
        <v>66</v>
      </c>
      <c r="AH11">
        <v>14.964871</v>
      </c>
      <c r="AI11">
        <v>21.2</v>
      </c>
      <c r="AJ11">
        <v>0</v>
      </c>
      <c r="AK11">
        <v>1</v>
      </c>
      <c r="AL11">
        <v>3</v>
      </c>
      <c r="AM11">
        <v>0.93379828473430604</v>
      </c>
      <c r="AN11" t="s">
        <v>67</v>
      </c>
      <c r="AO11">
        <v>2278.3539999999998</v>
      </c>
      <c r="AP11" t="s">
        <v>481</v>
      </c>
      <c r="AQ11" t="s">
        <v>116</v>
      </c>
      <c r="AR11" t="s">
        <v>120</v>
      </c>
      <c r="AS11" t="s">
        <v>116</v>
      </c>
      <c r="AT11" t="s">
        <v>120</v>
      </c>
      <c r="AU11" t="s">
        <v>223</v>
      </c>
      <c r="AV11" t="s">
        <v>263</v>
      </c>
      <c r="AW11" t="s">
        <v>67</v>
      </c>
      <c r="AX11">
        <v>1293</v>
      </c>
      <c r="AY11" t="s">
        <v>677</v>
      </c>
      <c r="AZ11">
        <v>2</v>
      </c>
      <c r="BA11" t="s">
        <v>432</v>
      </c>
      <c r="BB11">
        <v>2</v>
      </c>
      <c r="BC11">
        <v>1</v>
      </c>
      <c r="BE11" t="s">
        <v>67</v>
      </c>
      <c r="BF11">
        <v>0</v>
      </c>
      <c r="BG11" t="s">
        <v>403</v>
      </c>
      <c r="BI11" t="s">
        <v>116</v>
      </c>
      <c r="BJ11" t="s">
        <v>263</v>
      </c>
      <c r="BK11" t="s">
        <v>67</v>
      </c>
      <c r="BL11">
        <v>0.93379828473430604</v>
      </c>
      <c r="BM11">
        <v>1293</v>
      </c>
      <c r="BN11" t="s">
        <v>120</v>
      </c>
      <c r="BO11" t="s">
        <v>223</v>
      </c>
      <c r="BP11">
        <v>2</v>
      </c>
      <c r="BQ11">
        <v>2332.732</v>
      </c>
      <c r="BR11">
        <v>6.8907901056121657E-3</v>
      </c>
      <c r="BS11">
        <v>0.35763121100026041</v>
      </c>
      <c r="BT11">
        <v>0.23706109403051873</v>
      </c>
      <c r="BU11">
        <v>9.5589999999999993</v>
      </c>
      <c r="BV11">
        <v>4.2868190602263781E-2</v>
      </c>
      <c r="BW11">
        <v>6.2158876373282483</v>
      </c>
      <c r="BX11">
        <v>1</v>
      </c>
      <c r="BY11">
        <v>1</v>
      </c>
      <c r="BZ11">
        <v>145</v>
      </c>
    </row>
    <row r="12" spans="1:78" ht="16.5" x14ac:dyDescent="0.25">
      <c r="A12" s="107" t="str">
        <f t="shared" si="1"/>
        <v>선진여객</v>
      </c>
      <c r="B12" s="108" t="str">
        <f t="shared" si="2"/>
        <v>김관태</v>
      </c>
      <c r="C12" s="109" t="str">
        <f t="shared" si="3"/>
        <v>A</v>
      </c>
      <c r="D12" s="110">
        <f t="shared" si="4"/>
        <v>0.98014892913988316</v>
      </c>
      <c r="E12" s="111">
        <f t="shared" si="5"/>
        <v>5986</v>
      </c>
      <c r="F12" s="112" t="str">
        <f t="shared" si="6"/>
        <v>80</v>
      </c>
      <c r="G12" s="113" t="str">
        <f t="shared" si="7"/>
        <v>78바1147</v>
      </c>
      <c r="H12" s="114">
        <f t="shared" si="8"/>
        <v>15</v>
      </c>
      <c r="I12" s="115">
        <f t="shared" si="9"/>
        <v>2134.13</v>
      </c>
      <c r="J12" s="116">
        <f t="shared" si="10"/>
        <v>4.4410199595491156E-3</v>
      </c>
      <c r="K12" s="116">
        <f t="shared" si="11"/>
        <v>0.36164098132040312</v>
      </c>
      <c r="L12" s="116">
        <f t="shared" si="12"/>
        <v>0.15509833046721613</v>
      </c>
      <c r="M12" s="117">
        <f t="shared" si="13"/>
        <v>9.5549999999999997</v>
      </c>
      <c r="N12" s="118">
        <f t="shared" si="14"/>
        <v>9.3715003303453864E-2</v>
      </c>
      <c r="O12" s="118">
        <f t="shared" si="15"/>
        <v>3.467455122227793</v>
      </c>
      <c r="P12" s="219">
        <f t="shared" si="16"/>
        <v>0</v>
      </c>
      <c r="Q12" s="220">
        <f t="shared" si="17"/>
        <v>2</v>
      </c>
      <c r="R12" s="220">
        <f t="shared" si="18"/>
        <v>74</v>
      </c>
      <c r="T12">
        <v>516</v>
      </c>
      <c r="U12">
        <v>5986</v>
      </c>
      <c r="V12" t="s">
        <v>482</v>
      </c>
      <c r="W12">
        <v>2134.13</v>
      </c>
      <c r="X12">
        <v>817.67600000000004</v>
      </c>
      <c r="Y12">
        <v>2.61</v>
      </c>
      <c r="Z12">
        <v>9.5549999999999997</v>
      </c>
      <c r="AA12">
        <v>139.41301899999999</v>
      </c>
      <c r="AB12">
        <v>0.61913600000000002</v>
      </c>
      <c r="AC12">
        <v>50.417461000000003</v>
      </c>
      <c r="AD12" s="1">
        <v>331</v>
      </c>
      <c r="AE12">
        <v>2</v>
      </c>
      <c r="AF12">
        <v>74</v>
      </c>
      <c r="AG12">
        <v>71</v>
      </c>
      <c r="AH12">
        <v>15.307967</v>
      </c>
      <c r="AI12">
        <v>160</v>
      </c>
      <c r="AJ12">
        <v>0</v>
      </c>
      <c r="AK12">
        <v>0</v>
      </c>
      <c r="AL12">
        <v>0</v>
      </c>
      <c r="AM12">
        <v>0.98014892913988316</v>
      </c>
      <c r="AN12" t="s">
        <v>425</v>
      </c>
      <c r="AO12">
        <v>223.65199999999999</v>
      </c>
      <c r="AP12" t="s">
        <v>483</v>
      </c>
      <c r="AQ12" t="s">
        <v>116</v>
      </c>
      <c r="AR12" t="s">
        <v>120</v>
      </c>
      <c r="AS12" t="s">
        <v>116</v>
      </c>
      <c r="AT12" t="s">
        <v>120</v>
      </c>
      <c r="AU12" t="s">
        <v>215</v>
      </c>
      <c r="AV12" t="s">
        <v>482</v>
      </c>
      <c r="AW12" t="s">
        <v>425</v>
      </c>
      <c r="AX12">
        <v>5986</v>
      </c>
      <c r="AY12" t="s">
        <v>678</v>
      </c>
      <c r="AZ12">
        <v>4</v>
      </c>
      <c r="BA12" t="s">
        <v>440</v>
      </c>
      <c r="BB12">
        <v>15</v>
      </c>
      <c r="BC12">
        <v>1</v>
      </c>
      <c r="BE12" t="s">
        <v>67</v>
      </c>
      <c r="BF12">
        <v>1</v>
      </c>
      <c r="BG12" t="s">
        <v>405</v>
      </c>
      <c r="BI12" t="s">
        <v>116</v>
      </c>
      <c r="BJ12" t="s">
        <v>482</v>
      </c>
      <c r="BK12" t="s">
        <v>425</v>
      </c>
      <c r="BL12">
        <v>0.98014892913988316</v>
      </c>
      <c r="BM12">
        <v>5986</v>
      </c>
      <c r="BN12" t="s">
        <v>120</v>
      </c>
      <c r="BO12" t="s">
        <v>215</v>
      </c>
      <c r="BP12">
        <v>15</v>
      </c>
      <c r="BQ12">
        <v>2134.13</v>
      </c>
      <c r="BR12">
        <v>4.4410199595491156E-3</v>
      </c>
      <c r="BS12">
        <v>0.36164098132040312</v>
      </c>
      <c r="BT12">
        <v>0.15509833046721613</v>
      </c>
      <c r="BU12">
        <v>9.5549999999999997</v>
      </c>
      <c r="BV12">
        <v>9.3715003303453864E-2</v>
      </c>
      <c r="BW12">
        <v>3.467455122227793</v>
      </c>
      <c r="BX12">
        <v>0</v>
      </c>
      <c r="BY12">
        <v>2</v>
      </c>
      <c r="BZ12">
        <v>74</v>
      </c>
    </row>
    <row r="13" spans="1:78" ht="16.5" x14ac:dyDescent="0.25">
      <c r="A13" s="124" t="str">
        <f t="shared" si="1"/>
        <v>선진여객</v>
      </c>
      <c r="B13" s="125" t="str">
        <f t="shared" si="2"/>
        <v>김금상</v>
      </c>
      <c r="C13" s="126" t="str">
        <f t="shared" si="3"/>
        <v>B</v>
      </c>
      <c r="D13" s="127">
        <f t="shared" si="4"/>
        <v>0.91413793103448271</v>
      </c>
      <c r="E13" s="128">
        <f t="shared" si="5"/>
        <v>5581</v>
      </c>
      <c r="F13" s="129" t="str">
        <f t="shared" si="6"/>
        <v>595</v>
      </c>
      <c r="G13" s="130" t="str">
        <f t="shared" si="7"/>
        <v>73아1094</v>
      </c>
      <c r="H13" s="131">
        <f t="shared" si="8"/>
        <v>1</v>
      </c>
      <c r="I13" s="132">
        <f t="shared" si="9"/>
        <v>2257.9569999999999</v>
      </c>
      <c r="J13" s="133">
        <f t="shared" si="10"/>
        <v>5.8530082864624838E-3</v>
      </c>
      <c r="K13" s="133">
        <f t="shared" si="11"/>
        <v>0.30807007410027432</v>
      </c>
      <c r="L13" s="133">
        <f t="shared" si="12"/>
        <v>0.12400590445256487</v>
      </c>
      <c r="M13" s="134">
        <f t="shared" si="13"/>
        <v>6.6680000000000001</v>
      </c>
      <c r="N13" s="135">
        <f t="shared" si="14"/>
        <v>0</v>
      </c>
      <c r="O13" s="135">
        <f t="shared" si="15"/>
        <v>2.612981558107617</v>
      </c>
      <c r="P13" s="217">
        <f t="shared" si="16"/>
        <v>0</v>
      </c>
      <c r="Q13" s="218">
        <f t="shared" si="17"/>
        <v>0</v>
      </c>
      <c r="R13" s="218">
        <f t="shared" si="18"/>
        <v>59</v>
      </c>
      <c r="T13">
        <v>516</v>
      </c>
      <c r="U13">
        <v>5581</v>
      </c>
      <c r="V13" t="s">
        <v>264</v>
      </c>
      <c r="W13">
        <v>2257.9569999999999</v>
      </c>
      <c r="X13">
        <v>851.58</v>
      </c>
      <c r="Y13">
        <v>2.6509999999999998</v>
      </c>
      <c r="Z13">
        <v>6.6680000000000001</v>
      </c>
      <c r="AA13">
        <v>147.11187100000001</v>
      </c>
      <c r="AB13">
        <v>0.86104700000000001</v>
      </c>
      <c r="AC13">
        <v>45.320765000000002</v>
      </c>
      <c r="AD13" s="1">
        <v>280</v>
      </c>
      <c r="AE13">
        <v>0</v>
      </c>
      <c r="AF13">
        <v>59</v>
      </c>
      <c r="AG13">
        <v>70</v>
      </c>
      <c r="AH13">
        <v>15.348571</v>
      </c>
      <c r="AI13">
        <v>42.7</v>
      </c>
      <c r="AJ13">
        <v>0</v>
      </c>
      <c r="AK13">
        <v>0</v>
      </c>
      <c r="AL13">
        <v>0</v>
      </c>
      <c r="AM13">
        <v>0.91413793103448271</v>
      </c>
      <c r="AN13" t="s">
        <v>67</v>
      </c>
      <c r="AO13">
        <v>2257.9569999999999</v>
      </c>
      <c r="AP13" t="s">
        <v>484</v>
      </c>
      <c r="AQ13" t="s">
        <v>116</v>
      </c>
      <c r="AR13" t="s">
        <v>118</v>
      </c>
      <c r="AS13" t="s">
        <v>116</v>
      </c>
      <c r="AT13" t="s">
        <v>118</v>
      </c>
      <c r="AU13" t="s">
        <v>186</v>
      </c>
      <c r="AV13" t="s">
        <v>264</v>
      </c>
      <c r="AW13" t="s">
        <v>67</v>
      </c>
      <c r="AX13">
        <v>5581</v>
      </c>
      <c r="AY13" t="s">
        <v>679</v>
      </c>
      <c r="AZ13">
        <v>3</v>
      </c>
      <c r="BA13" t="s">
        <v>680</v>
      </c>
      <c r="BB13">
        <v>1</v>
      </c>
      <c r="BC13">
        <v>1</v>
      </c>
      <c r="BE13" t="s">
        <v>68</v>
      </c>
      <c r="BF13">
        <v>1</v>
      </c>
      <c r="BG13" t="s">
        <v>405</v>
      </c>
      <c r="BI13" t="s">
        <v>116</v>
      </c>
      <c r="BJ13" t="s">
        <v>264</v>
      </c>
      <c r="BK13" t="s">
        <v>67</v>
      </c>
      <c r="BL13">
        <v>0.91413793103448271</v>
      </c>
      <c r="BM13">
        <v>5581</v>
      </c>
      <c r="BN13" t="s">
        <v>118</v>
      </c>
      <c r="BO13" t="s">
        <v>186</v>
      </c>
      <c r="BP13">
        <v>1</v>
      </c>
      <c r="BQ13">
        <v>2257.9569999999999</v>
      </c>
      <c r="BR13">
        <v>5.8530082864624838E-3</v>
      </c>
      <c r="BS13">
        <v>0.30807007410027432</v>
      </c>
      <c r="BT13">
        <v>0.12400590445256487</v>
      </c>
      <c r="BU13">
        <v>6.6680000000000001</v>
      </c>
      <c r="BV13">
        <v>0</v>
      </c>
      <c r="BW13">
        <v>2.612981558107617</v>
      </c>
      <c r="BX13">
        <v>0</v>
      </c>
      <c r="BY13">
        <v>0</v>
      </c>
      <c r="BZ13">
        <v>59</v>
      </c>
    </row>
    <row r="14" spans="1:78" ht="16.5" x14ac:dyDescent="0.25">
      <c r="A14" s="107" t="str">
        <f t="shared" si="1"/>
        <v>선진여객</v>
      </c>
      <c r="B14" s="108" t="str">
        <f t="shared" si="2"/>
        <v>김기붕</v>
      </c>
      <c r="C14" s="109" t="str">
        <f t="shared" si="3"/>
        <v>B</v>
      </c>
      <c r="D14" s="110">
        <f t="shared" si="4"/>
        <v>0.90229167696434087</v>
      </c>
      <c r="E14" s="111">
        <f t="shared" si="5"/>
        <v>3344</v>
      </c>
      <c r="F14" s="112" t="str">
        <f t="shared" si="6"/>
        <v>80</v>
      </c>
      <c r="G14" s="113" t="str">
        <f t="shared" si="7"/>
        <v>78바1142</v>
      </c>
      <c r="H14" s="114">
        <f t="shared" si="8"/>
        <v>2</v>
      </c>
      <c r="I14" s="115">
        <f t="shared" si="9"/>
        <v>2306.346</v>
      </c>
      <c r="J14" s="116">
        <f t="shared" si="10"/>
        <v>6.9822894615134802E-3</v>
      </c>
      <c r="K14" s="116">
        <f t="shared" si="11"/>
        <v>0.38033397295629362</v>
      </c>
      <c r="L14" s="116">
        <f t="shared" si="12"/>
        <v>0.23847245816542703</v>
      </c>
      <c r="M14" s="117">
        <f t="shared" si="13"/>
        <v>11.75</v>
      </c>
      <c r="N14" s="118">
        <f t="shared" si="14"/>
        <v>0.34686903005880299</v>
      </c>
      <c r="O14" s="118">
        <f t="shared" si="15"/>
        <v>10.839657189337593</v>
      </c>
      <c r="P14" s="219">
        <f t="shared" si="16"/>
        <v>0</v>
      </c>
      <c r="Q14" s="220">
        <f t="shared" si="17"/>
        <v>8</v>
      </c>
      <c r="R14" s="220">
        <f t="shared" si="18"/>
        <v>250</v>
      </c>
      <c r="T14">
        <v>516</v>
      </c>
      <c r="U14">
        <v>3344</v>
      </c>
      <c r="V14" t="s">
        <v>265</v>
      </c>
      <c r="W14">
        <v>2306.346</v>
      </c>
      <c r="X14">
        <v>946.83699999999999</v>
      </c>
      <c r="Y14">
        <v>2.4359999999999999</v>
      </c>
      <c r="Z14">
        <v>11.75</v>
      </c>
      <c r="AA14">
        <v>148.466632</v>
      </c>
      <c r="AB14">
        <v>1.036637</v>
      </c>
      <c r="AC14">
        <v>56.466904</v>
      </c>
      <c r="AD14" s="1">
        <v>550</v>
      </c>
      <c r="AE14">
        <v>8</v>
      </c>
      <c r="AF14">
        <v>250</v>
      </c>
      <c r="AG14">
        <v>74</v>
      </c>
      <c r="AH14">
        <v>15.53444</v>
      </c>
      <c r="AI14">
        <v>656</v>
      </c>
      <c r="AJ14">
        <v>0</v>
      </c>
      <c r="AK14">
        <v>0</v>
      </c>
      <c r="AL14">
        <v>0</v>
      </c>
      <c r="AM14">
        <v>0.90229167696434087</v>
      </c>
      <c r="AN14" t="s">
        <v>67</v>
      </c>
      <c r="AO14">
        <v>2196.7919999999999</v>
      </c>
      <c r="AP14" t="s">
        <v>485</v>
      </c>
      <c r="AQ14" t="s">
        <v>116</v>
      </c>
      <c r="AR14" t="s">
        <v>120</v>
      </c>
      <c r="AS14" t="s">
        <v>116</v>
      </c>
      <c r="AT14" t="s">
        <v>120</v>
      </c>
      <c r="AU14" t="s">
        <v>211</v>
      </c>
      <c r="AV14" t="s">
        <v>265</v>
      </c>
      <c r="AW14" t="s">
        <v>67</v>
      </c>
      <c r="AX14">
        <v>3344</v>
      </c>
      <c r="AY14" t="s">
        <v>677</v>
      </c>
      <c r="AZ14">
        <v>14</v>
      </c>
      <c r="BA14" t="s">
        <v>681</v>
      </c>
      <c r="BB14">
        <v>2</v>
      </c>
      <c r="BC14">
        <v>1</v>
      </c>
      <c r="BE14" t="s">
        <v>67</v>
      </c>
      <c r="BF14">
        <v>0</v>
      </c>
      <c r="BG14" t="s">
        <v>403</v>
      </c>
      <c r="BI14" t="s">
        <v>116</v>
      </c>
      <c r="BJ14" t="s">
        <v>265</v>
      </c>
      <c r="BK14" t="s">
        <v>67</v>
      </c>
      <c r="BL14">
        <v>0.90229167696434087</v>
      </c>
      <c r="BM14">
        <v>3344</v>
      </c>
      <c r="BN14" t="s">
        <v>120</v>
      </c>
      <c r="BO14" t="s">
        <v>211</v>
      </c>
      <c r="BP14">
        <v>2</v>
      </c>
      <c r="BQ14">
        <v>2306.346</v>
      </c>
      <c r="BR14">
        <v>6.9822894615134802E-3</v>
      </c>
      <c r="BS14">
        <v>0.38033397295629362</v>
      </c>
      <c r="BT14">
        <v>0.23847245816542703</v>
      </c>
      <c r="BU14">
        <v>11.75</v>
      </c>
      <c r="BV14">
        <v>0.34686903005880299</v>
      </c>
      <c r="BW14">
        <v>10.839657189337593</v>
      </c>
      <c r="BX14">
        <v>0</v>
      </c>
      <c r="BY14">
        <v>8</v>
      </c>
      <c r="BZ14">
        <v>250</v>
      </c>
    </row>
    <row r="15" spans="1:78" ht="16.5" x14ac:dyDescent="0.25">
      <c r="A15" s="124" t="str">
        <f t="shared" si="1"/>
        <v>선진여객</v>
      </c>
      <c r="B15" s="125" t="str">
        <f t="shared" si="2"/>
        <v>김기석</v>
      </c>
      <c r="C15" s="126" t="str">
        <f t="shared" si="3"/>
        <v>F</v>
      </c>
      <c r="D15" s="127">
        <f t="shared" si="4"/>
        <v>0.78040553144858016</v>
      </c>
      <c r="E15" s="128">
        <f t="shared" si="5"/>
        <v>4560</v>
      </c>
      <c r="F15" s="129" t="str">
        <f t="shared" si="6"/>
        <v>87</v>
      </c>
      <c r="G15" s="130" t="str">
        <f t="shared" si="7"/>
        <v>73아1299</v>
      </c>
      <c r="H15" s="131">
        <f t="shared" si="8"/>
        <v>2</v>
      </c>
      <c r="I15" s="132">
        <f t="shared" si="9"/>
        <v>1332.75</v>
      </c>
      <c r="J15" s="133">
        <f t="shared" si="10"/>
        <v>7.5291387671937897E-3</v>
      </c>
      <c r="K15" s="133">
        <f t="shared" si="11"/>
        <v>0.39769669305793015</v>
      </c>
      <c r="L15" s="133">
        <f t="shared" si="12"/>
        <v>0.20784093040705309</v>
      </c>
      <c r="M15" s="134">
        <f t="shared" si="13"/>
        <v>18.149999999999999</v>
      </c>
      <c r="N15" s="135">
        <f t="shared" si="14"/>
        <v>0.15006565372350403</v>
      </c>
      <c r="O15" s="135">
        <f t="shared" si="15"/>
        <v>47.045582442318512</v>
      </c>
      <c r="P15" s="217">
        <f t="shared" si="16"/>
        <v>5</v>
      </c>
      <c r="Q15" s="218">
        <f t="shared" si="17"/>
        <v>2</v>
      </c>
      <c r="R15" s="218">
        <f t="shared" si="18"/>
        <v>627</v>
      </c>
      <c r="T15">
        <v>516</v>
      </c>
      <c r="U15">
        <v>4560</v>
      </c>
      <c r="V15" t="s">
        <v>266</v>
      </c>
      <c r="W15">
        <v>1332.75</v>
      </c>
      <c r="X15">
        <v>801.71299999999997</v>
      </c>
      <c r="Y15">
        <v>1.6619999999999999</v>
      </c>
      <c r="Z15">
        <v>18.149999999999999</v>
      </c>
      <c r="AA15">
        <v>82.786360999999999</v>
      </c>
      <c r="AB15">
        <v>0.62331000000000003</v>
      </c>
      <c r="AC15">
        <v>32.923862</v>
      </c>
      <c r="AD15" s="1">
        <v>277</v>
      </c>
      <c r="AE15">
        <v>2</v>
      </c>
      <c r="AF15">
        <v>627</v>
      </c>
      <c r="AG15">
        <v>78</v>
      </c>
      <c r="AH15">
        <v>16.098666000000001</v>
      </c>
      <c r="AI15">
        <v>2807.1</v>
      </c>
      <c r="AJ15">
        <v>0</v>
      </c>
      <c r="AK15">
        <v>5</v>
      </c>
      <c r="AL15">
        <v>734</v>
      </c>
      <c r="AM15">
        <v>0.78040553144858016</v>
      </c>
      <c r="AN15" t="s">
        <v>69</v>
      </c>
      <c r="AO15">
        <v>1216.942</v>
      </c>
      <c r="AP15" t="s">
        <v>486</v>
      </c>
      <c r="AQ15" t="s">
        <v>116</v>
      </c>
      <c r="AR15" t="s">
        <v>121</v>
      </c>
      <c r="AS15" t="s">
        <v>116</v>
      </c>
      <c r="AT15" t="s">
        <v>121</v>
      </c>
      <c r="AU15" t="s">
        <v>237</v>
      </c>
      <c r="AV15" t="s">
        <v>266</v>
      </c>
      <c r="AW15" t="s">
        <v>69</v>
      </c>
      <c r="AX15">
        <v>4560</v>
      </c>
      <c r="AY15" t="s">
        <v>670</v>
      </c>
      <c r="AZ15">
        <v>11</v>
      </c>
      <c r="BA15" t="s">
        <v>416</v>
      </c>
      <c r="BB15">
        <v>2</v>
      </c>
      <c r="BC15">
        <v>1</v>
      </c>
      <c r="BE15" t="s">
        <v>69</v>
      </c>
      <c r="BF15">
        <v>0</v>
      </c>
      <c r="BG15" t="s">
        <v>403</v>
      </c>
      <c r="BI15" t="s">
        <v>116</v>
      </c>
      <c r="BJ15" t="s">
        <v>266</v>
      </c>
      <c r="BK15" t="s">
        <v>69</v>
      </c>
      <c r="BL15">
        <v>0.78040553144858016</v>
      </c>
      <c r="BM15">
        <v>4560</v>
      </c>
      <c r="BN15" t="s">
        <v>121</v>
      </c>
      <c r="BO15" t="s">
        <v>237</v>
      </c>
      <c r="BP15">
        <v>2</v>
      </c>
      <c r="BQ15">
        <v>1332.75</v>
      </c>
      <c r="BR15">
        <v>7.5291387671937897E-3</v>
      </c>
      <c r="BS15">
        <v>0.39769669305793015</v>
      </c>
      <c r="BT15">
        <v>0.20784093040705309</v>
      </c>
      <c r="BU15">
        <v>18.149999999999999</v>
      </c>
      <c r="BV15">
        <v>0.15006565372350403</v>
      </c>
      <c r="BW15">
        <v>47.045582442318512</v>
      </c>
      <c r="BX15">
        <v>5</v>
      </c>
      <c r="BY15">
        <v>2</v>
      </c>
      <c r="BZ15">
        <v>627</v>
      </c>
    </row>
    <row r="16" spans="1:78" ht="16.5" x14ac:dyDescent="0.25">
      <c r="A16" s="107" t="str">
        <f t="shared" si="1"/>
        <v>선진여객</v>
      </c>
      <c r="B16" s="108" t="str">
        <f t="shared" si="2"/>
        <v>김대성</v>
      </c>
      <c r="C16" s="109" t="str">
        <f t="shared" si="3"/>
        <v>D</v>
      </c>
      <c r="D16" s="110">
        <f t="shared" si="4"/>
        <v>0.81571428571428573</v>
      </c>
      <c r="E16" s="111">
        <f t="shared" si="5"/>
        <v>1906</v>
      </c>
      <c r="F16" s="112" t="str">
        <f t="shared" si="6"/>
        <v>87</v>
      </c>
      <c r="G16" s="113" t="str">
        <f t="shared" si="7"/>
        <v>73아1299</v>
      </c>
      <c r="H16" s="114">
        <f t="shared" si="8"/>
        <v>1</v>
      </c>
      <c r="I16" s="115">
        <f t="shared" si="9"/>
        <v>1712.117</v>
      </c>
      <c r="J16" s="116">
        <f t="shared" si="10"/>
        <v>1.7502358893301942E-2</v>
      </c>
      <c r="K16" s="116">
        <f t="shared" si="11"/>
        <v>0.36663507840090442</v>
      </c>
      <c r="L16" s="116">
        <f t="shared" si="12"/>
        <v>0.29086797222386085</v>
      </c>
      <c r="M16" s="117">
        <f t="shared" si="13"/>
        <v>17.538</v>
      </c>
      <c r="N16" s="118">
        <f t="shared" si="14"/>
        <v>0.4672577867049974</v>
      </c>
      <c r="O16" s="118">
        <f t="shared" si="15"/>
        <v>56.304563297952186</v>
      </c>
      <c r="P16" s="219">
        <f t="shared" si="16"/>
        <v>7</v>
      </c>
      <c r="Q16" s="220">
        <f t="shared" si="17"/>
        <v>8</v>
      </c>
      <c r="R16" s="220">
        <f t="shared" si="18"/>
        <v>964</v>
      </c>
      <c r="T16">
        <v>516</v>
      </c>
      <c r="U16">
        <v>1906</v>
      </c>
      <c r="V16" t="s">
        <v>267</v>
      </c>
      <c r="W16">
        <v>1712.117</v>
      </c>
      <c r="X16">
        <v>999.35900000000004</v>
      </c>
      <c r="Y16">
        <v>1.7130000000000001</v>
      </c>
      <c r="Z16">
        <v>17.538</v>
      </c>
      <c r="AA16">
        <v>101.20635799999999</v>
      </c>
      <c r="AB16">
        <v>1.77135</v>
      </c>
      <c r="AC16">
        <v>37.105801</v>
      </c>
      <c r="AD16" s="1">
        <v>498</v>
      </c>
      <c r="AE16">
        <v>8</v>
      </c>
      <c r="AF16">
        <v>964</v>
      </c>
      <c r="AG16">
        <v>80</v>
      </c>
      <c r="AH16">
        <v>16.917089000000001</v>
      </c>
      <c r="AI16">
        <v>1259.8</v>
      </c>
      <c r="AJ16">
        <v>0</v>
      </c>
      <c r="AK16">
        <v>7</v>
      </c>
      <c r="AL16">
        <v>240</v>
      </c>
      <c r="AM16">
        <v>0.81571428571428573</v>
      </c>
      <c r="AN16" t="s">
        <v>66</v>
      </c>
      <c r="AO16">
        <v>1712.117</v>
      </c>
      <c r="AP16" t="s">
        <v>487</v>
      </c>
      <c r="AQ16" t="s">
        <v>116</v>
      </c>
      <c r="AR16" t="s">
        <v>121</v>
      </c>
      <c r="AS16" t="s">
        <v>116</v>
      </c>
      <c r="AT16" t="s">
        <v>121</v>
      </c>
      <c r="AU16" t="s">
        <v>237</v>
      </c>
      <c r="AV16" t="s">
        <v>267</v>
      </c>
      <c r="AW16" t="s">
        <v>66</v>
      </c>
      <c r="AX16">
        <v>1906</v>
      </c>
      <c r="AY16" t="s">
        <v>672</v>
      </c>
      <c r="AZ16">
        <v>13</v>
      </c>
      <c r="BA16" t="s">
        <v>682</v>
      </c>
      <c r="BB16">
        <v>1</v>
      </c>
      <c r="BC16">
        <v>1</v>
      </c>
      <c r="BE16" t="s">
        <v>66</v>
      </c>
      <c r="BF16">
        <v>0</v>
      </c>
      <c r="BG16" t="s">
        <v>403</v>
      </c>
      <c r="BI16" t="s">
        <v>116</v>
      </c>
      <c r="BJ16" t="s">
        <v>267</v>
      </c>
      <c r="BK16" t="s">
        <v>66</v>
      </c>
      <c r="BL16">
        <v>0.81571428571428573</v>
      </c>
      <c r="BM16">
        <v>1906</v>
      </c>
      <c r="BN16" t="s">
        <v>121</v>
      </c>
      <c r="BO16" t="s">
        <v>237</v>
      </c>
      <c r="BP16">
        <v>1</v>
      </c>
      <c r="BQ16">
        <v>1712.117</v>
      </c>
      <c r="BR16">
        <v>1.7502358893301942E-2</v>
      </c>
      <c r="BS16">
        <v>0.36663507840090442</v>
      </c>
      <c r="BT16">
        <v>0.29086797222386085</v>
      </c>
      <c r="BU16">
        <v>17.538</v>
      </c>
      <c r="BV16">
        <v>0.4672577867049974</v>
      </c>
      <c r="BW16">
        <v>56.304563297952186</v>
      </c>
      <c r="BX16">
        <v>7</v>
      </c>
      <c r="BY16">
        <v>8</v>
      </c>
      <c r="BZ16">
        <v>964</v>
      </c>
    </row>
    <row r="17" spans="1:78" ht="16.5" x14ac:dyDescent="0.25">
      <c r="A17" s="124" t="str">
        <f t="shared" si="1"/>
        <v>선진여객</v>
      </c>
      <c r="B17" s="125" t="str">
        <f t="shared" si="2"/>
        <v>김대식</v>
      </c>
      <c r="C17" s="126" t="str">
        <f t="shared" si="3"/>
        <v>D</v>
      </c>
      <c r="D17" s="127">
        <f t="shared" si="4"/>
        <v>0.81619047619047613</v>
      </c>
      <c r="E17" s="128">
        <f t="shared" si="5"/>
        <v>3119</v>
      </c>
      <c r="F17" s="129" t="str">
        <f t="shared" si="6"/>
        <v>87</v>
      </c>
      <c r="G17" s="130" t="str">
        <f t="shared" si="7"/>
        <v>71바5759</v>
      </c>
      <c r="H17" s="131">
        <f t="shared" si="8"/>
        <v>1</v>
      </c>
      <c r="I17" s="132">
        <f t="shared" si="9"/>
        <v>2238.9810000000002</v>
      </c>
      <c r="J17" s="133">
        <f t="shared" si="10"/>
        <v>6.6659712392639486E-3</v>
      </c>
      <c r="K17" s="133">
        <f t="shared" si="11"/>
        <v>0.36215626158380704</v>
      </c>
      <c r="L17" s="133">
        <f t="shared" si="12"/>
        <v>0.33720697049238019</v>
      </c>
      <c r="M17" s="134">
        <f t="shared" si="13"/>
        <v>17.673999999999999</v>
      </c>
      <c r="N17" s="135">
        <f t="shared" si="14"/>
        <v>0</v>
      </c>
      <c r="O17" s="135">
        <f t="shared" si="15"/>
        <v>49.978092712711714</v>
      </c>
      <c r="P17" s="217">
        <f t="shared" si="16"/>
        <v>13</v>
      </c>
      <c r="Q17" s="218">
        <f t="shared" si="17"/>
        <v>0</v>
      </c>
      <c r="R17" s="218">
        <f t="shared" si="18"/>
        <v>1119</v>
      </c>
      <c r="T17">
        <v>516</v>
      </c>
      <c r="U17">
        <v>3119</v>
      </c>
      <c r="V17" t="s">
        <v>268</v>
      </c>
      <c r="W17">
        <v>2238.9810000000002</v>
      </c>
      <c r="X17">
        <v>1306.652</v>
      </c>
      <c r="Y17">
        <v>1.714</v>
      </c>
      <c r="Z17">
        <v>17.673999999999999</v>
      </c>
      <c r="AA17">
        <v>125.841077</v>
      </c>
      <c r="AB17">
        <v>0.83885299999999996</v>
      </c>
      <c r="AC17">
        <v>45.574134000000001</v>
      </c>
      <c r="AD17" s="1">
        <v>755</v>
      </c>
      <c r="AE17">
        <v>0</v>
      </c>
      <c r="AF17">
        <v>1119</v>
      </c>
      <c r="AG17">
        <v>80</v>
      </c>
      <c r="AH17">
        <v>17.792131000000001</v>
      </c>
      <c r="AI17">
        <v>3575.9</v>
      </c>
      <c r="AJ17">
        <v>0</v>
      </c>
      <c r="AK17">
        <v>13</v>
      </c>
      <c r="AL17">
        <v>1169</v>
      </c>
      <c r="AM17">
        <v>0.81619047619047613</v>
      </c>
      <c r="AN17" t="s">
        <v>66</v>
      </c>
      <c r="AO17">
        <v>2238.9810000000002</v>
      </c>
      <c r="AP17" t="s">
        <v>488</v>
      </c>
      <c r="AQ17" t="s">
        <v>116</v>
      </c>
      <c r="AR17" t="s">
        <v>121</v>
      </c>
      <c r="AS17" t="s">
        <v>116</v>
      </c>
      <c r="AT17" t="s">
        <v>121</v>
      </c>
      <c r="AU17" t="s">
        <v>233</v>
      </c>
      <c r="AV17" t="s">
        <v>268</v>
      </c>
      <c r="AW17" t="s">
        <v>66</v>
      </c>
      <c r="AX17">
        <v>3119</v>
      </c>
      <c r="AY17" t="s">
        <v>672</v>
      </c>
      <c r="AZ17">
        <v>12</v>
      </c>
      <c r="BA17" t="s">
        <v>683</v>
      </c>
      <c r="BB17">
        <v>1</v>
      </c>
      <c r="BC17">
        <v>1</v>
      </c>
      <c r="BE17" t="s">
        <v>66</v>
      </c>
      <c r="BF17">
        <v>0</v>
      </c>
      <c r="BG17" t="s">
        <v>403</v>
      </c>
      <c r="BI17" t="s">
        <v>116</v>
      </c>
      <c r="BJ17" t="s">
        <v>268</v>
      </c>
      <c r="BK17" t="s">
        <v>66</v>
      </c>
      <c r="BL17">
        <v>0.81619047619047613</v>
      </c>
      <c r="BM17">
        <v>3119</v>
      </c>
      <c r="BN17" t="s">
        <v>121</v>
      </c>
      <c r="BO17" t="s">
        <v>233</v>
      </c>
      <c r="BP17">
        <v>1</v>
      </c>
      <c r="BQ17">
        <v>2238.9810000000002</v>
      </c>
      <c r="BR17">
        <v>6.6659712392639486E-3</v>
      </c>
      <c r="BS17">
        <v>0.36215626158380704</v>
      </c>
      <c r="BT17">
        <v>0.33720697049238019</v>
      </c>
      <c r="BU17">
        <v>17.673999999999999</v>
      </c>
      <c r="BV17">
        <v>0</v>
      </c>
      <c r="BW17">
        <v>49.978092712711714</v>
      </c>
      <c r="BX17">
        <v>13</v>
      </c>
      <c r="BY17">
        <v>0</v>
      </c>
      <c r="BZ17">
        <v>1119</v>
      </c>
    </row>
    <row r="18" spans="1:78" ht="16.5" x14ac:dyDescent="0.25">
      <c r="A18" s="107" t="str">
        <f t="shared" si="1"/>
        <v>선진여객</v>
      </c>
      <c r="B18" s="108" t="str">
        <f t="shared" si="2"/>
        <v>김대진</v>
      </c>
      <c r="C18" s="109" t="str">
        <f t="shared" si="3"/>
        <v>C</v>
      </c>
      <c r="D18" s="110">
        <f t="shared" si="4"/>
        <v>0.88251078628484203</v>
      </c>
      <c r="E18" s="111">
        <f t="shared" si="5"/>
        <v>9712</v>
      </c>
      <c r="F18" s="112" t="str">
        <f t="shared" si="6"/>
        <v>80</v>
      </c>
      <c r="G18" s="113" t="str">
        <f t="shared" si="7"/>
        <v>78바1152</v>
      </c>
      <c r="H18" s="114">
        <f t="shared" si="8"/>
        <v>11</v>
      </c>
      <c r="I18" s="115">
        <f t="shared" si="9"/>
        <v>2408.6999999999998</v>
      </c>
      <c r="J18" s="116">
        <f t="shared" si="10"/>
        <v>1.0062794556443426E-2</v>
      </c>
      <c r="K18" s="116">
        <f t="shared" si="11"/>
        <v>0.38717283747664094</v>
      </c>
      <c r="L18" s="116">
        <f t="shared" si="12"/>
        <v>0.26943994685930173</v>
      </c>
      <c r="M18" s="117">
        <f t="shared" si="13"/>
        <v>11.89</v>
      </c>
      <c r="N18" s="118">
        <f t="shared" si="14"/>
        <v>0.12454851164528585</v>
      </c>
      <c r="O18" s="118">
        <f t="shared" si="15"/>
        <v>19.720181010503591</v>
      </c>
      <c r="P18" s="219">
        <f t="shared" si="16"/>
        <v>0</v>
      </c>
      <c r="Q18" s="220">
        <f t="shared" si="17"/>
        <v>3</v>
      </c>
      <c r="R18" s="220">
        <f t="shared" si="18"/>
        <v>475</v>
      </c>
      <c r="T18">
        <v>516</v>
      </c>
      <c r="U18">
        <v>9712</v>
      </c>
      <c r="V18" t="s">
        <v>489</v>
      </c>
      <c r="W18">
        <v>2408.6999999999998</v>
      </c>
      <c r="X18">
        <v>1006.365</v>
      </c>
      <c r="Y18">
        <v>2.3929999999999998</v>
      </c>
      <c r="Z18">
        <v>11.89</v>
      </c>
      <c r="AA18">
        <v>161.56496000000001</v>
      </c>
      <c r="AB18">
        <v>1.6257950000000001</v>
      </c>
      <c r="AC18">
        <v>62.553564000000001</v>
      </c>
      <c r="AD18" s="1">
        <v>649</v>
      </c>
      <c r="AE18">
        <v>3</v>
      </c>
      <c r="AF18">
        <v>475</v>
      </c>
      <c r="AG18">
        <v>80</v>
      </c>
      <c r="AH18">
        <v>14.908554000000001</v>
      </c>
      <c r="AI18">
        <v>795.7</v>
      </c>
      <c r="AJ18">
        <v>0</v>
      </c>
      <c r="AK18">
        <v>0</v>
      </c>
      <c r="AL18">
        <v>0</v>
      </c>
      <c r="AM18">
        <v>0.88251078628484203</v>
      </c>
      <c r="AN18" t="s">
        <v>68</v>
      </c>
      <c r="AO18">
        <v>440.11</v>
      </c>
      <c r="AP18" t="s">
        <v>490</v>
      </c>
      <c r="AQ18" t="s">
        <v>116</v>
      </c>
      <c r="AR18" t="s">
        <v>120</v>
      </c>
      <c r="AS18" t="s">
        <v>116</v>
      </c>
      <c r="AT18" t="s">
        <v>120</v>
      </c>
      <c r="AU18" t="s">
        <v>219</v>
      </c>
      <c r="AV18" t="s">
        <v>489</v>
      </c>
      <c r="AW18" t="s">
        <v>68</v>
      </c>
      <c r="AX18">
        <v>9712</v>
      </c>
      <c r="AY18" t="s">
        <v>684</v>
      </c>
      <c r="AZ18">
        <v>7</v>
      </c>
      <c r="BA18" t="s">
        <v>685</v>
      </c>
      <c r="BB18">
        <v>11</v>
      </c>
      <c r="BC18">
        <v>1</v>
      </c>
      <c r="BE18" t="s">
        <v>66</v>
      </c>
      <c r="BF18">
        <v>1</v>
      </c>
      <c r="BG18" t="s">
        <v>405</v>
      </c>
      <c r="BI18" t="s">
        <v>116</v>
      </c>
      <c r="BJ18" t="s">
        <v>489</v>
      </c>
      <c r="BK18" t="s">
        <v>68</v>
      </c>
      <c r="BL18">
        <v>0.88251078628484203</v>
      </c>
      <c r="BM18">
        <v>9712</v>
      </c>
      <c r="BN18" t="s">
        <v>120</v>
      </c>
      <c r="BO18" t="s">
        <v>219</v>
      </c>
      <c r="BP18">
        <v>11</v>
      </c>
      <c r="BQ18">
        <v>2408.6999999999998</v>
      </c>
      <c r="BR18">
        <v>1.0062794556443426E-2</v>
      </c>
      <c r="BS18">
        <v>0.38717283747664094</v>
      </c>
      <c r="BT18">
        <v>0.26943994685930173</v>
      </c>
      <c r="BU18">
        <v>11.89</v>
      </c>
      <c r="BV18">
        <v>0.12454851164528585</v>
      </c>
      <c r="BW18">
        <v>19.720181010503591</v>
      </c>
      <c r="BX18">
        <v>0</v>
      </c>
      <c r="BY18">
        <v>3</v>
      </c>
      <c r="BZ18">
        <v>475</v>
      </c>
    </row>
    <row r="19" spans="1:78" ht="16.5" x14ac:dyDescent="0.25">
      <c r="A19" s="124" t="str">
        <f t="shared" si="1"/>
        <v>선진여객</v>
      </c>
      <c r="B19" s="125" t="str">
        <f t="shared" si="2"/>
        <v>김도윤</v>
      </c>
      <c r="C19" s="126" t="str">
        <f t="shared" si="3"/>
        <v>C</v>
      </c>
      <c r="D19" s="127">
        <f t="shared" si="4"/>
        <v>0.8568910996556609</v>
      </c>
      <c r="E19" s="128">
        <f t="shared" si="5"/>
        <v>3253</v>
      </c>
      <c r="F19" s="129" t="str">
        <f t="shared" si="6"/>
        <v>72</v>
      </c>
      <c r="G19" s="130" t="str">
        <f t="shared" si="7"/>
        <v>78바1180</v>
      </c>
      <c r="H19" s="131">
        <f t="shared" si="8"/>
        <v>6</v>
      </c>
      <c r="I19" s="132">
        <f t="shared" si="9"/>
        <v>2348.9520000000002</v>
      </c>
      <c r="J19" s="133">
        <f t="shared" si="10"/>
        <v>1.5618982014739363E-2</v>
      </c>
      <c r="K19" s="133">
        <f t="shared" si="11"/>
        <v>0.36322738099494795</v>
      </c>
      <c r="L19" s="133">
        <f t="shared" si="12"/>
        <v>0.27416481903419054</v>
      </c>
      <c r="M19" s="134">
        <f t="shared" si="13"/>
        <v>12.741</v>
      </c>
      <c r="N19" s="135">
        <f t="shared" si="14"/>
        <v>0</v>
      </c>
      <c r="O19" s="135">
        <f t="shared" si="15"/>
        <v>67.647189044305705</v>
      </c>
      <c r="P19" s="217">
        <f t="shared" si="16"/>
        <v>1</v>
      </c>
      <c r="Q19" s="218">
        <f t="shared" si="17"/>
        <v>0</v>
      </c>
      <c r="R19" s="218">
        <f t="shared" si="18"/>
        <v>1589</v>
      </c>
      <c r="T19">
        <v>516</v>
      </c>
      <c r="U19">
        <v>3253</v>
      </c>
      <c r="V19" t="s">
        <v>269</v>
      </c>
      <c r="W19">
        <v>2348.9520000000002</v>
      </c>
      <c r="X19">
        <v>1072.287</v>
      </c>
      <c r="Y19">
        <v>2.1909999999999998</v>
      </c>
      <c r="Z19">
        <v>12.741</v>
      </c>
      <c r="AA19">
        <v>128.31329199999999</v>
      </c>
      <c r="AB19">
        <v>2.0041229999999999</v>
      </c>
      <c r="AC19">
        <v>46.606901000000001</v>
      </c>
      <c r="AD19" s="1">
        <v>644</v>
      </c>
      <c r="AE19">
        <v>0</v>
      </c>
      <c r="AF19">
        <v>1589</v>
      </c>
      <c r="AG19">
        <v>92</v>
      </c>
      <c r="AH19">
        <v>18.306380000000001</v>
      </c>
      <c r="AI19">
        <v>4715</v>
      </c>
      <c r="AJ19">
        <v>298.60000000000002</v>
      </c>
      <c r="AK19">
        <v>1</v>
      </c>
      <c r="AL19">
        <v>125</v>
      </c>
      <c r="AM19">
        <v>0.8568910996556609</v>
      </c>
      <c r="AN19" t="s">
        <v>68</v>
      </c>
      <c r="AO19">
        <v>1463.952</v>
      </c>
      <c r="AP19" t="s">
        <v>491</v>
      </c>
      <c r="AQ19" t="s">
        <v>116</v>
      </c>
      <c r="AR19" t="s">
        <v>119</v>
      </c>
      <c r="AS19" t="s">
        <v>116</v>
      </c>
      <c r="AT19" t="s">
        <v>119</v>
      </c>
      <c r="AU19" t="s">
        <v>199</v>
      </c>
      <c r="AV19" t="s">
        <v>269</v>
      </c>
      <c r="AW19" t="s">
        <v>68</v>
      </c>
      <c r="AX19">
        <v>3253</v>
      </c>
      <c r="AY19" t="s">
        <v>686</v>
      </c>
      <c r="AZ19">
        <v>6</v>
      </c>
      <c r="BA19" t="s">
        <v>687</v>
      </c>
      <c r="BB19">
        <v>6</v>
      </c>
      <c r="BC19">
        <v>1</v>
      </c>
      <c r="BE19" t="s">
        <v>68</v>
      </c>
      <c r="BF19">
        <v>0</v>
      </c>
      <c r="BG19" t="s">
        <v>403</v>
      </c>
      <c r="BI19" t="s">
        <v>116</v>
      </c>
      <c r="BJ19" t="s">
        <v>269</v>
      </c>
      <c r="BK19" t="s">
        <v>68</v>
      </c>
      <c r="BL19">
        <v>0.8568910996556609</v>
      </c>
      <c r="BM19">
        <v>3253</v>
      </c>
      <c r="BN19" t="s">
        <v>119</v>
      </c>
      <c r="BO19" t="s">
        <v>199</v>
      </c>
      <c r="BP19">
        <v>6</v>
      </c>
      <c r="BQ19">
        <v>2348.9520000000002</v>
      </c>
      <c r="BR19">
        <v>1.5618982014739363E-2</v>
      </c>
      <c r="BS19">
        <v>0.36322738099494795</v>
      </c>
      <c r="BT19">
        <v>0.27416481903419054</v>
      </c>
      <c r="BU19">
        <v>12.741</v>
      </c>
      <c r="BV19">
        <v>0</v>
      </c>
      <c r="BW19">
        <v>67.647189044305705</v>
      </c>
      <c r="BX19">
        <v>1</v>
      </c>
      <c r="BY19">
        <v>0</v>
      </c>
      <c r="BZ19">
        <v>1589</v>
      </c>
    </row>
    <row r="20" spans="1:78" ht="16.5" x14ac:dyDescent="0.25">
      <c r="A20" s="107" t="str">
        <f t="shared" si="1"/>
        <v>선진여객</v>
      </c>
      <c r="B20" s="108" t="str">
        <f t="shared" si="2"/>
        <v>김동건</v>
      </c>
      <c r="C20" s="109" t="str">
        <f t="shared" si="3"/>
        <v>B</v>
      </c>
      <c r="D20" s="110">
        <f t="shared" si="4"/>
        <v>0.90618894005159756</v>
      </c>
      <c r="E20" s="111">
        <f t="shared" si="5"/>
        <v>6117</v>
      </c>
      <c r="F20" s="112" t="str">
        <f t="shared" si="6"/>
        <v>80</v>
      </c>
      <c r="G20" s="113" t="str">
        <f t="shared" si="7"/>
        <v>78바1152</v>
      </c>
      <c r="H20" s="114">
        <f t="shared" si="8"/>
        <v>3</v>
      </c>
      <c r="I20" s="115">
        <f t="shared" si="9"/>
        <v>2710.6350000000002</v>
      </c>
      <c r="J20" s="116">
        <f t="shared" si="10"/>
        <v>1.3339189290418987E-2</v>
      </c>
      <c r="K20" s="116">
        <f t="shared" si="11"/>
        <v>0.36057625507931607</v>
      </c>
      <c r="L20" s="116">
        <f t="shared" si="12"/>
        <v>0.21987467881142239</v>
      </c>
      <c r="M20" s="117">
        <f t="shared" si="13"/>
        <v>11.051</v>
      </c>
      <c r="N20" s="118">
        <f t="shared" si="14"/>
        <v>0.47959242022625692</v>
      </c>
      <c r="O20" s="118">
        <f t="shared" si="15"/>
        <v>27.779468648490113</v>
      </c>
      <c r="P20" s="219">
        <f t="shared" si="16"/>
        <v>3</v>
      </c>
      <c r="Q20" s="220">
        <f t="shared" si="17"/>
        <v>13</v>
      </c>
      <c r="R20" s="220">
        <f t="shared" si="18"/>
        <v>753</v>
      </c>
      <c r="T20">
        <v>516</v>
      </c>
      <c r="U20">
        <v>6117</v>
      </c>
      <c r="V20" t="s">
        <v>270</v>
      </c>
      <c r="W20">
        <v>2710.6350000000002</v>
      </c>
      <c r="X20">
        <v>1093.549</v>
      </c>
      <c r="Y20">
        <v>2.4790000000000001</v>
      </c>
      <c r="Z20">
        <v>11.051</v>
      </c>
      <c r="AA20">
        <v>182.685765</v>
      </c>
      <c r="AB20">
        <v>2.4368799999999999</v>
      </c>
      <c r="AC20">
        <v>65.872148999999993</v>
      </c>
      <c r="AD20" s="1">
        <v>596</v>
      </c>
      <c r="AE20">
        <v>13</v>
      </c>
      <c r="AF20">
        <v>753</v>
      </c>
      <c r="AG20">
        <v>82</v>
      </c>
      <c r="AH20">
        <v>14.837691</v>
      </c>
      <c r="AI20">
        <v>468.5</v>
      </c>
      <c r="AJ20">
        <v>17</v>
      </c>
      <c r="AK20">
        <v>3</v>
      </c>
      <c r="AL20">
        <v>1240</v>
      </c>
      <c r="AM20">
        <v>0.90618894005159756</v>
      </c>
      <c r="AN20" t="s">
        <v>67</v>
      </c>
      <c r="AO20">
        <v>1965.7249999999999</v>
      </c>
      <c r="AP20" t="s">
        <v>492</v>
      </c>
      <c r="AQ20" t="s">
        <v>116</v>
      </c>
      <c r="AR20" t="s">
        <v>120</v>
      </c>
      <c r="AS20" t="s">
        <v>116</v>
      </c>
      <c r="AT20" t="s">
        <v>120</v>
      </c>
      <c r="AU20" t="s">
        <v>219</v>
      </c>
      <c r="AV20" t="s">
        <v>270</v>
      </c>
      <c r="AW20" t="s">
        <v>67</v>
      </c>
      <c r="AX20">
        <v>6117</v>
      </c>
      <c r="AY20" t="s">
        <v>677</v>
      </c>
      <c r="AZ20">
        <v>13</v>
      </c>
      <c r="BA20" t="s">
        <v>688</v>
      </c>
      <c r="BB20">
        <v>3</v>
      </c>
      <c r="BC20">
        <v>1</v>
      </c>
      <c r="BE20" t="s">
        <v>425</v>
      </c>
      <c r="BF20">
        <v>-1</v>
      </c>
      <c r="BG20" t="s">
        <v>439</v>
      </c>
      <c r="BI20" t="s">
        <v>116</v>
      </c>
      <c r="BJ20" t="s">
        <v>270</v>
      </c>
      <c r="BK20" t="s">
        <v>67</v>
      </c>
      <c r="BL20">
        <v>0.90618894005159756</v>
      </c>
      <c r="BM20">
        <v>6117</v>
      </c>
      <c r="BN20" t="s">
        <v>120</v>
      </c>
      <c r="BO20" t="s">
        <v>219</v>
      </c>
      <c r="BP20">
        <v>3</v>
      </c>
      <c r="BQ20">
        <v>2710.6350000000002</v>
      </c>
      <c r="BR20">
        <v>1.3339189290418987E-2</v>
      </c>
      <c r="BS20">
        <v>0.36057625507931607</v>
      </c>
      <c r="BT20">
        <v>0.21987467881142239</v>
      </c>
      <c r="BU20">
        <v>11.051</v>
      </c>
      <c r="BV20">
        <v>0.47959242022625692</v>
      </c>
      <c r="BW20">
        <v>27.779468648490113</v>
      </c>
      <c r="BX20">
        <v>3</v>
      </c>
      <c r="BY20">
        <v>13</v>
      </c>
      <c r="BZ20">
        <v>753</v>
      </c>
    </row>
    <row r="21" spans="1:78" ht="16.5" x14ac:dyDescent="0.25">
      <c r="A21" s="124" t="str">
        <f t="shared" si="1"/>
        <v>선진여객</v>
      </c>
      <c r="B21" s="125" t="str">
        <f t="shared" si="2"/>
        <v>김동우</v>
      </c>
      <c r="C21" s="126" t="str">
        <f t="shared" si="3"/>
        <v>B</v>
      </c>
      <c r="D21" s="127">
        <f t="shared" si="4"/>
        <v>0.91629629629629628</v>
      </c>
      <c r="E21" s="128">
        <f t="shared" si="5"/>
        <v>4202</v>
      </c>
      <c r="F21" s="129" t="str">
        <f t="shared" si="6"/>
        <v>80</v>
      </c>
      <c r="G21" s="130" t="str">
        <f t="shared" si="7"/>
        <v>78바1145</v>
      </c>
      <c r="H21" s="131">
        <f t="shared" si="8"/>
        <v>1</v>
      </c>
      <c r="I21" s="132">
        <f t="shared" si="9"/>
        <v>1783.086</v>
      </c>
      <c r="J21" s="133">
        <f t="shared" si="10"/>
        <v>5.6517697809159604E-3</v>
      </c>
      <c r="K21" s="133">
        <f t="shared" si="11"/>
        <v>0.37594561146210098</v>
      </c>
      <c r="L21" s="133">
        <f t="shared" si="12"/>
        <v>0.27031786464590041</v>
      </c>
      <c r="M21" s="134">
        <f t="shared" si="13"/>
        <v>12.617000000000001</v>
      </c>
      <c r="N21" s="135">
        <f t="shared" si="14"/>
        <v>0</v>
      </c>
      <c r="O21" s="135">
        <f t="shared" si="15"/>
        <v>21.143119288693871</v>
      </c>
      <c r="P21" s="217">
        <f t="shared" si="16"/>
        <v>0</v>
      </c>
      <c r="Q21" s="218">
        <f t="shared" si="17"/>
        <v>0</v>
      </c>
      <c r="R21" s="218">
        <f t="shared" si="18"/>
        <v>377</v>
      </c>
      <c r="T21">
        <v>516</v>
      </c>
      <c r="U21">
        <v>4202</v>
      </c>
      <c r="V21" t="s">
        <v>271</v>
      </c>
      <c r="W21">
        <v>1783.086</v>
      </c>
      <c r="X21">
        <v>720.83</v>
      </c>
      <c r="Y21">
        <v>2.4740000000000002</v>
      </c>
      <c r="Z21">
        <v>12.617000000000001</v>
      </c>
      <c r="AA21">
        <v>112.299691</v>
      </c>
      <c r="AB21">
        <v>0.63469200000000003</v>
      </c>
      <c r="AC21">
        <v>42.218575999999999</v>
      </c>
      <c r="AD21" s="1">
        <v>482</v>
      </c>
      <c r="AE21">
        <v>0</v>
      </c>
      <c r="AF21">
        <v>377</v>
      </c>
      <c r="AG21">
        <v>79</v>
      </c>
      <c r="AH21">
        <v>15.877924</v>
      </c>
      <c r="AI21">
        <v>1182.5</v>
      </c>
      <c r="AJ21">
        <v>0</v>
      </c>
      <c r="AK21">
        <v>0</v>
      </c>
      <c r="AL21">
        <v>0</v>
      </c>
      <c r="AM21">
        <v>0.91629629629629628</v>
      </c>
      <c r="AN21" t="s">
        <v>67</v>
      </c>
      <c r="AO21">
        <v>1783.086</v>
      </c>
      <c r="AP21" t="s">
        <v>493</v>
      </c>
      <c r="AQ21" t="s">
        <v>116</v>
      </c>
      <c r="AR21" t="s">
        <v>120</v>
      </c>
      <c r="AS21" t="s">
        <v>116</v>
      </c>
      <c r="AT21" t="s">
        <v>120</v>
      </c>
      <c r="AU21" t="s">
        <v>213</v>
      </c>
      <c r="AV21" t="s">
        <v>271</v>
      </c>
      <c r="AW21" t="s">
        <v>67</v>
      </c>
      <c r="AX21">
        <v>4202</v>
      </c>
      <c r="AY21" t="s">
        <v>677</v>
      </c>
      <c r="AZ21">
        <v>7</v>
      </c>
      <c r="BA21" t="s">
        <v>444</v>
      </c>
      <c r="BB21">
        <v>1</v>
      </c>
      <c r="BC21">
        <v>1</v>
      </c>
      <c r="BE21" t="s">
        <v>68</v>
      </c>
      <c r="BF21">
        <v>1</v>
      </c>
      <c r="BG21" t="s">
        <v>405</v>
      </c>
      <c r="BI21" t="s">
        <v>116</v>
      </c>
      <c r="BJ21" t="s">
        <v>271</v>
      </c>
      <c r="BK21" t="s">
        <v>67</v>
      </c>
      <c r="BL21">
        <v>0.91629629629629628</v>
      </c>
      <c r="BM21">
        <v>4202</v>
      </c>
      <c r="BN21" t="s">
        <v>120</v>
      </c>
      <c r="BO21" t="s">
        <v>213</v>
      </c>
      <c r="BP21">
        <v>1</v>
      </c>
      <c r="BQ21">
        <v>1783.086</v>
      </c>
      <c r="BR21">
        <v>5.6517697809159604E-3</v>
      </c>
      <c r="BS21">
        <v>0.37594561146210098</v>
      </c>
      <c r="BT21">
        <v>0.27031786464590041</v>
      </c>
      <c r="BU21">
        <v>12.617000000000001</v>
      </c>
      <c r="BV21">
        <v>0</v>
      </c>
      <c r="BW21">
        <v>21.143119288693871</v>
      </c>
      <c r="BX21">
        <v>0</v>
      </c>
      <c r="BY21">
        <v>0</v>
      </c>
      <c r="BZ21">
        <v>377</v>
      </c>
    </row>
    <row r="22" spans="1:78" ht="16.5" x14ac:dyDescent="0.25">
      <c r="A22" s="107" t="str">
        <f t="shared" si="1"/>
        <v>선진여객</v>
      </c>
      <c r="B22" s="108" t="str">
        <f t="shared" si="2"/>
        <v>김동일</v>
      </c>
      <c r="C22" s="109" t="str">
        <f t="shared" si="3"/>
        <v>B</v>
      </c>
      <c r="D22" s="110">
        <f t="shared" si="4"/>
        <v>0.90814814814814804</v>
      </c>
      <c r="E22" s="111">
        <f t="shared" si="5"/>
        <v>6010</v>
      </c>
      <c r="F22" s="112" t="str">
        <f t="shared" si="6"/>
        <v>80</v>
      </c>
      <c r="G22" s="113" t="str">
        <f t="shared" si="7"/>
        <v>78바1146</v>
      </c>
      <c r="H22" s="114">
        <f t="shared" si="8"/>
        <v>1</v>
      </c>
      <c r="I22" s="115">
        <f t="shared" si="9"/>
        <v>2521.011</v>
      </c>
      <c r="J22" s="116">
        <f t="shared" si="10"/>
        <v>6.2957668260245573E-3</v>
      </c>
      <c r="K22" s="116">
        <f t="shared" si="11"/>
        <v>0.36376125271758469</v>
      </c>
      <c r="L22" s="116">
        <f t="shared" si="12"/>
        <v>0.21697644318093021</v>
      </c>
      <c r="M22" s="117">
        <f t="shared" si="13"/>
        <v>10.895</v>
      </c>
      <c r="N22" s="118">
        <f t="shared" si="14"/>
        <v>0.11899987743012624</v>
      </c>
      <c r="O22" s="118">
        <f t="shared" si="15"/>
        <v>15.82698369820679</v>
      </c>
      <c r="P22" s="219">
        <f t="shared" si="16"/>
        <v>8</v>
      </c>
      <c r="Q22" s="220">
        <f t="shared" si="17"/>
        <v>3</v>
      </c>
      <c r="R22" s="220">
        <f t="shared" si="18"/>
        <v>399</v>
      </c>
      <c r="T22">
        <v>516</v>
      </c>
      <c r="U22">
        <v>6010</v>
      </c>
      <c r="V22" t="s">
        <v>272</v>
      </c>
      <c r="W22">
        <v>2521.011</v>
      </c>
      <c r="X22">
        <v>1028.0650000000001</v>
      </c>
      <c r="Y22">
        <v>2.452</v>
      </c>
      <c r="Z22">
        <v>10.895</v>
      </c>
      <c r="AA22">
        <v>164.16967600000001</v>
      </c>
      <c r="AB22">
        <v>1.033574</v>
      </c>
      <c r="AC22">
        <v>59.718567</v>
      </c>
      <c r="AD22" s="1">
        <v>547</v>
      </c>
      <c r="AE22">
        <v>3</v>
      </c>
      <c r="AF22">
        <v>399</v>
      </c>
      <c r="AG22">
        <v>96</v>
      </c>
      <c r="AH22">
        <v>15.35613</v>
      </c>
      <c r="AI22">
        <v>1474.8</v>
      </c>
      <c r="AJ22">
        <v>141</v>
      </c>
      <c r="AK22">
        <v>8</v>
      </c>
      <c r="AL22">
        <v>746</v>
      </c>
      <c r="AM22">
        <v>0.90814814814814804</v>
      </c>
      <c r="AN22" t="s">
        <v>67</v>
      </c>
      <c r="AO22">
        <v>2521.011</v>
      </c>
      <c r="AP22" t="s">
        <v>494</v>
      </c>
      <c r="AQ22" t="s">
        <v>116</v>
      </c>
      <c r="AR22" t="s">
        <v>120</v>
      </c>
      <c r="AS22" t="s">
        <v>116</v>
      </c>
      <c r="AT22" t="s">
        <v>120</v>
      </c>
      <c r="AU22" t="s">
        <v>214</v>
      </c>
      <c r="AV22" t="s">
        <v>272</v>
      </c>
      <c r="AW22" t="s">
        <v>67</v>
      </c>
      <c r="AX22">
        <v>6010</v>
      </c>
      <c r="AY22" t="s">
        <v>677</v>
      </c>
      <c r="AZ22">
        <v>12</v>
      </c>
      <c r="BA22" t="s">
        <v>689</v>
      </c>
      <c r="BB22">
        <v>1</v>
      </c>
      <c r="BC22">
        <v>1</v>
      </c>
      <c r="BE22" t="s">
        <v>67</v>
      </c>
      <c r="BF22">
        <v>0</v>
      </c>
      <c r="BG22" t="s">
        <v>403</v>
      </c>
      <c r="BI22" t="s">
        <v>116</v>
      </c>
      <c r="BJ22" t="s">
        <v>272</v>
      </c>
      <c r="BK22" t="s">
        <v>67</v>
      </c>
      <c r="BL22">
        <v>0.90814814814814804</v>
      </c>
      <c r="BM22">
        <v>6010</v>
      </c>
      <c r="BN22" t="s">
        <v>120</v>
      </c>
      <c r="BO22" t="s">
        <v>214</v>
      </c>
      <c r="BP22">
        <v>1</v>
      </c>
      <c r="BQ22">
        <v>2521.011</v>
      </c>
      <c r="BR22">
        <v>6.2957668260245573E-3</v>
      </c>
      <c r="BS22">
        <v>0.36376125271758469</v>
      </c>
      <c r="BT22">
        <v>0.21697644318093021</v>
      </c>
      <c r="BU22">
        <v>10.895</v>
      </c>
      <c r="BV22">
        <v>0.11899987743012624</v>
      </c>
      <c r="BW22">
        <v>15.82698369820679</v>
      </c>
      <c r="BX22">
        <v>8</v>
      </c>
      <c r="BY22">
        <v>3</v>
      </c>
      <c r="BZ22">
        <v>399</v>
      </c>
    </row>
    <row r="23" spans="1:78" ht="16.5" x14ac:dyDescent="0.25">
      <c r="A23" s="124" t="str">
        <f t="shared" si="1"/>
        <v>선진여객</v>
      </c>
      <c r="B23" s="125" t="str">
        <f t="shared" si="2"/>
        <v>김동희</v>
      </c>
      <c r="C23" s="126" t="str">
        <f t="shared" si="3"/>
        <v>D</v>
      </c>
      <c r="D23" s="127">
        <f t="shared" si="4"/>
        <v>0.80750878549296834</v>
      </c>
      <c r="E23" s="128">
        <f t="shared" si="5"/>
        <v>4536</v>
      </c>
      <c r="F23" s="129" t="str">
        <f t="shared" si="6"/>
        <v>87</v>
      </c>
      <c r="G23" s="130" t="str">
        <f t="shared" si="7"/>
        <v>73아1418</v>
      </c>
      <c r="H23" s="131">
        <f t="shared" si="8"/>
        <v>2</v>
      </c>
      <c r="I23" s="132">
        <f t="shared" si="9"/>
        <v>1786.058</v>
      </c>
      <c r="J23" s="133">
        <f t="shared" si="10"/>
        <v>1.0058161409897024E-2</v>
      </c>
      <c r="K23" s="133">
        <f t="shared" si="11"/>
        <v>0.34122523357712137</v>
      </c>
      <c r="L23" s="133">
        <f t="shared" si="12"/>
        <v>8.4543727023422527E-2</v>
      </c>
      <c r="M23" s="134">
        <f t="shared" si="13"/>
        <v>10.781000000000001</v>
      </c>
      <c r="N23" s="135">
        <f t="shared" si="14"/>
        <v>0</v>
      </c>
      <c r="O23" s="135">
        <f t="shared" si="15"/>
        <v>3.2473749452705345</v>
      </c>
      <c r="P23" s="217">
        <f t="shared" si="16"/>
        <v>1</v>
      </c>
      <c r="Q23" s="218">
        <f t="shared" si="17"/>
        <v>0</v>
      </c>
      <c r="R23" s="218">
        <f t="shared" si="18"/>
        <v>58</v>
      </c>
      <c r="T23">
        <v>516</v>
      </c>
      <c r="U23">
        <v>4536</v>
      </c>
      <c r="V23" t="s">
        <v>273</v>
      </c>
      <c r="W23">
        <v>1786.058</v>
      </c>
      <c r="X23">
        <v>885.20399999999995</v>
      </c>
      <c r="Y23">
        <v>2.0179999999999998</v>
      </c>
      <c r="Z23">
        <v>10.781000000000001</v>
      </c>
      <c r="AA23">
        <v>117.83913099999999</v>
      </c>
      <c r="AB23">
        <v>1.1852450000000001</v>
      </c>
      <c r="AC23">
        <v>40.209685</v>
      </c>
      <c r="AD23" s="1">
        <v>151</v>
      </c>
      <c r="AE23">
        <v>0</v>
      </c>
      <c r="AF23">
        <v>58</v>
      </c>
      <c r="AG23">
        <v>81</v>
      </c>
      <c r="AH23">
        <v>15.156746999999999</v>
      </c>
      <c r="AI23">
        <v>868.5</v>
      </c>
      <c r="AJ23">
        <v>0</v>
      </c>
      <c r="AK23">
        <v>1</v>
      </c>
      <c r="AL23">
        <v>12</v>
      </c>
      <c r="AM23">
        <v>0.80750878549296834</v>
      </c>
      <c r="AN23" t="s">
        <v>66</v>
      </c>
      <c r="AO23">
        <v>1714.5429999999999</v>
      </c>
      <c r="AP23" t="s">
        <v>495</v>
      </c>
      <c r="AQ23" t="s">
        <v>116</v>
      </c>
      <c r="AR23" t="s">
        <v>121</v>
      </c>
      <c r="AS23" t="s">
        <v>116</v>
      </c>
      <c r="AT23" t="s">
        <v>121</v>
      </c>
      <c r="AU23" t="s">
        <v>238</v>
      </c>
      <c r="AV23" t="s">
        <v>273</v>
      </c>
      <c r="AW23" t="s">
        <v>66</v>
      </c>
      <c r="AX23">
        <v>4536</v>
      </c>
      <c r="AY23" t="s">
        <v>672</v>
      </c>
      <c r="AZ23">
        <v>14</v>
      </c>
      <c r="BA23" t="s">
        <v>690</v>
      </c>
      <c r="BB23">
        <v>2</v>
      </c>
      <c r="BC23">
        <v>1</v>
      </c>
      <c r="BE23" t="s">
        <v>68</v>
      </c>
      <c r="BF23">
        <v>-1</v>
      </c>
      <c r="BG23" t="s">
        <v>439</v>
      </c>
      <c r="BI23" t="s">
        <v>116</v>
      </c>
      <c r="BJ23" t="s">
        <v>273</v>
      </c>
      <c r="BK23" t="s">
        <v>66</v>
      </c>
      <c r="BL23">
        <v>0.80750878549296834</v>
      </c>
      <c r="BM23">
        <v>4536</v>
      </c>
      <c r="BN23" t="s">
        <v>121</v>
      </c>
      <c r="BO23" t="s">
        <v>238</v>
      </c>
      <c r="BP23">
        <v>2</v>
      </c>
      <c r="BQ23">
        <v>1786.058</v>
      </c>
      <c r="BR23">
        <v>1.0058161409897024E-2</v>
      </c>
      <c r="BS23">
        <v>0.34122523357712137</v>
      </c>
      <c r="BT23">
        <v>8.4543727023422527E-2</v>
      </c>
      <c r="BU23">
        <v>10.781000000000001</v>
      </c>
      <c r="BV23">
        <v>0</v>
      </c>
      <c r="BW23">
        <v>3.2473749452705345</v>
      </c>
      <c r="BX23">
        <v>1</v>
      </c>
      <c r="BY23">
        <v>0</v>
      </c>
      <c r="BZ23">
        <v>58</v>
      </c>
    </row>
    <row r="24" spans="1:78" ht="16.5" x14ac:dyDescent="0.25">
      <c r="A24" s="107" t="str">
        <f t="shared" si="1"/>
        <v>선진여객</v>
      </c>
      <c r="B24" s="108" t="str">
        <f t="shared" si="2"/>
        <v>김복기</v>
      </c>
      <c r="C24" s="109" t="str">
        <f t="shared" si="3"/>
        <v>F</v>
      </c>
      <c r="D24" s="110">
        <f t="shared" si="4"/>
        <v>0.75821746592427175</v>
      </c>
      <c r="E24" s="111">
        <f t="shared" si="5"/>
        <v>4889</v>
      </c>
      <c r="F24" s="112" t="str">
        <f t="shared" si="6"/>
        <v>87</v>
      </c>
      <c r="G24" s="113" t="str">
        <f t="shared" si="7"/>
        <v>73아1419</v>
      </c>
      <c r="H24" s="114">
        <f t="shared" si="8"/>
        <v>2</v>
      </c>
      <c r="I24" s="115">
        <f t="shared" si="9"/>
        <v>2389.384</v>
      </c>
      <c r="J24" s="116">
        <f t="shared" si="10"/>
        <v>3.3392594011005999E-2</v>
      </c>
      <c r="K24" s="116">
        <f t="shared" si="11"/>
        <v>0.36531631317116736</v>
      </c>
      <c r="L24" s="116">
        <f t="shared" si="12"/>
        <v>0.20047007931751448</v>
      </c>
      <c r="M24" s="117">
        <f t="shared" si="13"/>
        <v>13.058999999999999</v>
      </c>
      <c r="N24" s="118">
        <f t="shared" si="14"/>
        <v>4.1851791089251453E-2</v>
      </c>
      <c r="O24" s="118">
        <f t="shared" si="15"/>
        <v>62.06620618535991</v>
      </c>
      <c r="P24" s="219">
        <f t="shared" si="16"/>
        <v>31</v>
      </c>
      <c r="Q24" s="220">
        <f t="shared" si="17"/>
        <v>1</v>
      </c>
      <c r="R24" s="220">
        <f t="shared" si="18"/>
        <v>1483</v>
      </c>
      <c r="T24">
        <v>516</v>
      </c>
      <c r="U24">
        <v>4889</v>
      </c>
      <c r="V24" t="s">
        <v>274</v>
      </c>
      <c r="W24">
        <v>2389.384</v>
      </c>
      <c r="X24">
        <v>1260.6099999999999</v>
      </c>
      <c r="Y24">
        <v>1.895</v>
      </c>
      <c r="Z24">
        <v>13.058999999999999</v>
      </c>
      <c r="AA24">
        <v>156.920244</v>
      </c>
      <c r="AB24">
        <v>5.2399740000000001</v>
      </c>
      <c r="AC24">
        <v>57.325524999999999</v>
      </c>
      <c r="AD24" s="1">
        <v>479</v>
      </c>
      <c r="AE24">
        <v>1</v>
      </c>
      <c r="AF24">
        <v>1483</v>
      </c>
      <c r="AG24">
        <v>88</v>
      </c>
      <c r="AH24">
        <v>15.226741000000001</v>
      </c>
      <c r="AI24">
        <v>2441.6999999999998</v>
      </c>
      <c r="AJ24">
        <v>555.20000000000005</v>
      </c>
      <c r="AK24">
        <v>31</v>
      </c>
      <c r="AL24">
        <v>4725</v>
      </c>
      <c r="AM24">
        <v>0.75821746592427175</v>
      </c>
      <c r="AN24" t="s">
        <v>69</v>
      </c>
      <c r="AO24">
        <v>2273.6460000000002</v>
      </c>
      <c r="AP24" t="s">
        <v>496</v>
      </c>
      <c r="AQ24" t="s">
        <v>116</v>
      </c>
      <c r="AR24" t="s">
        <v>121</v>
      </c>
      <c r="AS24" t="s">
        <v>116</v>
      </c>
      <c r="AT24" t="s">
        <v>121</v>
      </c>
      <c r="AU24" t="s">
        <v>239</v>
      </c>
      <c r="AV24" t="s">
        <v>274</v>
      </c>
      <c r="AW24" t="s">
        <v>69</v>
      </c>
      <c r="AX24">
        <v>4889</v>
      </c>
      <c r="AY24" t="s">
        <v>670</v>
      </c>
      <c r="AZ24">
        <v>19</v>
      </c>
      <c r="BA24" t="s">
        <v>691</v>
      </c>
      <c r="BB24">
        <v>2</v>
      </c>
      <c r="BC24">
        <v>1</v>
      </c>
      <c r="BE24" t="s">
        <v>69</v>
      </c>
      <c r="BF24">
        <v>0</v>
      </c>
      <c r="BG24" t="s">
        <v>403</v>
      </c>
      <c r="BI24" t="s">
        <v>116</v>
      </c>
      <c r="BJ24" t="s">
        <v>274</v>
      </c>
      <c r="BK24" t="s">
        <v>69</v>
      </c>
      <c r="BL24">
        <v>0.75821746592427175</v>
      </c>
      <c r="BM24">
        <v>4889</v>
      </c>
      <c r="BN24" t="s">
        <v>121</v>
      </c>
      <c r="BO24" t="s">
        <v>239</v>
      </c>
      <c r="BP24">
        <v>2</v>
      </c>
      <c r="BQ24">
        <v>2389.384</v>
      </c>
      <c r="BR24">
        <v>3.3392594011005999E-2</v>
      </c>
      <c r="BS24">
        <v>0.36531631317116736</v>
      </c>
      <c r="BT24">
        <v>0.20047007931751448</v>
      </c>
      <c r="BU24">
        <v>13.058999999999999</v>
      </c>
      <c r="BV24">
        <v>4.1851791089251453E-2</v>
      </c>
      <c r="BW24">
        <v>62.06620618535991</v>
      </c>
      <c r="BX24">
        <v>31</v>
      </c>
      <c r="BY24">
        <v>1</v>
      </c>
      <c r="BZ24">
        <v>1483</v>
      </c>
    </row>
    <row r="25" spans="1:78" ht="16.5" x14ac:dyDescent="0.25">
      <c r="A25" s="124" t="str">
        <f t="shared" si="1"/>
        <v>선진여객</v>
      </c>
      <c r="B25" s="125" t="str">
        <f t="shared" si="2"/>
        <v>김복용</v>
      </c>
      <c r="C25" s="126" t="str">
        <f t="shared" si="3"/>
        <v>D</v>
      </c>
      <c r="D25" s="127">
        <f t="shared" si="4"/>
        <v>0.82158834307080308</v>
      </c>
      <c r="E25" s="128">
        <f t="shared" si="5"/>
        <v>9693</v>
      </c>
      <c r="F25" s="129" t="str">
        <f t="shared" si="6"/>
        <v>87</v>
      </c>
      <c r="G25" s="130" t="str">
        <f t="shared" si="7"/>
        <v>78바1187</v>
      </c>
      <c r="H25" s="131">
        <f t="shared" si="8"/>
        <v>10</v>
      </c>
      <c r="I25" s="132">
        <f t="shared" si="9"/>
        <v>1949.5149999999999</v>
      </c>
      <c r="J25" s="133">
        <f t="shared" si="10"/>
        <v>9.1776830747908357E-3</v>
      </c>
      <c r="K25" s="133">
        <f t="shared" si="11"/>
        <v>0.38806086864282252</v>
      </c>
      <c r="L25" s="133">
        <f t="shared" si="12"/>
        <v>0.27955671025870538</v>
      </c>
      <c r="M25" s="134">
        <f t="shared" si="13"/>
        <v>13.369</v>
      </c>
      <c r="N25" s="135">
        <f t="shared" si="14"/>
        <v>0</v>
      </c>
      <c r="O25" s="135">
        <f t="shared" si="15"/>
        <v>21.954178346922184</v>
      </c>
      <c r="P25" s="217">
        <f t="shared" si="16"/>
        <v>7</v>
      </c>
      <c r="Q25" s="218">
        <f t="shared" si="17"/>
        <v>0</v>
      </c>
      <c r="R25" s="218">
        <f t="shared" si="18"/>
        <v>428</v>
      </c>
      <c r="T25">
        <v>516</v>
      </c>
      <c r="U25">
        <v>9693</v>
      </c>
      <c r="V25" t="s">
        <v>497</v>
      </c>
      <c r="W25">
        <v>1949.5150000000001</v>
      </c>
      <c r="X25">
        <v>977.14800000000002</v>
      </c>
      <c r="Y25">
        <v>1.9950000000000001</v>
      </c>
      <c r="Z25">
        <v>13.369</v>
      </c>
      <c r="AA25">
        <v>127.99385100000001</v>
      </c>
      <c r="AB25">
        <v>1.174687</v>
      </c>
      <c r="AC25">
        <v>49.669404999999998</v>
      </c>
      <c r="AD25" s="1">
        <v>545</v>
      </c>
      <c r="AE25">
        <v>0</v>
      </c>
      <c r="AF25">
        <v>428</v>
      </c>
      <c r="AG25">
        <v>78</v>
      </c>
      <c r="AH25">
        <v>15.231317000000001</v>
      </c>
      <c r="AI25">
        <v>543.29999999999995</v>
      </c>
      <c r="AJ25">
        <v>0</v>
      </c>
      <c r="AK25">
        <v>7</v>
      </c>
      <c r="AL25">
        <v>2071</v>
      </c>
      <c r="AM25">
        <v>0.82158834307080308</v>
      </c>
      <c r="AN25" t="s">
        <v>66</v>
      </c>
      <c r="AO25">
        <v>358.46499999999997</v>
      </c>
      <c r="AP25" t="s">
        <v>498</v>
      </c>
      <c r="AQ25" t="s">
        <v>116</v>
      </c>
      <c r="AR25" t="s">
        <v>121</v>
      </c>
      <c r="AS25" t="s">
        <v>116</v>
      </c>
      <c r="AT25" t="s">
        <v>121</v>
      </c>
      <c r="AU25" t="s">
        <v>249</v>
      </c>
      <c r="AV25" t="s">
        <v>497</v>
      </c>
      <c r="AW25" t="s">
        <v>66</v>
      </c>
      <c r="AX25">
        <v>9693</v>
      </c>
      <c r="AY25" t="s">
        <v>672</v>
      </c>
      <c r="AZ25">
        <v>8</v>
      </c>
      <c r="BA25" t="s">
        <v>451</v>
      </c>
      <c r="BB25">
        <v>10</v>
      </c>
      <c r="BC25">
        <v>1</v>
      </c>
      <c r="BE25" t="s">
        <v>66</v>
      </c>
      <c r="BF25">
        <v>0</v>
      </c>
      <c r="BG25" t="s">
        <v>403</v>
      </c>
      <c r="BI25" t="s">
        <v>116</v>
      </c>
      <c r="BJ25" t="s">
        <v>497</v>
      </c>
      <c r="BK25" t="s">
        <v>66</v>
      </c>
      <c r="BL25">
        <v>0.82158834307080308</v>
      </c>
      <c r="BM25">
        <v>9693</v>
      </c>
      <c r="BN25" t="s">
        <v>121</v>
      </c>
      <c r="BO25" t="s">
        <v>249</v>
      </c>
      <c r="BP25">
        <v>10</v>
      </c>
      <c r="BQ25">
        <v>1949.5149999999999</v>
      </c>
      <c r="BR25">
        <v>9.1776830747908357E-3</v>
      </c>
      <c r="BS25">
        <v>0.38806086864282252</v>
      </c>
      <c r="BT25">
        <v>0.27955671025870538</v>
      </c>
      <c r="BU25">
        <v>13.369</v>
      </c>
      <c r="BV25">
        <v>0</v>
      </c>
      <c r="BW25">
        <v>21.954178346922184</v>
      </c>
      <c r="BX25">
        <v>7</v>
      </c>
      <c r="BY25">
        <v>0</v>
      </c>
      <c r="BZ25">
        <v>428</v>
      </c>
    </row>
    <row r="26" spans="1:78" ht="16.5" x14ac:dyDescent="0.25">
      <c r="A26" s="107" t="str">
        <f t="shared" si="1"/>
        <v>선진여객</v>
      </c>
      <c r="B26" s="108" t="str">
        <f t="shared" si="2"/>
        <v>김상배</v>
      </c>
      <c r="C26" s="109" t="str">
        <f t="shared" si="3"/>
        <v>D</v>
      </c>
      <c r="D26" s="110">
        <f t="shared" si="4"/>
        <v>0.80397158469060681</v>
      </c>
      <c r="E26" s="111">
        <f t="shared" si="5"/>
        <v>2832</v>
      </c>
      <c r="F26" s="112" t="str">
        <f t="shared" si="6"/>
        <v>72</v>
      </c>
      <c r="G26" s="113" t="str">
        <f t="shared" si="7"/>
        <v>73아1089</v>
      </c>
      <c r="H26" s="114">
        <f t="shared" si="8"/>
        <v>2</v>
      </c>
      <c r="I26" s="115">
        <f t="shared" si="9"/>
        <v>1553.0260000000001</v>
      </c>
      <c r="J26" s="116">
        <f t="shared" si="10"/>
        <v>9.8297269268145856E-3</v>
      </c>
      <c r="K26" s="116">
        <f t="shared" si="11"/>
        <v>0.31604215220466275</v>
      </c>
      <c r="L26" s="116">
        <f t="shared" si="12"/>
        <v>0.17063461912421299</v>
      </c>
      <c r="M26" s="117">
        <f t="shared" si="13"/>
        <v>10.46</v>
      </c>
      <c r="N26" s="118">
        <f t="shared" si="14"/>
        <v>0.25756168924409506</v>
      </c>
      <c r="O26" s="118">
        <f t="shared" si="15"/>
        <v>6.5034326534134008</v>
      </c>
      <c r="P26" s="219">
        <f t="shared" si="16"/>
        <v>5</v>
      </c>
      <c r="Q26" s="220">
        <f t="shared" si="17"/>
        <v>4</v>
      </c>
      <c r="R26" s="220">
        <f t="shared" si="18"/>
        <v>101</v>
      </c>
      <c r="T26">
        <v>516</v>
      </c>
      <c r="U26">
        <v>2832</v>
      </c>
      <c r="V26" t="s">
        <v>457</v>
      </c>
      <c r="W26">
        <v>1553.0260000000001</v>
      </c>
      <c r="X26">
        <v>916.33299999999997</v>
      </c>
      <c r="Y26">
        <v>1.6950000000000001</v>
      </c>
      <c r="Z26">
        <v>10.46</v>
      </c>
      <c r="AA26">
        <v>80.506916000000004</v>
      </c>
      <c r="AB26">
        <v>0.79136099999999998</v>
      </c>
      <c r="AC26">
        <v>25.443579</v>
      </c>
      <c r="AD26" s="1">
        <v>265</v>
      </c>
      <c r="AE26">
        <v>4</v>
      </c>
      <c r="AF26">
        <v>101</v>
      </c>
      <c r="AG26">
        <v>81</v>
      </c>
      <c r="AH26">
        <v>19.290590999999999</v>
      </c>
      <c r="AI26">
        <v>1159</v>
      </c>
      <c r="AJ26">
        <v>0</v>
      </c>
      <c r="AK26">
        <v>5</v>
      </c>
      <c r="AL26">
        <v>369</v>
      </c>
      <c r="AM26">
        <v>0.80397158469060681</v>
      </c>
      <c r="AN26" t="s">
        <v>66</v>
      </c>
      <c r="AO26">
        <v>1463.8320000000001</v>
      </c>
      <c r="AP26" t="s">
        <v>499</v>
      </c>
      <c r="AQ26" t="s">
        <v>116</v>
      </c>
      <c r="AR26" t="s">
        <v>119</v>
      </c>
      <c r="AS26" t="s">
        <v>116</v>
      </c>
      <c r="AT26" t="s">
        <v>119</v>
      </c>
      <c r="AU26" t="s">
        <v>197</v>
      </c>
      <c r="AV26" t="s">
        <v>457</v>
      </c>
      <c r="AW26" t="s">
        <v>66</v>
      </c>
      <c r="AX26">
        <v>2832</v>
      </c>
      <c r="AY26" t="s">
        <v>692</v>
      </c>
      <c r="AZ26">
        <v>7</v>
      </c>
      <c r="BA26" t="s">
        <v>693</v>
      </c>
      <c r="BB26">
        <v>2</v>
      </c>
      <c r="BC26">
        <v>1</v>
      </c>
      <c r="BE26" t="s">
        <v>66</v>
      </c>
      <c r="BF26">
        <v>0</v>
      </c>
      <c r="BG26" t="s">
        <v>403</v>
      </c>
      <c r="BI26" t="s">
        <v>116</v>
      </c>
      <c r="BJ26" t="s">
        <v>457</v>
      </c>
      <c r="BK26" t="s">
        <v>66</v>
      </c>
      <c r="BL26">
        <v>0.80397158469060681</v>
      </c>
      <c r="BM26">
        <v>2832</v>
      </c>
      <c r="BN26" t="s">
        <v>119</v>
      </c>
      <c r="BO26" t="s">
        <v>197</v>
      </c>
      <c r="BP26">
        <v>2</v>
      </c>
      <c r="BQ26">
        <v>1553.0260000000001</v>
      </c>
      <c r="BR26">
        <v>9.8297269268145856E-3</v>
      </c>
      <c r="BS26">
        <v>0.31604215220466275</v>
      </c>
      <c r="BT26">
        <v>0.17063461912421299</v>
      </c>
      <c r="BU26">
        <v>10.46</v>
      </c>
      <c r="BV26">
        <v>0.25756168924409506</v>
      </c>
      <c r="BW26">
        <v>6.5034326534134008</v>
      </c>
      <c r="BX26">
        <v>5</v>
      </c>
      <c r="BY26">
        <v>4</v>
      </c>
      <c r="BZ26">
        <v>101</v>
      </c>
    </row>
    <row r="27" spans="1:78" ht="16.5" x14ac:dyDescent="0.25">
      <c r="A27" s="124" t="str">
        <f t="shared" si="1"/>
        <v>선진여객</v>
      </c>
      <c r="B27" s="125" t="str">
        <f t="shared" si="2"/>
        <v>김석진</v>
      </c>
      <c r="C27" s="126" t="str">
        <f t="shared" si="3"/>
        <v>A</v>
      </c>
      <c r="D27" s="127">
        <f t="shared" si="4"/>
        <v>0.97074074074074068</v>
      </c>
      <c r="E27" s="128">
        <f t="shared" si="5"/>
        <v>6915</v>
      </c>
      <c r="F27" s="129" t="str">
        <f t="shared" si="6"/>
        <v>80</v>
      </c>
      <c r="G27" s="130" t="str">
        <f t="shared" si="7"/>
        <v>73아1437</v>
      </c>
      <c r="H27" s="131">
        <f t="shared" si="8"/>
        <v>1</v>
      </c>
      <c r="I27" s="132">
        <f t="shared" si="9"/>
        <v>563.80899999999997</v>
      </c>
      <c r="J27" s="133">
        <f t="shared" si="10"/>
        <v>2.4149530100263564E-2</v>
      </c>
      <c r="K27" s="133">
        <f t="shared" si="11"/>
        <v>0.35230619493005322</v>
      </c>
      <c r="L27" s="133">
        <f t="shared" si="12"/>
        <v>0.27314214565570966</v>
      </c>
      <c r="M27" s="134">
        <f t="shared" si="13"/>
        <v>11.065</v>
      </c>
      <c r="N27" s="135">
        <f t="shared" si="14"/>
        <v>0</v>
      </c>
      <c r="O27" s="135">
        <f t="shared" si="15"/>
        <v>21.106438527941201</v>
      </c>
      <c r="P27" s="217">
        <f t="shared" si="16"/>
        <v>1</v>
      </c>
      <c r="Q27" s="218">
        <f t="shared" si="17"/>
        <v>0</v>
      </c>
      <c r="R27" s="218">
        <f t="shared" si="18"/>
        <v>119</v>
      </c>
      <c r="T27">
        <v>516</v>
      </c>
      <c r="U27">
        <v>6915</v>
      </c>
      <c r="V27" t="s">
        <v>275</v>
      </c>
      <c r="W27">
        <v>563.80899999999997</v>
      </c>
      <c r="X27">
        <v>215.12200000000001</v>
      </c>
      <c r="Y27">
        <v>2.621</v>
      </c>
      <c r="Z27">
        <v>11.065</v>
      </c>
      <c r="AA27">
        <v>36.093870000000003</v>
      </c>
      <c r="AB27">
        <v>0.87165000000000004</v>
      </c>
      <c r="AC27">
        <v>12.716094</v>
      </c>
      <c r="AD27" s="1">
        <v>154</v>
      </c>
      <c r="AE27">
        <v>0</v>
      </c>
      <c r="AF27">
        <v>119</v>
      </c>
      <c r="AG27">
        <v>74</v>
      </c>
      <c r="AH27">
        <v>15.62063</v>
      </c>
      <c r="AI27">
        <v>82.4</v>
      </c>
      <c r="AJ27">
        <v>0</v>
      </c>
      <c r="AK27">
        <v>1</v>
      </c>
      <c r="AL27">
        <v>26</v>
      </c>
      <c r="AM27">
        <v>0.97074074074074068</v>
      </c>
      <c r="AN27" t="s">
        <v>425</v>
      </c>
      <c r="AO27">
        <v>563.80899999999997</v>
      </c>
      <c r="AP27" t="s">
        <v>500</v>
      </c>
      <c r="AQ27" t="s">
        <v>116</v>
      </c>
      <c r="AR27" t="s">
        <v>120</v>
      </c>
      <c r="AS27" t="s">
        <v>116</v>
      </c>
      <c r="AT27" t="s">
        <v>120</v>
      </c>
      <c r="AU27" t="s">
        <v>205</v>
      </c>
      <c r="AV27" t="s">
        <v>275</v>
      </c>
      <c r="AW27" t="s">
        <v>425</v>
      </c>
      <c r="AX27">
        <v>6915</v>
      </c>
      <c r="AY27" t="s">
        <v>678</v>
      </c>
      <c r="AZ27">
        <v>7</v>
      </c>
      <c r="BA27" t="s">
        <v>694</v>
      </c>
      <c r="BB27">
        <v>1</v>
      </c>
      <c r="BC27">
        <v>1</v>
      </c>
      <c r="BE27" t="s">
        <v>425</v>
      </c>
      <c r="BF27">
        <v>0</v>
      </c>
      <c r="BG27" t="s">
        <v>403</v>
      </c>
      <c r="BI27" t="s">
        <v>116</v>
      </c>
      <c r="BJ27" t="s">
        <v>275</v>
      </c>
      <c r="BK27" t="s">
        <v>425</v>
      </c>
      <c r="BL27">
        <v>0.97074074074074068</v>
      </c>
      <c r="BM27">
        <v>6915</v>
      </c>
      <c r="BN27" t="s">
        <v>120</v>
      </c>
      <c r="BO27" t="s">
        <v>205</v>
      </c>
      <c r="BP27">
        <v>1</v>
      </c>
      <c r="BQ27">
        <v>563.80899999999997</v>
      </c>
      <c r="BR27">
        <v>2.4149530100263564E-2</v>
      </c>
      <c r="BS27">
        <v>0.35230619493005322</v>
      </c>
      <c r="BT27">
        <v>0.27314214565570966</v>
      </c>
      <c r="BU27">
        <v>11.065</v>
      </c>
      <c r="BV27">
        <v>0</v>
      </c>
      <c r="BW27">
        <v>21.106438527941201</v>
      </c>
      <c r="BX27">
        <v>1</v>
      </c>
      <c r="BY27">
        <v>0</v>
      </c>
      <c r="BZ27">
        <v>119</v>
      </c>
    </row>
    <row r="28" spans="1:78" ht="16.5" x14ac:dyDescent="0.25">
      <c r="A28" s="107" t="str">
        <f t="shared" si="1"/>
        <v>선진여객</v>
      </c>
      <c r="B28" s="108" t="str">
        <f t="shared" si="2"/>
        <v>김성근</v>
      </c>
      <c r="C28" s="109" t="str">
        <f t="shared" si="3"/>
        <v>D</v>
      </c>
      <c r="D28" s="110">
        <f t="shared" si="4"/>
        <v>0.81800905095044074</v>
      </c>
      <c r="E28" s="111">
        <f t="shared" si="5"/>
        <v>6569</v>
      </c>
      <c r="F28" s="112" t="str">
        <f t="shared" si="6"/>
        <v>87</v>
      </c>
      <c r="G28" s="113" t="str">
        <f t="shared" si="7"/>
        <v>78바1194</v>
      </c>
      <c r="H28" s="114">
        <f t="shared" si="8"/>
        <v>10</v>
      </c>
      <c r="I28" s="115">
        <f t="shared" si="9"/>
        <v>6556.5620000000008</v>
      </c>
      <c r="J28" s="116">
        <f t="shared" si="10"/>
        <v>1.7254619660824574E-2</v>
      </c>
      <c r="K28" s="116">
        <f t="shared" si="11"/>
        <v>0.39431632899543273</v>
      </c>
      <c r="L28" s="116">
        <f t="shared" si="12"/>
        <v>0.28856586729447531</v>
      </c>
      <c r="M28" s="117">
        <f t="shared" si="13"/>
        <v>15.103</v>
      </c>
      <c r="N28" s="118">
        <f t="shared" si="14"/>
        <v>1.5861971563755515</v>
      </c>
      <c r="O28" s="118">
        <f t="shared" si="15"/>
        <v>66.467761610429363</v>
      </c>
      <c r="P28" s="219">
        <f t="shared" si="16"/>
        <v>32</v>
      </c>
      <c r="Q28" s="220">
        <f t="shared" si="17"/>
        <v>104</v>
      </c>
      <c r="R28" s="220">
        <f t="shared" si="18"/>
        <v>4359</v>
      </c>
      <c r="T28">
        <v>516</v>
      </c>
      <c r="U28">
        <v>6569</v>
      </c>
      <c r="V28" t="s">
        <v>171</v>
      </c>
      <c r="W28">
        <v>6572.1390000000001</v>
      </c>
      <c r="X28">
        <v>3042.4360000000001</v>
      </c>
      <c r="Y28">
        <v>2.16</v>
      </c>
      <c r="Z28">
        <v>15.103</v>
      </c>
      <c r="AA28">
        <v>427.14126099999999</v>
      </c>
      <c r="AB28">
        <v>7.3701600000000003</v>
      </c>
      <c r="AC28">
        <v>168.428774</v>
      </c>
      <c r="AD28" s="1">
        <v>1892</v>
      </c>
      <c r="AE28">
        <v>104</v>
      </c>
      <c r="AF28">
        <v>4359</v>
      </c>
      <c r="AG28">
        <v>89</v>
      </c>
      <c r="AH28">
        <v>15.386336</v>
      </c>
      <c r="AI28">
        <v>6326.2</v>
      </c>
      <c r="AJ28">
        <v>30.8</v>
      </c>
      <c r="AK28">
        <v>32</v>
      </c>
      <c r="AL28">
        <v>5086</v>
      </c>
      <c r="AM28">
        <v>0.81800905095044074</v>
      </c>
      <c r="AN28" t="s">
        <v>66</v>
      </c>
      <c r="AO28">
        <v>5163.7430000000004</v>
      </c>
      <c r="AP28" t="s">
        <v>501</v>
      </c>
      <c r="AQ28" t="s">
        <v>116</v>
      </c>
      <c r="AR28" t="s">
        <v>121</v>
      </c>
      <c r="AS28" t="s">
        <v>116</v>
      </c>
      <c r="AT28" t="s">
        <v>121</v>
      </c>
      <c r="AU28" t="s">
        <v>252</v>
      </c>
      <c r="AV28" t="s">
        <v>171</v>
      </c>
      <c r="AW28" t="s">
        <v>66</v>
      </c>
      <c r="AX28">
        <v>6569</v>
      </c>
      <c r="AY28" t="s">
        <v>672</v>
      </c>
      <c r="AZ28">
        <v>10</v>
      </c>
      <c r="BA28" t="s">
        <v>695</v>
      </c>
      <c r="BB28">
        <v>10</v>
      </c>
      <c r="BC28">
        <v>1</v>
      </c>
      <c r="BE28" t="s">
        <v>66</v>
      </c>
      <c r="BF28">
        <v>0</v>
      </c>
      <c r="BG28" t="s">
        <v>403</v>
      </c>
      <c r="BI28" t="s">
        <v>116</v>
      </c>
      <c r="BJ28" t="s">
        <v>171</v>
      </c>
      <c r="BK28" t="s">
        <v>66</v>
      </c>
      <c r="BL28">
        <v>0.81800905095044074</v>
      </c>
      <c r="BM28">
        <v>6569</v>
      </c>
      <c r="BN28" t="s">
        <v>121</v>
      </c>
      <c r="BO28" t="s">
        <v>252</v>
      </c>
      <c r="BP28">
        <v>10</v>
      </c>
      <c r="BQ28">
        <v>6556.5620000000008</v>
      </c>
      <c r="BR28">
        <v>1.7254619660824574E-2</v>
      </c>
      <c r="BS28">
        <v>0.39431632899543273</v>
      </c>
      <c r="BT28">
        <v>0.28788192093928627</v>
      </c>
      <c r="BU28">
        <v>15.103</v>
      </c>
      <c r="BV28">
        <v>1.5861971563755515</v>
      </c>
      <c r="BW28">
        <v>66.467761610429363</v>
      </c>
      <c r="BX28">
        <v>32</v>
      </c>
      <c r="BY28">
        <v>104</v>
      </c>
      <c r="BZ28">
        <v>4359</v>
      </c>
    </row>
    <row r="29" spans="1:78" ht="16.5" x14ac:dyDescent="0.25">
      <c r="A29" s="124" t="str">
        <f t="shared" si="1"/>
        <v>선진여객</v>
      </c>
      <c r="B29" s="125" t="str">
        <f t="shared" si="2"/>
        <v>김성진</v>
      </c>
      <c r="C29" s="126" t="str">
        <f t="shared" si="3"/>
        <v>F</v>
      </c>
      <c r="D29" s="127">
        <f t="shared" si="4"/>
        <v>0.75228966950907461</v>
      </c>
      <c r="E29" s="128">
        <f t="shared" si="5"/>
        <v>2283</v>
      </c>
      <c r="F29" s="129" t="str">
        <f t="shared" si="6"/>
        <v>72</v>
      </c>
      <c r="G29" s="130" t="str">
        <f t="shared" si="7"/>
        <v>78바1173</v>
      </c>
      <c r="H29" s="131">
        <f t="shared" si="8"/>
        <v>3</v>
      </c>
      <c r="I29" s="132">
        <f t="shared" si="9"/>
        <v>2780.5920000000001</v>
      </c>
      <c r="J29" s="133">
        <f t="shared" si="10"/>
        <v>4.2778352238166624E-2</v>
      </c>
      <c r="K29" s="133">
        <f t="shared" si="11"/>
        <v>0.35075843787081051</v>
      </c>
      <c r="L29" s="133">
        <f t="shared" si="12"/>
        <v>0.28411216028816882</v>
      </c>
      <c r="M29" s="134">
        <f t="shared" si="13"/>
        <v>13.191000000000001</v>
      </c>
      <c r="N29" s="135">
        <f t="shared" si="14"/>
        <v>3.5963564593439093E-2</v>
      </c>
      <c r="O29" s="135">
        <f t="shared" si="15"/>
        <v>23.771916196263241</v>
      </c>
      <c r="P29" s="217">
        <f t="shared" si="16"/>
        <v>24</v>
      </c>
      <c r="Q29" s="218">
        <f t="shared" si="17"/>
        <v>1</v>
      </c>
      <c r="R29" s="218">
        <f t="shared" si="18"/>
        <v>661</v>
      </c>
      <c r="T29">
        <v>516</v>
      </c>
      <c r="U29">
        <v>2283</v>
      </c>
      <c r="V29" t="s">
        <v>172</v>
      </c>
      <c r="W29">
        <v>2780.5920000000001</v>
      </c>
      <c r="X29">
        <v>1377.933</v>
      </c>
      <c r="Y29">
        <v>2.0179999999999998</v>
      </c>
      <c r="Z29">
        <v>13.191000000000001</v>
      </c>
      <c r="AA29">
        <v>166.15883099999999</v>
      </c>
      <c r="AB29">
        <v>7.1080009999999998</v>
      </c>
      <c r="AC29">
        <v>58.281612000000003</v>
      </c>
      <c r="AD29" s="1">
        <v>790</v>
      </c>
      <c r="AE29">
        <v>1</v>
      </c>
      <c r="AF29">
        <v>661</v>
      </c>
      <c r="AG29">
        <v>88</v>
      </c>
      <c r="AH29">
        <v>16.734542000000001</v>
      </c>
      <c r="AI29">
        <v>2601.8000000000002</v>
      </c>
      <c r="AJ29">
        <v>0.9</v>
      </c>
      <c r="AK29">
        <v>24</v>
      </c>
      <c r="AL29">
        <v>3152</v>
      </c>
      <c r="AM29">
        <v>0.75228966950907461</v>
      </c>
      <c r="AN29" t="s">
        <v>69</v>
      </c>
      <c r="AO29">
        <v>2609.4760000000001</v>
      </c>
      <c r="AP29" t="s">
        <v>502</v>
      </c>
      <c r="AQ29" t="s">
        <v>116</v>
      </c>
      <c r="AR29" t="s">
        <v>119</v>
      </c>
      <c r="AS29" t="s">
        <v>116</v>
      </c>
      <c r="AT29" t="s">
        <v>119</v>
      </c>
      <c r="AU29" t="s">
        <v>198</v>
      </c>
      <c r="AV29" t="s">
        <v>172</v>
      </c>
      <c r="AW29" t="s">
        <v>69</v>
      </c>
      <c r="AX29">
        <v>2283</v>
      </c>
      <c r="AY29" t="s">
        <v>696</v>
      </c>
      <c r="AZ29">
        <v>8</v>
      </c>
      <c r="BA29" t="s">
        <v>697</v>
      </c>
      <c r="BB29">
        <v>3</v>
      </c>
      <c r="BC29">
        <v>1</v>
      </c>
      <c r="BE29" t="s">
        <v>69</v>
      </c>
      <c r="BF29">
        <v>0</v>
      </c>
      <c r="BG29" t="s">
        <v>403</v>
      </c>
      <c r="BI29" t="s">
        <v>116</v>
      </c>
      <c r="BJ29" t="s">
        <v>172</v>
      </c>
      <c r="BK29" t="s">
        <v>69</v>
      </c>
      <c r="BL29">
        <v>0.75228966950907461</v>
      </c>
      <c r="BM29">
        <v>2283</v>
      </c>
      <c r="BN29" t="s">
        <v>119</v>
      </c>
      <c r="BO29" t="s">
        <v>198</v>
      </c>
      <c r="BP29">
        <v>3</v>
      </c>
      <c r="BQ29">
        <v>2780.5920000000001</v>
      </c>
      <c r="BR29">
        <v>4.2778352238166624E-2</v>
      </c>
      <c r="BS29">
        <v>0.35075843787081051</v>
      </c>
      <c r="BT29">
        <v>0.28411216028816882</v>
      </c>
      <c r="BU29">
        <v>13.191000000000001</v>
      </c>
      <c r="BV29">
        <v>3.5963564593439093E-2</v>
      </c>
      <c r="BW29">
        <v>23.771916196263241</v>
      </c>
      <c r="BX29">
        <v>24</v>
      </c>
      <c r="BY29">
        <v>1</v>
      </c>
      <c r="BZ29">
        <v>661</v>
      </c>
    </row>
    <row r="30" spans="1:78" ht="16.5" x14ac:dyDescent="0.25">
      <c r="A30" s="107" t="str">
        <f t="shared" si="1"/>
        <v>선진여객</v>
      </c>
      <c r="B30" s="108" t="str">
        <f t="shared" si="2"/>
        <v>김성현</v>
      </c>
      <c r="C30" s="109" t="str">
        <f t="shared" si="3"/>
        <v>C</v>
      </c>
      <c r="D30" s="110">
        <f t="shared" si="4"/>
        <v>0.89076923076923065</v>
      </c>
      <c r="E30" s="111">
        <f t="shared" si="5"/>
        <v>7542</v>
      </c>
      <c r="F30" s="112" t="str">
        <f t="shared" si="6"/>
        <v>80</v>
      </c>
      <c r="G30" s="113" t="str">
        <f t="shared" si="7"/>
        <v>78바1139</v>
      </c>
      <c r="H30" s="114">
        <f t="shared" si="8"/>
        <v>1</v>
      </c>
      <c r="I30" s="115">
        <f t="shared" si="9"/>
        <v>2357.0459999999998</v>
      </c>
      <c r="J30" s="116">
        <f t="shared" si="10"/>
        <v>6.4921077443766051E-3</v>
      </c>
      <c r="K30" s="116">
        <f t="shared" si="11"/>
        <v>0.36528570748516603</v>
      </c>
      <c r="L30" s="116">
        <f t="shared" si="12"/>
        <v>0.27958724606986884</v>
      </c>
      <c r="M30" s="117">
        <f t="shared" si="13"/>
        <v>11.345000000000001</v>
      </c>
      <c r="N30" s="118">
        <f t="shared" si="14"/>
        <v>0.3818338717190925</v>
      </c>
      <c r="O30" s="118">
        <f t="shared" si="15"/>
        <v>7.2124175769161916</v>
      </c>
      <c r="P30" s="219">
        <f t="shared" si="16"/>
        <v>0</v>
      </c>
      <c r="Q30" s="220">
        <f t="shared" si="17"/>
        <v>9</v>
      </c>
      <c r="R30" s="220">
        <f t="shared" si="18"/>
        <v>170</v>
      </c>
      <c r="T30">
        <v>516</v>
      </c>
      <c r="U30">
        <v>7542</v>
      </c>
      <c r="V30" t="s">
        <v>276</v>
      </c>
      <c r="W30">
        <v>2357.0459999999998</v>
      </c>
      <c r="X30">
        <v>1017.749</v>
      </c>
      <c r="Y30">
        <v>2.3159999999999998</v>
      </c>
      <c r="Z30">
        <v>11.345000000000001</v>
      </c>
      <c r="AA30">
        <v>156.28992</v>
      </c>
      <c r="AB30">
        <v>1.014651</v>
      </c>
      <c r="AC30">
        <v>57.090474</v>
      </c>
      <c r="AD30" s="1">
        <v>659</v>
      </c>
      <c r="AE30">
        <v>9</v>
      </c>
      <c r="AF30">
        <v>170</v>
      </c>
      <c r="AG30">
        <v>76</v>
      </c>
      <c r="AH30">
        <v>15.081241</v>
      </c>
      <c r="AI30">
        <v>51</v>
      </c>
      <c r="AJ30">
        <v>0</v>
      </c>
      <c r="AK30">
        <v>0</v>
      </c>
      <c r="AL30">
        <v>0</v>
      </c>
      <c r="AM30">
        <v>0.89076923076923065</v>
      </c>
      <c r="AN30" t="s">
        <v>68</v>
      </c>
      <c r="AO30">
        <v>2357.0459999999998</v>
      </c>
      <c r="AP30" t="s">
        <v>503</v>
      </c>
      <c r="AQ30" t="s">
        <v>116</v>
      </c>
      <c r="AR30" t="s">
        <v>120</v>
      </c>
      <c r="AS30" t="s">
        <v>116</v>
      </c>
      <c r="AT30" t="s">
        <v>120</v>
      </c>
      <c r="AU30" t="s">
        <v>209</v>
      </c>
      <c r="AV30" t="s">
        <v>276</v>
      </c>
      <c r="AW30" t="s">
        <v>68</v>
      </c>
      <c r="AX30">
        <v>7542</v>
      </c>
      <c r="AY30" t="s">
        <v>684</v>
      </c>
      <c r="AZ30">
        <v>5</v>
      </c>
      <c r="BA30" t="s">
        <v>393</v>
      </c>
      <c r="BB30">
        <v>1</v>
      </c>
      <c r="BC30">
        <v>1</v>
      </c>
      <c r="BE30" t="s">
        <v>67</v>
      </c>
      <c r="BF30">
        <v>-1</v>
      </c>
      <c r="BG30" t="s">
        <v>439</v>
      </c>
      <c r="BI30" t="s">
        <v>116</v>
      </c>
      <c r="BJ30" t="s">
        <v>276</v>
      </c>
      <c r="BK30" t="s">
        <v>68</v>
      </c>
      <c r="BL30">
        <v>0.89076923076923065</v>
      </c>
      <c r="BM30">
        <v>7542</v>
      </c>
      <c r="BN30" t="s">
        <v>120</v>
      </c>
      <c r="BO30" t="s">
        <v>209</v>
      </c>
      <c r="BP30">
        <v>1</v>
      </c>
      <c r="BQ30">
        <v>2357.0459999999998</v>
      </c>
      <c r="BR30">
        <v>6.4921077443766051E-3</v>
      </c>
      <c r="BS30">
        <v>0.36528570748516603</v>
      </c>
      <c r="BT30">
        <v>0.27958724606986884</v>
      </c>
      <c r="BU30">
        <v>11.345000000000001</v>
      </c>
      <c r="BV30">
        <v>0.3818338717190925</v>
      </c>
      <c r="BW30">
        <v>7.2124175769161916</v>
      </c>
      <c r="BX30">
        <v>0</v>
      </c>
      <c r="BY30">
        <v>9</v>
      </c>
      <c r="BZ30">
        <v>170</v>
      </c>
    </row>
    <row r="31" spans="1:78" ht="16.5" x14ac:dyDescent="0.25">
      <c r="A31" s="124" t="str">
        <f t="shared" si="1"/>
        <v>선진여객</v>
      </c>
      <c r="B31" s="125" t="str">
        <f t="shared" si="2"/>
        <v>김성환</v>
      </c>
      <c r="C31" s="126" t="str">
        <f t="shared" si="3"/>
        <v>C</v>
      </c>
      <c r="D31" s="127">
        <f t="shared" si="4"/>
        <v>0.85025631241949617</v>
      </c>
      <c r="E31" s="128">
        <f t="shared" si="5"/>
        <v>7866</v>
      </c>
      <c r="F31" s="129" t="str">
        <f t="shared" si="6"/>
        <v>87</v>
      </c>
      <c r="G31" s="130" t="str">
        <f t="shared" si="7"/>
        <v>78바1187</v>
      </c>
      <c r="H31" s="131">
        <f t="shared" si="8"/>
        <v>2</v>
      </c>
      <c r="I31" s="132">
        <f t="shared" si="9"/>
        <v>1928.4840000000002</v>
      </c>
      <c r="J31" s="133">
        <f t="shared" si="10"/>
        <v>2.5218347198925203E-3</v>
      </c>
      <c r="K31" s="133">
        <f t="shared" si="11"/>
        <v>0.34229955927670647</v>
      </c>
      <c r="L31" s="133">
        <f t="shared" si="12"/>
        <v>0.16904470039678834</v>
      </c>
      <c r="M31" s="134">
        <f t="shared" si="13"/>
        <v>9.3849999999999998</v>
      </c>
      <c r="N31" s="135">
        <f t="shared" si="14"/>
        <v>0</v>
      </c>
      <c r="O31" s="135">
        <f t="shared" si="15"/>
        <v>20.48241001740227</v>
      </c>
      <c r="P31" s="217">
        <f t="shared" si="16"/>
        <v>1</v>
      </c>
      <c r="Q31" s="218">
        <f t="shared" si="17"/>
        <v>0</v>
      </c>
      <c r="R31" s="218">
        <f t="shared" si="18"/>
        <v>395</v>
      </c>
      <c r="T31">
        <v>516</v>
      </c>
      <c r="U31">
        <v>7866</v>
      </c>
      <c r="V31" t="s">
        <v>277</v>
      </c>
      <c r="W31">
        <v>1928.4839999999999</v>
      </c>
      <c r="X31">
        <v>910.70600000000002</v>
      </c>
      <c r="Y31">
        <v>2.1179999999999999</v>
      </c>
      <c r="Z31">
        <v>9.3849999999999998</v>
      </c>
      <c r="AA31">
        <v>123.247173</v>
      </c>
      <c r="AB31">
        <v>0.310809</v>
      </c>
      <c r="AC31">
        <v>42.187452999999998</v>
      </c>
      <c r="AD31" s="1">
        <v>326</v>
      </c>
      <c r="AE31">
        <v>0</v>
      </c>
      <c r="AF31">
        <v>395</v>
      </c>
      <c r="AG31">
        <v>86</v>
      </c>
      <c r="AH31">
        <v>15.647287</v>
      </c>
      <c r="AI31">
        <v>311.5</v>
      </c>
      <c r="AJ31">
        <v>21</v>
      </c>
      <c r="AK31">
        <v>1</v>
      </c>
      <c r="AL31">
        <v>200</v>
      </c>
      <c r="AM31">
        <v>0.85025631241949617</v>
      </c>
      <c r="AN31" t="s">
        <v>68</v>
      </c>
      <c r="AO31">
        <v>1799.7860000000001</v>
      </c>
      <c r="AP31" t="s">
        <v>504</v>
      </c>
      <c r="AQ31" t="s">
        <v>116</v>
      </c>
      <c r="AR31" t="s">
        <v>121</v>
      </c>
      <c r="AS31" t="s">
        <v>116</v>
      </c>
      <c r="AT31" t="s">
        <v>121</v>
      </c>
      <c r="AU31" t="s">
        <v>249</v>
      </c>
      <c r="AV31" t="s">
        <v>277</v>
      </c>
      <c r="AW31" t="s">
        <v>68</v>
      </c>
      <c r="AX31">
        <v>7866</v>
      </c>
      <c r="AY31" t="s">
        <v>698</v>
      </c>
      <c r="AZ31">
        <v>5</v>
      </c>
      <c r="BA31" t="s">
        <v>699</v>
      </c>
      <c r="BB31">
        <v>2</v>
      </c>
      <c r="BC31">
        <v>1</v>
      </c>
      <c r="BE31" t="s">
        <v>66</v>
      </c>
      <c r="BF31">
        <v>1</v>
      </c>
      <c r="BG31" t="s">
        <v>405</v>
      </c>
      <c r="BI31" t="s">
        <v>116</v>
      </c>
      <c r="BJ31" t="s">
        <v>277</v>
      </c>
      <c r="BK31" t="s">
        <v>68</v>
      </c>
      <c r="BL31">
        <v>0.85025631241949617</v>
      </c>
      <c r="BM31">
        <v>7866</v>
      </c>
      <c r="BN31" t="s">
        <v>121</v>
      </c>
      <c r="BO31" t="s">
        <v>249</v>
      </c>
      <c r="BP31">
        <v>2</v>
      </c>
      <c r="BQ31">
        <v>1928.4840000000002</v>
      </c>
      <c r="BR31">
        <v>2.5218347198925203E-3</v>
      </c>
      <c r="BS31">
        <v>0.34229955927670647</v>
      </c>
      <c r="BT31">
        <v>0.16904470039678837</v>
      </c>
      <c r="BU31">
        <v>9.3849999999999998</v>
      </c>
      <c r="BV31">
        <v>0</v>
      </c>
      <c r="BW31">
        <v>20.48241001740227</v>
      </c>
      <c r="BX31">
        <v>1</v>
      </c>
      <c r="BY31">
        <v>0</v>
      </c>
      <c r="BZ31">
        <v>395</v>
      </c>
    </row>
    <row r="32" spans="1:78" ht="16.5" x14ac:dyDescent="0.25">
      <c r="A32" s="107" t="str">
        <f t="shared" si="1"/>
        <v>선진여객</v>
      </c>
      <c r="B32" s="108" t="str">
        <f t="shared" si="2"/>
        <v>김양현</v>
      </c>
      <c r="C32" s="109" t="str">
        <f t="shared" si="3"/>
        <v>D</v>
      </c>
      <c r="D32" s="110">
        <f t="shared" si="4"/>
        <v>0.84952380952380946</v>
      </c>
      <c r="E32" s="111">
        <f t="shared" si="5"/>
        <v>1087</v>
      </c>
      <c r="F32" s="112" t="str">
        <f t="shared" si="6"/>
        <v>87</v>
      </c>
      <c r="G32" s="113" t="str">
        <f t="shared" si="7"/>
        <v>70바3824</v>
      </c>
      <c r="H32" s="114">
        <f t="shared" si="8"/>
        <v>1</v>
      </c>
      <c r="I32" s="115">
        <f t="shared" si="9"/>
        <v>2523.4079999999999</v>
      </c>
      <c r="J32" s="116">
        <f t="shared" si="10"/>
        <v>9.5720199276745077E-3</v>
      </c>
      <c r="K32" s="116">
        <f t="shared" si="11"/>
        <v>0.3727367181052062</v>
      </c>
      <c r="L32" s="116">
        <f t="shared" si="12"/>
        <v>0.31108722806617084</v>
      </c>
      <c r="M32" s="117">
        <f t="shared" si="13"/>
        <v>16.37</v>
      </c>
      <c r="N32" s="118">
        <f t="shared" si="14"/>
        <v>0</v>
      </c>
      <c r="O32" s="118">
        <f t="shared" si="15"/>
        <v>6.0235998300710785</v>
      </c>
      <c r="P32" s="219">
        <f t="shared" si="16"/>
        <v>1</v>
      </c>
      <c r="Q32" s="220">
        <f t="shared" si="17"/>
        <v>0</v>
      </c>
      <c r="R32" s="220">
        <f t="shared" si="18"/>
        <v>152</v>
      </c>
      <c r="T32">
        <v>516</v>
      </c>
      <c r="U32">
        <v>1087</v>
      </c>
      <c r="V32" t="s">
        <v>278</v>
      </c>
      <c r="W32">
        <v>2523.4079999999999</v>
      </c>
      <c r="X32">
        <v>1414.0889999999999</v>
      </c>
      <c r="Y32">
        <v>1.784</v>
      </c>
      <c r="Z32">
        <v>16.37</v>
      </c>
      <c r="AA32">
        <v>155.77412200000001</v>
      </c>
      <c r="AB32">
        <v>1.4910730000000001</v>
      </c>
      <c r="AC32">
        <v>58.062735000000004</v>
      </c>
      <c r="AD32" s="1">
        <v>785</v>
      </c>
      <c r="AE32">
        <v>0</v>
      </c>
      <c r="AF32">
        <v>152</v>
      </c>
      <c r="AG32">
        <v>78</v>
      </c>
      <c r="AH32">
        <v>16.199147</v>
      </c>
      <c r="AI32">
        <v>1444.4</v>
      </c>
      <c r="AJ32">
        <v>0</v>
      </c>
      <c r="AK32">
        <v>1</v>
      </c>
      <c r="AL32">
        <v>13</v>
      </c>
      <c r="AM32">
        <v>0.84952380952380946</v>
      </c>
      <c r="AN32" t="s">
        <v>66</v>
      </c>
      <c r="AO32">
        <v>2523.4079999999999</v>
      </c>
      <c r="AP32" t="s">
        <v>505</v>
      </c>
      <c r="AQ32" t="s">
        <v>116</v>
      </c>
      <c r="AR32" t="s">
        <v>121</v>
      </c>
      <c r="AS32" t="s">
        <v>116</v>
      </c>
      <c r="AT32" t="s">
        <v>121</v>
      </c>
      <c r="AU32" t="s">
        <v>228</v>
      </c>
      <c r="AV32" t="s">
        <v>278</v>
      </c>
      <c r="AW32" t="s">
        <v>66</v>
      </c>
      <c r="AX32">
        <v>1087</v>
      </c>
      <c r="AY32" t="s">
        <v>672</v>
      </c>
      <c r="AZ32">
        <v>1</v>
      </c>
      <c r="BA32" t="s">
        <v>455</v>
      </c>
      <c r="BB32">
        <v>1</v>
      </c>
      <c r="BC32">
        <v>1</v>
      </c>
      <c r="BE32" t="s">
        <v>66</v>
      </c>
      <c r="BF32">
        <v>0</v>
      </c>
      <c r="BG32" t="s">
        <v>403</v>
      </c>
      <c r="BI32" t="s">
        <v>116</v>
      </c>
      <c r="BJ32" t="s">
        <v>278</v>
      </c>
      <c r="BK32" t="s">
        <v>66</v>
      </c>
      <c r="BL32">
        <v>0.84952380952380946</v>
      </c>
      <c r="BM32">
        <v>1087</v>
      </c>
      <c r="BN32" t="s">
        <v>121</v>
      </c>
      <c r="BO32" t="s">
        <v>228</v>
      </c>
      <c r="BP32">
        <v>1</v>
      </c>
      <c r="BQ32">
        <v>2523.4079999999999</v>
      </c>
      <c r="BR32">
        <v>9.5720199276745077E-3</v>
      </c>
      <c r="BS32">
        <v>0.3727367181052062</v>
      </c>
      <c r="BT32">
        <v>0.31108722806617084</v>
      </c>
      <c r="BU32">
        <v>16.37</v>
      </c>
      <c r="BV32">
        <v>0</v>
      </c>
      <c r="BW32">
        <v>6.0235998300710785</v>
      </c>
      <c r="BX32">
        <v>1</v>
      </c>
      <c r="BY32">
        <v>0</v>
      </c>
      <c r="BZ32">
        <v>152</v>
      </c>
    </row>
    <row r="33" spans="1:78" ht="16.5" x14ac:dyDescent="0.25">
      <c r="A33" s="124" t="str">
        <f t="shared" si="1"/>
        <v>선진여객</v>
      </c>
      <c r="B33" s="125" t="str">
        <f t="shared" si="2"/>
        <v>김용록</v>
      </c>
      <c r="C33" s="126" t="str">
        <f t="shared" si="3"/>
        <v>F</v>
      </c>
      <c r="D33" s="127">
        <f t="shared" si="4"/>
        <v>0.79254389444616524</v>
      </c>
      <c r="E33" s="128">
        <f t="shared" si="5"/>
        <v>4214</v>
      </c>
      <c r="F33" s="129" t="str">
        <f t="shared" si="6"/>
        <v>87</v>
      </c>
      <c r="G33" s="130" t="str">
        <f t="shared" si="7"/>
        <v>78바1156</v>
      </c>
      <c r="H33" s="131">
        <f t="shared" si="8"/>
        <v>8</v>
      </c>
      <c r="I33" s="132">
        <f t="shared" si="9"/>
        <v>1008.0829999999999</v>
      </c>
      <c r="J33" s="133">
        <f t="shared" si="10"/>
        <v>1.3532651174088152E-2</v>
      </c>
      <c r="K33" s="133">
        <f t="shared" si="11"/>
        <v>0.39350706501070398</v>
      </c>
      <c r="L33" s="133">
        <f t="shared" si="12"/>
        <v>0.25692328905457196</v>
      </c>
      <c r="M33" s="134">
        <f t="shared" si="13"/>
        <v>15.457000000000001</v>
      </c>
      <c r="N33" s="135">
        <f t="shared" si="14"/>
        <v>0</v>
      </c>
      <c r="O33" s="135">
        <f t="shared" si="15"/>
        <v>35.711345196774474</v>
      </c>
      <c r="P33" s="217">
        <f t="shared" si="16"/>
        <v>5</v>
      </c>
      <c r="Q33" s="218">
        <f t="shared" si="17"/>
        <v>2</v>
      </c>
      <c r="R33" s="218">
        <f t="shared" si="18"/>
        <v>384</v>
      </c>
      <c r="T33">
        <v>516</v>
      </c>
      <c r="U33">
        <v>4214</v>
      </c>
      <c r="V33" t="s">
        <v>279</v>
      </c>
      <c r="W33">
        <v>1055.751</v>
      </c>
      <c r="X33">
        <v>562.96699999999998</v>
      </c>
      <c r="Y33">
        <v>1.875</v>
      </c>
      <c r="Z33">
        <v>15.457000000000001</v>
      </c>
      <c r="AA33">
        <v>65.970813000000007</v>
      </c>
      <c r="AB33">
        <v>0.89276</v>
      </c>
      <c r="AC33">
        <v>25.959980999999999</v>
      </c>
      <c r="AD33" s="1">
        <v>259</v>
      </c>
      <c r="AE33">
        <v>2</v>
      </c>
      <c r="AF33">
        <v>384</v>
      </c>
      <c r="AG33">
        <v>82</v>
      </c>
      <c r="AH33">
        <v>16.003304</v>
      </c>
      <c r="AI33">
        <v>1443.8</v>
      </c>
      <c r="AJ33">
        <v>0</v>
      </c>
      <c r="AK33">
        <v>5</v>
      </c>
      <c r="AL33">
        <v>174</v>
      </c>
      <c r="AM33">
        <v>0.79254389444616524</v>
      </c>
      <c r="AN33" t="s">
        <v>69</v>
      </c>
      <c r="AO33">
        <v>234.041</v>
      </c>
      <c r="AP33" t="s">
        <v>506</v>
      </c>
      <c r="AQ33" t="s">
        <v>116</v>
      </c>
      <c r="AR33" t="s">
        <v>121</v>
      </c>
      <c r="AS33" t="s">
        <v>116</v>
      </c>
      <c r="AT33" t="s">
        <v>121</v>
      </c>
      <c r="AU33" t="s">
        <v>241</v>
      </c>
      <c r="AV33" t="s">
        <v>279</v>
      </c>
      <c r="AW33" t="s">
        <v>69</v>
      </c>
      <c r="AX33">
        <v>4214</v>
      </c>
      <c r="AY33" t="s">
        <v>670</v>
      </c>
      <c r="AZ33">
        <v>2</v>
      </c>
      <c r="BA33" t="s">
        <v>418</v>
      </c>
      <c r="BB33">
        <v>8</v>
      </c>
      <c r="BC33">
        <v>1</v>
      </c>
      <c r="BE33" t="s">
        <v>69</v>
      </c>
      <c r="BF33">
        <v>0</v>
      </c>
      <c r="BG33" t="s">
        <v>403</v>
      </c>
      <c r="BI33" t="s">
        <v>116</v>
      </c>
      <c r="BJ33" t="s">
        <v>279</v>
      </c>
      <c r="BK33" t="s">
        <v>69</v>
      </c>
      <c r="BL33">
        <v>0.79254389444616524</v>
      </c>
      <c r="BM33">
        <v>4214</v>
      </c>
      <c r="BN33" t="s">
        <v>121</v>
      </c>
      <c r="BO33" t="s">
        <v>241</v>
      </c>
      <c r="BP33">
        <v>8</v>
      </c>
      <c r="BQ33">
        <v>1008.0829999999999</v>
      </c>
      <c r="BR33">
        <v>1.3532651174088152E-2</v>
      </c>
      <c r="BS33">
        <v>0.39350706501070398</v>
      </c>
      <c r="BT33">
        <v>0.24532299756287232</v>
      </c>
      <c r="BU33">
        <v>15.457000000000001</v>
      </c>
      <c r="BV33">
        <v>0</v>
      </c>
      <c r="BW33">
        <v>35.711345196774474</v>
      </c>
      <c r="BX33">
        <v>5</v>
      </c>
      <c r="BY33">
        <v>2</v>
      </c>
      <c r="BZ33">
        <v>384</v>
      </c>
    </row>
    <row r="34" spans="1:78" ht="16.5" x14ac:dyDescent="0.25">
      <c r="A34" s="107" t="str">
        <f t="shared" si="1"/>
        <v>선진여객</v>
      </c>
      <c r="B34" s="108" t="str">
        <f t="shared" si="2"/>
        <v>김용삼</v>
      </c>
      <c r="C34" s="109" t="str">
        <f t="shared" si="3"/>
        <v>A</v>
      </c>
      <c r="D34" s="110">
        <f t="shared" si="4"/>
        <v>0.95747312579179644</v>
      </c>
      <c r="E34" s="111">
        <f t="shared" si="5"/>
        <v>7713</v>
      </c>
      <c r="F34" s="112" t="str">
        <f t="shared" si="6"/>
        <v>80</v>
      </c>
      <c r="G34" s="113" t="str">
        <f t="shared" si="7"/>
        <v>78바1164</v>
      </c>
      <c r="H34" s="114">
        <f t="shared" si="8"/>
        <v>15</v>
      </c>
      <c r="I34" s="115">
        <f t="shared" si="9"/>
        <v>2291.0170000000003</v>
      </c>
      <c r="J34" s="116">
        <f t="shared" si="10"/>
        <v>1.8685048517625594E-2</v>
      </c>
      <c r="K34" s="116">
        <f t="shared" si="11"/>
        <v>0.36268737075945429</v>
      </c>
      <c r="L34" s="116">
        <f t="shared" si="12"/>
        <v>0.25490862791502633</v>
      </c>
      <c r="M34" s="117">
        <f t="shared" si="13"/>
        <v>9.5190000000000001</v>
      </c>
      <c r="N34" s="118">
        <f t="shared" si="14"/>
        <v>4.3648737656682597E-2</v>
      </c>
      <c r="O34" s="118">
        <f t="shared" si="15"/>
        <v>10.912184414170648</v>
      </c>
      <c r="P34" s="219">
        <f t="shared" si="16"/>
        <v>13</v>
      </c>
      <c r="Q34" s="220">
        <f t="shared" si="17"/>
        <v>1</v>
      </c>
      <c r="R34" s="220">
        <f t="shared" si="18"/>
        <v>250</v>
      </c>
      <c r="T34">
        <v>516</v>
      </c>
      <c r="U34">
        <v>7713</v>
      </c>
      <c r="V34" t="s">
        <v>280</v>
      </c>
      <c r="W34">
        <v>2291.0169999999998</v>
      </c>
      <c r="X34">
        <v>884.13099999999997</v>
      </c>
      <c r="Y34">
        <v>2.5910000000000002</v>
      </c>
      <c r="Z34">
        <v>9.5190000000000001</v>
      </c>
      <c r="AA34">
        <v>157.07580300000001</v>
      </c>
      <c r="AB34">
        <v>2.9349690000000002</v>
      </c>
      <c r="AC34">
        <v>56.969410000000003</v>
      </c>
      <c r="AD34" s="1">
        <v>584</v>
      </c>
      <c r="AE34">
        <v>1</v>
      </c>
      <c r="AF34">
        <v>250</v>
      </c>
      <c r="AG34">
        <v>67</v>
      </c>
      <c r="AH34">
        <v>14.585421999999999</v>
      </c>
      <c r="AI34">
        <v>104.1</v>
      </c>
      <c r="AJ34">
        <v>0</v>
      </c>
      <c r="AK34">
        <v>13</v>
      </c>
      <c r="AL34">
        <v>4014</v>
      </c>
      <c r="AM34">
        <v>0.95747312579179644</v>
      </c>
      <c r="AN34" t="s">
        <v>425</v>
      </c>
      <c r="AO34">
        <v>226.75700000000001</v>
      </c>
      <c r="AP34" t="s">
        <v>507</v>
      </c>
      <c r="AQ34" t="s">
        <v>116</v>
      </c>
      <c r="AR34" t="s">
        <v>120</v>
      </c>
      <c r="AS34" t="s">
        <v>116</v>
      </c>
      <c r="AT34" t="s">
        <v>120</v>
      </c>
      <c r="AU34" t="s">
        <v>227</v>
      </c>
      <c r="AV34" t="s">
        <v>280</v>
      </c>
      <c r="AW34" t="s">
        <v>425</v>
      </c>
      <c r="AX34">
        <v>7713</v>
      </c>
      <c r="AY34" t="s">
        <v>678</v>
      </c>
      <c r="AZ34">
        <v>10</v>
      </c>
      <c r="BA34" t="s">
        <v>700</v>
      </c>
      <c r="BB34">
        <v>15</v>
      </c>
      <c r="BC34">
        <v>1</v>
      </c>
      <c r="BE34" t="s">
        <v>425</v>
      </c>
      <c r="BF34">
        <v>0</v>
      </c>
      <c r="BG34" t="s">
        <v>403</v>
      </c>
      <c r="BI34" t="s">
        <v>116</v>
      </c>
      <c r="BJ34" t="s">
        <v>280</v>
      </c>
      <c r="BK34" t="s">
        <v>425</v>
      </c>
      <c r="BL34">
        <v>0.95747312579179644</v>
      </c>
      <c r="BM34">
        <v>7713</v>
      </c>
      <c r="BN34" t="s">
        <v>120</v>
      </c>
      <c r="BO34" t="s">
        <v>227</v>
      </c>
      <c r="BP34">
        <v>15</v>
      </c>
      <c r="BQ34">
        <v>2291.0170000000003</v>
      </c>
      <c r="BR34">
        <v>1.8685048517625594E-2</v>
      </c>
      <c r="BS34">
        <v>0.36268737075945429</v>
      </c>
      <c r="BT34">
        <v>0.25490862791502639</v>
      </c>
      <c r="BU34">
        <v>9.5190000000000001</v>
      </c>
      <c r="BV34">
        <v>4.3648737656682597E-2</v>
      </c>
      <c r="BW34">
        <v>10.912184414170648</v>
      </c>
      <c r="BX34">
        <v>13</v>
      </c>
      <c r="BY34">
        <v>1</v>
      </c>
      <c r="BZ34">
        <v>250</v>
      </c>
    </row>
    <row r="35" spans="1:78" ht="16.5" x14ac:dyDescent="0.25">
      <c r="A35" s="124" t="str">
        <f t="shared" si="1"/>
        <v>선진여객</v>
      </c>
      <c r="B35" s="125" t="str">
        <f t="shared" si="2"/>
        <v>김은환</v>
      </c>
      <c r="C35" s="126" t="str">
        <f t="shared" si="3"/>
        <v>F</v>
      </c>
      <c r="D35" s="127">
        <f t="shared" si="4"/>
        <v>0.7358620689655172</v>
      </c>
      <c r="E35" s="128">
        <f t="shared" si="5"/>
        <v>3970</v>
      </c>
      <c r="F35" s="129" t="str">
        <f t="shared" si="6"/>
        <v>예비</v>
      </c>
      <c r="G35" s="130" t="str">
        <f t="shared" si="7"/>
        <v>78바1167</v>
      </c>
      <c r="H35" s="131">
        <f t="shared" si="8"/>
        <v>1</v>
      </c>
      <c r="I35" s="132">
        <f t="shared" si="9"/>
        <v>2191.5909999999999</v>
      </c>
      <c r="J35" s="133">
        <f t="shared" si="10"/>
        <v>4.3017815752643103E-3</v>
      </c>
      <c r="K35" s="133">
        <f t="shared" si="11"/>
        <v>0.36352554026316847</v>
      </c>
      <c r="L35" s="133">
        <f t="shared" si="12"/>
        <v>0.35681840270378917</v>
      </c>
      <c r="M35" s="134">
        <f t="shared" si="13"/>
        <v>14.393000000000001</v>
      </c>
      <c r="N35" s="135">
        <f t="shared" si="14"/>
        <v>0.31940266226681896</v>
      </c>
      <c r="O35" s="135">
        <f t="shared" si="15"/>
        <v>34.404229621311643</v>
      </c>
      <c r="P35" s="217">
        <f t="shared" si="16"/>
        <v>2</v>
      </c>
      <c r="Q35" s="218">
        <f t="shared" si="17"/>
        <v>7</v>
      </c>
      <c r="R35" s="218">
        <f t="shared" si="18"/>
        <v>754</v>
      </c>
      <c r="T35">
        <v>516</v>
      </c>
      <c r="U35">
        <v>3970</v>
      </c>
      <c r="V35" t="s">
        <v>281</v>
      </c>
      <c r="W35">
        <v>2191.5909999999999</v>
      </c>
      <c r="X35">
        <v>1027.1959999999999</v>
      </c>
      <c r="Y35">
        <v>2.1339999999999999</v>
      </c>
      <c r="Z35">
        <v>14.393000000000001</v>
      </c>
      <c r="AA35">
        <v>143.53634400000001</v>
      </c>
      <c r="AB35">
        <v>0.61746199999999996</v>
      </c>
      <c r="AC35">
        <v>52.179127000000001</v>
      </c>
      <c r="AD35" s="1">
        <v>782</v>
      </c>
      <c r="AE35">
        <v>7</v>
      </c>
      <c r="AF35">
        <v>754</v>
      </c>
      <c r="AG35">
        <v>65</v>
      </c>
      <c r="AH35">
        <v>15.268544</v>
      </c>
      <c r="AI35">
        <v>113.9</v>
      </c>
      <c r="AJ35">
        <v>0</v>
      </c>
      <c r="AK35">
        <v>2</v>
      </c>
      <c r="AL35">
        <v>53</v>
      </c>
      <c r="AM35">
        <v>0.7358620689655172</v>
      </c>
      <c r="AN35" t="s">
        <v>69</v>
      </c>
      <c r="AO35">
        <v>2191.5909999999999</v>
      </c>
      <c r="AP35" t="s">
        <v>508</v>
      </c>
      <c r="AQ35" t="s">
        <v>116</v>
      </c>
      <c r="AR35" t="s">
        <v>89</v>
      </c>
      <c r="AS35" t="s">
        <v>116</v>
      </c>
      <c r="AT35" t="s">
        <v>89</v>
      </c>
      <c r="AU35" t="s">
        <v>256</v>
      </c>
      <c r="AV35" t="s">
        <v>281</v>
      </c>
      <c r="AW35" t="s">
        <v>69</v>
      </c>
      <c r="AX35">
        <v>3970</v>
      </c>
      <c r="AY35" t="s">
        <v>701</v>
      </c>
      <c r="AZ35">
        <v>4</v>
      </c>
      <c r="BA35" t="s">
        <v>702</v>
      </c>
      <c r="BB35">
        <v>1</v>
      </c>
      <c r="BC35">
        <v>1</v>
      </c>
      <c r="BE35" t="s">
        <v>69</v>
      </c>
      <c r="BF35">
        <v>0</v>
      </c>
      <c r="BG35" t="s">
        <v>403</v>
      </c>
      <c r="BI35" t="s">
        <v>116</v>
      </c>
      <c r="BJ35" t="s">
        <v>281</v>
      </c>
      <c r="BK35" t="s">
        <v>69</v>
      </c>
      <c r="BL35">
        <v>0.7358620689655172</v>
      </c>
      <c r="BM35">
        <v>3970</v>
      </c>
      <c r="BN35" t="s">
        <v>89</v>
      </c>
      <c r="BO35" t="s">
        <v>256</v>
      </c>
      <c r="BP35">
        <v>1</v>
      </c>
      <c r="BQ35">
        <v>2191.5909999999999</v>
      </c>
      <c r="BR35">
        <v>4.3017815752643103E-3</v>
      </c>
      <c r="BS35">
        <v>0.36352554026316847</v>
      </c>
      <c r="BT35">
        <v>0.35681840270378917</v>
      </c>
      <c r="BU35">
        <v>14.393000000000001</v>
      </c>
      <c r="BV35">
        <v>0.31940266226681896</v>
      </c>
      <c r="BW35">
        <v>34.404229621311643</v>
      </c>
      <c r="BX35">
        <v>2</v>
      </c>
      <c r="BY35">
        <v>7</v>
      </c>
      <c r="BZ35">
        <v>754</v>
      </c>
    </row>
    <row r="36" spans="1:78" ht="16.5" x14ac:dyDescent="0.25">
      <c r="A36" s="107" t="str">
        <f t="shared" si="1"/>
        <v>선진여객</v>
      </c>
      <c r="B36" s="108" t="str">
        <f t="shared" si="2"/>
        <v>김인겸</v>
      </c>
      <c r="C36" s="109" t="str">
        <f t="shared" si="3"/>
        <v>F</v>
      </c>
      <c r="D36" s="110">
        <f t="shared" si="4"/>
        <v>0.76667544604939175</v>
      </c>
      <c r="E36" s="111">
        <f t="shared" si="5"/>
        <v>3847</v>
      </c>
      <c r="F36" s="112" t="str">
        <f t="shared" si="6"/>
        <v>72</v>
      </c>
      <c r="G36" s="113" t="str">
        <f t="shared" si="7"/>
        <v>78바1180</v>
      </c>
      <c r="H36" s="114">
        <f t="shared" si="8"/>
        <v>5</v>
      </c>
      <c r="I36" s="115">
        <f t="shared" si="9"/>
        <v>1095.462</v>
      </c>
      <c r="J36" s="116">
        <f t="shared" si="10"/>
        <v>9.3097003338676945E-3</v>
      </c>
      <c r="K36" s="116">
        <f t="shared" si="11"/>
        <v>0.35642696315715017</v>
      </c>
      <c r="L36" s="116">
        <f t="shared" si="12"/>
        <v>0.31402275934719781</v>
      </c>
      <c r="M36" s="117">
        <f t="shared" si="13"/>
        <v>15.927</v>
      </c>
      <c r="N36" s="118">
        <f t="shared" si="14"/>
        <v>9.1285685856743543E-2</v>
      </c>
      <c r="O36" s="118">
        <f t="shared" si="15"/>
        <v>10.862996616952483</v>
      </c>
      <c r="P36" s="219">
        <f t="shared" si="16"/>
        <v>1</v>
      </c>
      <c r="Q36" s="220">
        <f t="shared" si="17"/>
        <v>1</v>
      </c>
      <c r="R36" s="220">
        <f t="shared" si="18"/>
        <v>128</v>
      </c>
      <c r="T36">
        <v>516</v>
      </c>
      <c r="U36">
        <v>3847</v>
      </c>
      <c r="V36" t="s">
        <v>509</v>
      </c>
      <c r="W36">
        <v>1165.454</v>
      </c>
      <c r="X36">
        <v>640.17700000000002</v>
      </c>
      <c r="Y36">
        <v>1.821</v>
      </c>
      <c r="Z36">
        <v>15.927</v>
      </c>
      <c r="AA36">
        <v>62.298031000000002</v>
      </c>
      <c r="AB36">
        <v>0.57997600000000005</v>
      </c>
      <c r="AC36">
        <v>22.204698</v>
      </c>
      <c r="AD36" s="1">
        <v>344</v>
      </c>
      <c r="AE36">
        <v>1</v>
      </c>
      <c r="AF36">
        <v>128</v>
      </c>
      <c r="AG36">
        <v>86</v>
      </c>
      <c r="AH36">
        <v>18.707718</v>
      </c>
      <c r="AI36">
        <v>1293.2</v>
      </c>
      <c r="AJ36">
        <v>0.8</v>
      </c>
      <c r="AK36">
        <v>1</v>
      </c>
      <c r="AL36">
        <v>1110</v>
      </c>
      <c r="AM36">
        <v>0.76667544604939175</v>
      </c>
      <c r="AN36" t="s">
        <v>69</v>
      </c>
      <c r="AO36">
        <v>352.47899999999998</v>
      </c>
      <c r="AP36" t="s">
        <v>510</v>
      </c>
      <c r="AQ36" t="s">
        <v>116</v>
      </c>
      <c r="AR36" t="s">
        <v>119</v>
      </c>
      <c r="AS36" t="s">
        <v>116</v>
      </c>
      <c r="AT36" t="s">
        <v>119</v>
      </c>
      <c r="AU36" t="s">
        <v>199</v>
      </c>
      <c r="AV36" t="s">
        <v>509</v>
      </c>
      <c r="AW36" t="s">
        <v>69</v>
      </c>
      <c r="AX36">
        <v>3847</v>
      </c>
      <c r="AY36" t="s">
        <v>696</v>
      </c>
      <c r="AZ36">
        <v>4</v>
      </c>
      <c r="BA36" t="s">
        <v>703</v>
      </c>
      <c r="BB36">
        <v>5</v>
      </c>
      <c r="BC36">
        <v>1</v>
      </c>
      <c r="BE36" t="s">
        <v>445</v>
      </c>
      <c r="BF36" t="s">
        <v>446</v>
      </c>
      <c r="BG36" t="s">
        <v>445</v>
      </c>
      <c r="BI36" t="s">
        <v>116</v>
      </c>
      <c r="BJ36" t="s">
        <v>509</v>
      </c>
      <c r="BK36" t="s">
        <v>69</v>
      </c>
      <c r="BL36">
        <v>0.76667544604939175</v>
      </c>
      <c r="BM36">
        <v>3847</v>
      </c>
      <c r="BN36" t="s">
        <v>119</v>
      </c>
      <c r="BO36" t="s">
        <v>199</v>
      </c>
      <c r="BP36">
        <v>5</v>
      </c>
      <c r="BQ36">
        <v>1095.462</v>
      </c>
      <c r="BR36">
        <v>9.3097003338676945E-3</v>
      </c>
      <c r="BS36">
        <v>0.35642696315715017</v>
      </c>
      <c r="BT36">
        <v>0.2951639446945139</v>
      </c>
      <c r="BU36">
        <v>15.927</v>
      </c>
      <c r="BV36">
        <v>9.1285685856743543E-2</v>
      </c>
      <c r="BW36">
        <v>10.862996616952483</v>
      </c>
      <c r="BX36">
        <v>1</v>
      </c>
      <c r="BY36">
        <v>1</v>
      </c>
      <c r="BZ36">
        <v>128</v>
      </c>
    </row>
    <row r="37" spans="1:78" ht="16.5" x14ac:dyDescent="0.25">
      <c r="A37" s="124" t="str">
        <f t="shared" si="1"/>
        <v>선진여객</v>
      </c>
      <c r="B37" s="125" t="str">
        <f t="shared" si="2"/>
        <v>김재규</v>
      </c>
      <c r="C37" s="126" t="str">
        <f t="shared" si="3"/>
        <v>D</v>
      </c>
      <c r="D37" s="127">
        <f t="shared" si="4"/>
        <v>0.82982943356218197</v>
      </c>
      <c r="E37" s="128">
        <f t="shared" si="5"/>
        <v>3426</v>
      </c>
      <c r="F37" s="129" t="str">
        <f t="shared" si="6"/>
        <v>80</v>
      </c>
      <c r="G37" s="130" t="str">
        <f t="shared" si="7"/>
        <v>78바1137</v>
      </c>
      <c r="H37" s="131">
        <f t="shared" si="8"/>
        <v>2</v>
      </c>
      <c r="I37" s="132">
        <f t="shared" si="9"/>
        <v>2451.6660000000002</v>
      </c>
      <c r="J37" s="133">
        <f t="shared" si="10"/>
        <v>3.2766277132630882E-2</v>
      </c>
      <c r="K37" s="133">
        <f t="shared" si="11"/>
        <v>0.35030248508108602</v>
      </c>
      <c r="L37" s="133">
        <f t="shared" si="12"/>
        <v>0.21944261575597979</v>
      </c>
      <c r="M37" s="134">
        <f t="shared" si="13"/>
        <v>13.803000000000001</v>
      </c>
      <c r="N37" s="135">
        <f t="shared" si="14"/>
        <v>0.3263087223137246</v>
      </c>
      <c r="O37" s="135">
        <f t="shared" si="15"/>
        <v>22.148204527044058</v>
      </c>
      <c r="P37" s="217">
        <f t="shared" si="16"/>
        <v>5</v>
      </c>
      <c r="Q37" s="218">
        <f t="shared" si="17"/>
        <v>8</v>
      </c>
      <c r="R37" s="218">
        <f t="shared" si="18"/>
        <v>543</v>
      </c>
      <c r="T37">
        <v>516</v>
      </c>
      <c r="U37">
        <v>3426</v>
      </c>
      <c r="V37" t="s">
        <v>282</v>
      </c>
      <c r="W37">
        <v>2451.6660000000002</v>
      </c>
      <c r="X37">
        <v>1126.5619999999999</v>
      </c>
      <c r="Y37">
        <v>2.1760000000000002</v>
      </c>
      <c r="Z37">
        <v>13.803000000000001</v>
      </c>
      <c r="AA37">
        <v>156.179934</v>
      </c>
      <c r="AB37">
        <v>5.1174350000000004</v>
      </c>
      <c r="AC37">
        <v>54.710219000000002</v>
      </c>
      <c r="AD37" s="1">
        <v>538</v>
      </c>
      <c r="AE37">
        <v>8</v>
      </c>
      <c r="AF37">
        <v>543</v>
      </c>
      <c r="AG37">
        <v>85</v>
      </c>
      <c r="AH37">
        <v>15.697701</v>
      </c>
      <c r="AI37">
        <v>1343.3</v>
      </c>
      <c r="AJ37">
        <v>35</v>
      </c>
      <c r="AK37">
        <v>5</v>
      </c>
      <c r="AL37">
        <v>698</v>
      </c>
      <c r="AM37">
        <v>0.82982943356218197</v>
      </c>
      <c r="AN37" t="s">
        <v>66</v>
      </c>
      <c r="AO37">
        <v>2236.7260000000001</v>
      </c>
      <c r="AP37" t="s">
        <v>511</v>
      </c>
      <c r="AQ37" t="s">
        <v>116</v>
      </c>
      <c r="AR37" t="s">
        <v>120</v>
      </c>
      <c r="AS37" t="s">
        <v>116</v>
      </c>
      <c r="AT37" t="s">
        <v>120</v>
      </c>
      <c r="AU37" t="s">
        <v>207</v>
      </c>
      <c r="AV37" t="s">
        <v>282</v>
      </c>
      <c r="AW37" t="s">
        <v>66</v>
      </c>
      <c r="AX37">
        <v>3426</v>
      </c>
      <c r="AY37" t="s">
        <v>704</v>
      </c>
      <c r="AZ37">
        <v>4</v>
      </c>
      <c r="BA37" t="s">
        <v>705</v>
      </c>
      <c r="BB37">
        <v>2</v>
      </c>
      <c r="BC37">
        <v>1</v>
      </c>
      <c r="BE37" t="s">
        <v>66</v>
      </c>
      <c r="BF37">
        <v>0</v>
      </c>
      <c r="BG37" t="s">
        <v>403</v>
      </c>
      <c r="BI37" t="s">
        <v>116</v>
      </c>
      <c r="BJ37" t="s">
        <v>282</v>
      </c>
      <c r="BK37" t="s">
        <v>66</v>
      </c>
      <c r="BL37">
        <v>0.82982943356218197</v>
      </c>
      <c r="BM37">
        <v>3426</v>
      </c>
      <c r="BN37" t="s">
        <v>120</v>
      </c>
      <c r="BO37" t="s">
        <v>207</v>
      </c>
      <c r="BP37">
        <v>2</v>
      </c>
      <c r="BQ37">
        <v>2451.6660000000002</v>
      </c>
      <c r="BR37">
        <v>3.2766277132630882E-2</v>
      </c>
      <c r="BS37">
        <v>0.35030248508108602</v>
      </c>
      <c r="BT37">
        <v>0.21944261575597979</v>
      </c>
      <c r="BU37">
        <v>13.803000000000001</v>
      </c>
      <c r="BV37">
        <v>0.3263087223137246</v>
      </c>
      <c r="BW37">
        <v>22.148204527044058</v>
      </c>
      <c r="BX37">
        <v>5</v>
      </c>
      <c r="BY37">
        <v>8</v>
      </c>
      <c r="BZ37">
        <v>543</v>
      </c>
    </row>
    <row r="38" spans="1:78" ht="16.5" x14ac:dyDescent="0.25">
      <c r="A38" s="107" t="str">
        <f t="shared" si="1"/>
        <v>선진여객</v>
      </c>
      <c r="B38" s="108" t="str">
        <f t="shared" si="2"/>
        <v>김중근</v>
      </c>
      <c r="C38" s="109" t="str">
        <f t="shared" si="3"/>
        <v>F</v>
      </c>
      <c r="D38" s="110">
        <f t="shared" si="4"/>
        <v>0.77227146425050086</v>
      </c>
      <c r="E38" s="111">
        <f t="shared" si="5"/>
        <v>3782</v>
      </c>
      <c r="F38" s="112" t="str">
        <f t="shared" si="6"/>
        <v>72</v>
      </c>
      <c r="G38" s="113" t="str">
        <f t="shared" si="7"/>
        <v>70바3741</v>
      </c>
      <c r="H38" s="114">
        <f t="shared" si="8"/>
        <v>6</v>
      </c>
      <c r="I38" s="115">
        <f t="shared" si="9"/>
        <v>1116.9769999999999</v>
      </c>
      <c r="J38" s="116">
        <f t="shared" si="10"/>
        <v>1.8947335382623672E-2</v>
      </c>
      <c r="K38" s="116">
        <f t="shared" si="11"/>
        <v>0.3742466403035542</v>
      </c>
      <c r="L38" s="116">
        <f t="shared" si="12"/>
        <v>0.23098058420182335</v>
      </c>
      <c r="M38" s="117">
        <f t="shared" si="13"/>
        <v>15.422000000000001</v>
      </c>
      <c r="N38" s="118">
        <f t="shared" si="14"/>
        <v>0.80574622395984885</v>
      </c>
      <c r="O38" s="118">
        <f t="shared" si="15"/>
        <v>51.74681304986585</v>
      </c>
      <c r="P38" s="219">
        <f t="shared" si="16"/>
        <v>9</v>
      </c>
      <c r="Q38" s="220">
        <f t="shared" si="17"/>
        <v>9</v>
      </c>
      <c r="R38" s="220">
        <f t="shared" si="18"/>
        <v>615</v>
      </c>
      <c r="T38">
        <v>516</v>
      </c>
      <c r="U38">
        <v>3782</v>
      </c>
      <c r="V38" t="s">
        <v>283</v>
      </c>
      <c r="W38">
        <v>1205.7460000000001</v>
      </c>
      <c r="X38">
        <v>675.62699999999995</v>
      </c>
      <c r="Y38">
        <v>1.7849999999999999</v>
      </c>
      <c r="Z38">
        <v>15.422000000000001</v>
      </c>
      <c r="AA38">
        <v>64.358864999999994</v>
      </c>
      <c r="AB38">
        <v>1.2194290000000001</v>
      </c>
      <c r="AC38">
        <v>24.086089000000001</v>
      </c>
      <c r="AD38" s="1">
        <v>258</v>
      </c>
      <c r="AE38">
        <v>9</v>
      </c>
      <c r="AF38">
        <v>615</v>
      </c>
      <c r="AG38">
        <v>98</v>
      </c>
      <c r="AH38">
        <v>18.734729999999999</v>
      </c>
      <c r="AI38">
        <v>1634.4</v>
      </c>
      <c r="AJ38">
        <v>72.900000000000006</v>
      </c>
      <c r="AK38">
        <v>9</v>
      </c>
      <c r="AL38">
        <v>2166</v>
      </c>
      <c r="AM38">
        <v>0.77227146425050086</v>
      </c>
      <c r="AN38" t="s">
        <v>69</v>
      </c>
      <c r="AO38">
        <v>272.97199999999998</v>
      </c>
      <c r="AP38" t="s">
        <v>512</v>
      </c>
      <c r="AQ38" t="s">
        <v>116</v>
      </c>
      <c r="AR38" t="s">
        <v>119</v>
      </c>
      <c r="AS38" t="s">
        <v>116</v>
      </c>
      <c r="AT38" t="s">
        <v>119</v>
      </c>
      <c r="AU38" t="s">
        <v>189</v>
      </c>
      <c r="AV38" t="s">
        <v>283</v>
      </c>
      <c r="AW38" t="s">
        <v>69</v>
      </c>
      <c r="AX38">
        <v>3782</v>
      </c>
      <c r="AY38" t="s">
        <v>696</v>
      </c>
      <c r="AZ38">
        <v>3</v>
      </c>
      <c r="BA38" t="s">
        <v>463</v>
      </c>
      <c r="BB38">
        <v>6</v>
      </c>
      <c r="BC38">
        <v>1</v>
      </c>
      <c r="BE38" t="s">
        <v>69</v>
      </c>
      <c r="BF38">
        <v>0</v>
      </c>
      <c r="BG38" t="s">
        <v>403</v>
      </c>
      <c r="BI38" t="s">
        <v>116</v>
      </c>
      <c r="BJ38" t="s">
        <v>283</v>
      </c>
      <c r="BK38" t="s">
        <v>69</v>
      </c>
      <c r="BL38">
        <v>0.77227146425050086</v>
      </c>
      <c r="BM38">
        <v>3782</v>
      </c>
      <c r="BN38" t="s">
        <v>119</v>
      </c>
      <c r="BO38" t="s">
        <v>189</v>
      </c>
      <c r="BP38">
        <v>6</v>
      </c>
      <c r="BQ38">
        <v>1116.9769999999999</v>
      </c>
      <c r="BR38">
        <v>1.8947335382623672E-2</v>
      </c>
      <c r="BS38">
        <v>0.3742466403035542</v>
      </c>
      <c r="BT38">
        <v>0.2139754143907589</v>
      </c>
      <c r="BU38">
        <v>15.422000000000001</v>
      </c>
      <c r="BV38">
        <v>0.80574622395984885</v>
      </c>
      <c r="BW38">
        <v>51.74681304986585</v>
      </c>
      <c r="BX38">
        <v>9</v>
      </c>
      <c r="BY38">
        <v>9</v>
      </c>
      <c r="BZ38">
        <v>615</v>
      </c>
    </row>
    <row r="39" spans="1:78" ht="16.5" x14ac:dyDescent="0.25">
      <c r="A39" s="124" t="str">
        <f t="shared" si="1"/>
        <v>선진여객</v>
      </c>
      <c r="B39" s="125" t="str">
        <f t="shared" si="2"/>
        <v>김중원</v>
      </c>
      <c r="C39" s="126" t="str">
        <f t="shared" si="3"/>
        <v>S</v>
      </c>
      <c r="D39" s="127">
        <f t="shared" si="4"/>
        <v>1.0096296296296297</v>
      </c>
      <c r="E39" s="128">
        <f t="shared" si="5"/>
        <v>3735</v>
      </c>
      <c r="F39" s="129" t="str">
        <f t="shared" si="6"/>
        <v>80</v>
      </c>
      <c r="G39" s="130" t="str">
        <f t="shared" si="7"/>
        <v>78바1150</v>
      </c>
      <c r="H39" s="131">
        <f t="shared" si="8"/>
        <v>1</v>
      </c>
      <c r="I39" s="132">
        <f t="shared" si="9"/>
        <v>2211.817</v>
      </c>
      <c r="J39" s="133">
        <f t="shared" si="10"/>
        <v>9.3322613795594582E-3</v>
      </c>
      <c r="K39" s="133">
        <f t="shared" si="11"/>
        <v>0.37342379900952832</v>
      </c>
      <c r="L39" s="133">
        <f t="shared" si="12"/>
        <v>0.30834377346769648</v>
      </c>
      <c r="M39" s="134">
        <f t="shared" si="13"/>
        <v>10.249000000000001</v>
      </c>
      <c r="N39" s="135">
        <f t="shared" si="14"/>
        <v>9.0423393978796618E-2</v>
      </c>
      <c r="O39" s="135">
        <f t="shared" si="15"/>
        <v>23.781352616423511</v>
      </c>
      <c r="P39" s="217">
        <f t="shared" si="16"/>
        <v>1</v>
      </c>
      <c r="Q39" s="218">
        <f t="shared" si="17"/>
        <v>2</v>
      </c>
      <c r="R39" s="218">
        <f t="shared" si="18"/>
        <v>526</v>
      </c>
      <c r="T39">
        <v>516</v>
      </c>
      <c r="U39">
        <v>3735</v>
      </c>
      <c r="V39" t="s">
        <v>284</v>
      </c>
      <c r="W39">
        <v>2211.817</v>
      </c>
      <c r="X39">
        <v>811.25900000000001</v>
      </c>
      <c r="Y39">
        <v>2.726</v>
      </c>
      <c r="Z39">
        <v>10.249000000000001</v>
      </c>
      <c r="AA39">
        <v>141.70884699999999</v>
      </c>
      <c r="AB39">
        <v>1.3224640000000001</v>
      </c>
      <c r="AC39">
        <v>52.917456000000001</v>
      </c>
      <c r="AD39" s="1">
        <v>682</v>
      </c>
      <c r="AE39">
        <v>2</v>
      </c>
      <c r="AF39">
        <v>526</v>
      </c>
      <c r="AG39">
        <v>89</v>
      </c>
      <c r="AH39">
        <v>15.608178000000001</v>
      </c>
      <c r="AI39">
        <v>585.29999999999995</v>
      </c>
      <c r="AJ39">
        <v>15.1</v>
      </c>
      <c r="AK39">
        <v>1</v>
      </c>
      <c r="AL39">
        <v>62</v>
      </c>
      <c r="AM39">
        <v>1.0096296296296297</v>
      </c>
      <c r="AN39" t="s">
        <v>458</v>
      </c>
      <c r="AO39">
        <v>2211.817</v>
      </c>
      <c r="AP39" t="s">
        <v>513</v>
      </c>
      <c r="AQ39" t="s">
        <v>116</v>
      </c>
      <c r="AR39" t="s">
        <v>120</v>
      </c>
      <c r="AS39" t="s">
        <v>116</v>
      </c>
      <c r="AT39" t="s">
        <v>120</v>
      </c>
      <c r="AU39" t="s">
        <v>218</v>
      </c>
      <c r="AV39" t="s">
        <v>284</v>
      </c>
      <c r="AW39" t="s">
        <v>458</v>
      </c>
      <c r="AX39">
        <v>3735</v>
      </c>
      <c r="AY39" t="s">
        <v>706</v>
      </c>
      <c r="AZ39">
        <v>5</v>
      </c>
      <c r="BA39" t="s">
        <v>707</v>
      </c>
      <c r="BB39">
        <v>1</v>
      </c>
      <c r="BC39">
        <v>1</v>
      </c>
      <c r="BE39" t="s">
        <v>425</v>
      </c>
      <c r="BF39">
        <v>1</v>
      </c>
      <c r="BG39" t="s">
        <v>405</v>
      </c>
      <c r="BI39" t="s">
        <v>116</v>
      </c>
      <c r="BJ39" t="s">
        <v>284</v>
      </c>
      <c r="BK39" t="s">
        <v>458</v>
      </c>
      <c r="BL39">
        <v>1.0096296296296297</v>
      </c>
      <c r="BM39">
        <v>3735</v>
      </c>
      <c r="BN39" t="s">
        <v>120</v>
      </c>
      <c r="BO39" t="s">
        <v>218</v>
      </c>
      <c r="BP39">
        <v>1</v>
      </c>
      <c r="BQ39">
        <v>2211.817</v>
      </c>
      <c r="BR39">
        <v>9.3322613795594582E-3</v>
      </c>
      <c r="BS39">
        <v>0.37342379900952832</v>
      </c>
      <c r="BT39">
        <v>0.30834377346769648</v>
      </c>
      <c r="BU39">
        <v>10.249000000000001</v>
      </c>
      <c r="BV39">
        <v>9.0423393978796618E-2</v>
      </c>
      <c r="BW39">
        <v>23.781352616423511</v>
      </c>
      <c r="BX39">
        <v>1</v>
      </c>
      <c r="BY39">
        <v>2</v>
      </c>
      <c r="BZ39">
        <v>526</v>
      </c>
    </row>
    <row r="40" spans="1:78" ht="16.5" x14ac:dyDescent="0.25">
      <c r="A40" s="107" t="str">
        <f t="shared" si="1"/>
        <v>선진여객</v>
      </c>
      <c r="B40" s="108" t="str">
        <f t="shared" si="2"/>
        <v>김지수</v>
      </c>
      <c r="C40" s="109" t="str">
        <f t="shared" si="3"/>
        <v>F</v>
      </c>
      <c r="D40" s="110">
        <f t="shared" si="4"/>
        <v>0.70833578731740499</v>
      </c>
      <c r="E40" s="111">
        <f t="shared" si="5"/>
        <v>8925</v>
      </c>
      <c r="F40" s="112" t="str">
        <f t="shared" si="6"/>
        <v>87</v>
      </c>
      <c r="G40" s="113" t="str">
        <f t="shared" si="7"/>
        <v>78바1187</v>
      </c>
      <c r="H40" s="114">
        <f t="shared" si="8"/>
        <v>4</v>
      </c>
      <c r="I40" s="115">
        <f t="shared" si="9"/>
        <v>558.95499999999993</v>
      </c>
      <c r="J40" s="116">
        <f t="shared" si="10"/>
        <v>8.72669280058656E-3</v>
      </c>
      <c r="K40" s="116">
        <f t="shared" si="11"/>
        <v>0.38158482468894556</v>
      </c>
      <c r="L40" s="116">
        <f t="shared" si="12"/>
        <v>0.16101475074022062</v>
      </c>
      <c r="M40" s="117">
        <f t="shared" si="13"/>
        <v>14.894</v>
      </c>
      <c r="N40" s="118">
        <f t="shared" si="14"/>
        <v>0</v>
      </c>
      <c r="O40" s="118">
        <f t="shared" si="15"/>
        <v>17.532717302824022</v>
      </c>
      <c r="P40" s="219">
        <f t="shared" si="16"/>
        <v>1</v>
      </c>
      <c r="Q40" s="220">
        <f t="shared" si="17"/>
        <v>0</v>
      </c>
      <c r="R40" s="220">
        <f t="shared" si="18"/>
        <v>98</v>
      </c>
      <c r="T40">
        <v>516</v>
      </c>
      <c r="U40">
        <v>8925</v>
      </c>
      <c r="V40" t="s">
        <v>514</v>
      </c>
      <c r="W40">
        <v>558.95500000000004</v>
      </c>
      <c r="X40">
        <v>316.12900000000002</v>
      </c>
      <c r="Y40">
        <v>1.768</v>
      </c>
      <c r="Z40">
        <v>14.894</v>
      </c>
      <c r="AA40">
        <v>35.840266999999997</v>
      </c>
      <c r="AB40">
        <v>0.31276700000000002</v>
      </c>
      <c r="AC40">
        <v>13.676102</v>
      </c>
      <c r="AD40" s="1">
        <v>90</v>
      </c>
      <c r="AE40">
        <v>0</v>
      </c>
      <c r="AF40">
        <v>98</v>
      </c>
      <c r="AG40">
        <v>91</v>
      </c>
      <c r="AH40">
        <v>15.595726000000001</v>
      </c>
      <c r="AI40">
        <v>541.9</v>
      </c>
      <c r="AJ40">
        <v>8.1</v>
      </c>
      <c r="AK40">
        <v>1</v>
      </c>
      <c r="AL40">
        <v>123</v>
      </c>
      <c r="AM40">
        <v>0.70833578731740499</v>
      </c>
      <c r="AN40" t="s">
        <v>69</v>
      </c>
      <c r="AO40">
        <v>214.70699999999999</v>
      </c>
      <c r="AP40" t="s">
        <v>515</v>
      </c>
      <c r="AQ40" t="s">
        <v>116</v>
      </c>
      <c r="AR40" t="s">
        <v>121</v>
      </c>
      <c r="AS40" t="s">
        <v>116</v>
      </c>
      <c r="AT40" t="s">
        <v>121</v>
      </c>
      <c r="AU40" t="s">
        <v>249</v>
      </c>
      <c r="AV40" t="s">
        <v>514</v>
      </c>
      <c r="AW40" t="s">
        <v>69</v>
      </c>
      <c r="AX40">
        <v>8925</v>
      </c>
      <c r="AY40" t="s">
        <v>670</v>
      </c>
      <c r="AZ40">
        <v>26</v>
      </c>
      <c r="BA40" t="s">
        <v>708</v>
      </c>
      <c r="BB40">
        <v>4</v>
      </c>
      <c r="BC40">
        <v>1</v>
      </c>
      <c r="BE40" t="s">
        <v>445</v>
      </c>
      <c r="BF40" t="s">
        <v>446</v>
      </c>
      <c r="BG40" t="s">
        <v>445</v>
      </c>
      <c r="BI40" t="s">
        <v>116</v>
      </c>
      <c r="BJ40" t="s">
        <v>514</v>
      </c>
      <c r="BK40" t="s">
        <v>69</v>
      </c>
      <c r="BL40">
        <v>0.70833578731740499</v>
      </c>
      <c r="BM40">
        <v>8925</v>
      </c>
      <c r="BN40" t="s">
        <v>121</v>
      </c>
      <c r="BO40" t="s">
        <v>249</v>
      </c>
      <c r="BP40">
        <v>4</v>
      </c>
      <c r="BQ40">
        <v>558.95499999999993</v>
      </c>
      <c r="BR40">
        <v>8.72669280058656E-3</v>
      </c>
      <c r="BS40">
        <v>0.38158482468894556</v>
      </c>
      <c r="BT40">
        <v>0.16101475074022059</v>
      </c>
      <c r="BU40">
        <v>14.894</v>
      </c>
      <c r="BV40">
        <v>0</v>
      </c>
      <c r="BW40">
        <v>17.532717302824022</v>
      </c>
      <c r="BX40">
        <v>1</v>
      </c>
      <c r="BY40">
        <v>0</v>
      </c>
      <c r="BZ40">
        <v>98</v>
      </c>
    </row>
    <row r="41" spans="1:78" ht="16.5" x14ac:dyDescent="0.25">
      <c r="A41" s="124" t="str">
        <f t="shared" si="1"/>
        <v>선진여객</v>
      </c>
      <c r="B41" s="125" t="str">
        <f t="shared" si="2"/>
        <v>김철민</v>
      </c>
      <c r="C41" s="126" t="str">
        <f t="shared" si="3"/>
        <v>C</v>
      </c>
      <c r="D41" s="127">
        <f t="shared" si="4"/>
        <v>0.89740740740740732</v>
      </c>
      <c r="E41" s="128">
        <f t="shared" si="5"/>
        <v>3169</v>
      </c>
      <c r="F41" s="129" t="str">
        <f t="shared" si="6"/>
        <v>80</v>
      </c>
      <c r="G41" s="130" t="str">
        <f t="shared" si="7"/>
        <v>78바1145</v>
      </c>
      <c r="H41" s="131">
        <f t="shared" si="8"/>
        <v>1</v>
      </c>
      <c r="I41" s="132">
        <f t="shared" si="9"/>
        <v>2385.9929999999999</v>
      </c>
      <c r="J41" s="133">
        <f t="shared" si="10"/>
        <v>6.8379417896216816E-3</v>
      </c>
      <c r="K41" s="133">
        <f t="shared" si="11"/>
        <v>0.36770285245517798</v>
      </c>
      <c r="L41" s="133">
        <f t="shared" si="12"/>
        <v>0.23721779569344922</v>
      </c>
      <c r="M41" s="134">
        <f t="shared" si="13"/>
        <v>12.323</v>
      </c>
      <c r="N41" s="135">
        <f t="shared" si="14"/>
        <v>0.2933788992675167</v>
      </c>
      <c r="O41" s="135">
        <f t="shared" si="15"/>
        <v>8.5079880787579842</v>
      </c>
      <c r="P41" s="217">
        <f t="shared" si="16"/>
        <v>0</v>
      </c>
      <c r="Q41" s="218">
        <f t="shared" si="17"/>
        <v>7</v>
      </c>
      <c r="R41" s="218">
        <f t="shared" si="18"/>
        <v>203</v>
      </c>
      <c r="T41">
        <v>516</v>
      </c>
      <c r="U41">
        <v>3169</v>
      </c>
      <c r="V41" t="s">
        <v>397</v>
      </c>
      <c r="W41">
        <v>2385.9929999999999</v>
      </c>
      <c r="X41">
        <v>984.63499999999999</v>
      </c>
      <c r="Y41">
        <v>2.423</v>
      </c>
      <c r="Z41">
        <v>12.323</v>
      </c>
      <c r="AA41">
        <v>153.95495199999999</v>
      </c>
      <c r="AB41">
        <v>1.052735</v>
      </c>
      <c r="AC41">
        <v>56.609675000000003</v>
      </c>
      <c r="AD41" s="1">
        <v>566</v>
      </c>
      <c r="AE41">
        <v>7</v>
      </c>
      <c r="AF41">
        <v>203</v>
      </c>
      <c r="AG41">
        <v>77</v>
      </c>
      <c r="AH41">
        <v>15.497994</v>
      </c>
      <c r="AI41">
        <v>196.7</v>
      </c>
      <c r="AJ41">
        <v>0</v>
      </c>
      <c r="AK41">
        <v>0</v>
      </c>
      <c r="AL41">
        <v>0</v>
      </c>
      <c r="AM41">
        <v>0.89740740740740732</v>
      </c>
      <c r="AN41" t="s">
        <v>68</v>
      </c>
      <c r="AO41">
        <v>2385.9929999999999</v>
      </c>
      <c r="AP41" t="s">
        <v>516</v>
      </c>
      <c r="AQ41" t="s">
        <v>116</v>
      </c>
      <c r="AR41" t="s">
        <v>120</v>
      </c>
      <c r="AS41" t="s">
        <v>116</v>
      </c>
      <c r="AT41" t="s">
        <v>120</v>
      </c>
      <c r="AU41" t="s">
        <v>213</v>
      </c>
      <c r="AV41" t="s">
        <v>397</v>
      </c>
      <c r="AW41" t="s">
        <v>68</v>
      </c>
      <c r="AX41">
        <v>3169</v>
      </c>
      <c r="AY41" t="s">
        <v>684</v>
      </c>
      <c r="AZ41">
        <v>2</v>
      </c>
      <c r="BA41" t="s">
        <v>385</v>
      </c>
      <c r="BB41">
        <v>1</v>
      </c>
      <c r="BC41">
        <v>1</v>
      </c>
      <c r="BE41" t="s">
        <v>68</v>
      </c>
      <c r="BF41">
        <v>0</v>
      </c>
      <c r="BG41" t="s">
        <v>403</v>
      </c>
      <c r="BI41" t="s">
        <v>116</v>
      </c>
      <c r="BJ41" t="s">
        <v>397</v>
      </c>
      <c r="BK41" t="s">
        <v>68</v>
      </c>
      <c r="BL41">
        <v>0.89740740740740732</v>
      </c>
      <c r="BM41">
        <v>3169</v>
      </c>
      <c r="BN41" t="s">
        <v>120</v>
      </c>
      <c r="BO41" t="s">
        <v>213</v>
      </c>
      <c r="BP41">
        <v>1</v>
      </c>
      <c r="BQ41">
        <v>2385.9929999999999</v>
      </c>
      <c r="BR41">
        <v>6.8379417896216816E-3</v>
      </c>
      <c r="BS41">
        <v>0.36770285245517798</v>
      </c>
      <c r="BT41">
        <v>0.23721779569344922</v>
      </c>
      <c r="BU41">
        <v>12.323</v>
      </c>
      <c r="BV41">
        <v>0.2933788992675167</v>
      </c>
      <c r="BW41">
        <v>8.5079880787579842</v>
      </c>
      <c r="BX41">
        <v>0</v>
      </c>
      <c r="BY41">
        <v>7</v>
      </c>
      <c r="BZ41">
        <v>203</v>
      </c>
    </row>
    <row r="42" spans="1:78" ht="16.5" x14ac:dyDescent="0.25">
      <c r="A42" s="107" t="str">
        <f t="shared" si="1"/>
        <v>선진여객</v>
      </c>
      <c r="B42" s="108" t="str">
        <f t="shared" si="2"/>
        <v>김충국</v>
      </c>
      <c r="C42" s="109" t="str">
        <f t="shared" si="3"/>
        <v>F</v>
      </c>
      <c r="D42" s="110">
        <f t="shared" si="4"/>
        <v>0.76322866661387945</v>
      </c>
      <c r="E42" s="111">
        <f t="shared" si="5"/>
        <v>3278</v>
      </c>
      <c r="F42" s="112" t="str">
        <f t="shared" si="6"/>
        <v>87</v>
      </c>
      <c r="G42" s="113" t="str">
        <f t="shared" si="7"/>
        <v>78바1156</v>
      </c>
      <c r="H42" s="114">
        <f t="shared" si="8"/>
        <v>10</v>
      </c>
      <c r="I42" s="115">
        <f t="shared" si="9"/>
        <v>1376.2440000000001</v>
      </c>
      <c r="J42" s="116">
        <f t="shared" si="10"/>
        <v>1.7804028452615372E-2</v>
      </c>
      <c r="K42" s="116">
        <f t="shared" si="11"/>
        <v>0.38859957668200573</v>
      </c>
      <c r="L42" s="116">
        <f t="shared" si="12"/>
        <v>0.21217167885927202</v>
      </c>
      <c r="M42" s="117">
        <f t="shared" si="13"/>
        <v>15.798999999999999</v>
      </c>
      <c r="N42" s="118">
        <f t="shared" si="14"/>
        <v>1.2352460755505563</v>
      </c>
      <c r="O42" s="118">
        <f t="shared" si="15"/>
        <v>35.967459258677962</v>
      </c>
      <c r="P42" s="219">
        <f t="shared" si="16"/>
        <v>14</v>
      </c>
      <c r="Q42" s="220">
        <f t="shared" si="17"/>
        <v>17</v>
      </c>
      <c r="R42" s="220">
        <f t="shared" si="18"/>
        <v>495</v>
      </c>
      <c r="T42">
        <v>516</v>
      </c>
      <c r="U42">
        <v>3278</v>
      </c>
      <c r="V42" t="s">
        <v>285</v>
      </c>
      <c r="W42">
        <v>1376.2439999999999</v>
      </c>
      <c r="X42">
        <v>757.66499999999996</v>
      </c>
      <c r="Y42">
        <v>1.8160000000000001</v>
      </c>
      <c r="Z42">
        <v>15.798999999999999</v>
      </c>
      <c r="AA42">
        <v>88.867472000000006</v>
      </c>
      <c r="AB42">
        <v>1.5821989999999999</v>
      </c>
      <c r="AC42">
        <v>34.533861999999999</v>
      </c>
      <c r="AD42" s="1">
        <v>292</v>
      </c>
      <c r="AE42">
        <v>17</v>
      </c>
      <c r="AF42">
        <v>495</v>
      </c>
      <c r="AG42">
        <v>86</v>
      </c>
      <c r="AH42">
        <v>15.486476</v>
      </c>
      <c r="AI42">
        <v>1146.7</v>
      </c>
      <c r="AJ42">
        <v>0.8</v>
      </c>
      <c r="AK42">
        <v>14</v>
      </c>
      <c r="AL42">
        <v>1440</v>
      </c>
      <c r="AM42">
        <v>0.76322866661387945</v>
      </c>
      <c r="AN42" t="s">
        <v>69</v>
      </c>
      <c r="AO42">
        <v>248.65799999999999</v>
      </c>
      <c r="AP42" t="s">
        <v>517</v>
      </c>
      <c r="AQ42" t="s">
        <v>116</v>
      </c>
      <c r="AR42" t="s">
        <v>121</v>
      </c>
      <c r="AS42" t="s">
        <v>116</v>
      </c>
      <c r="AT42" t="s">
        <v>121</v>
      </c>
      <c r="AU42" t="s">
        <v>241</v>
      </c>
      <c r="AV42" t="s">
        <v>285</v>
      </c>
      <c r="AW42" t="s">
        <v>69</v>
      </c>
      <c r="AX42">
        <v>3278</v>
      </c>
      <c r="AY42" t="s">
        <v>670</v>
      </c>
      <c r="AZ42">
        <v>18</v>
      </c>
      <c r="BA42" t="s">
        <v>709</v>
      </c>
      <c r="BB42">
        <v>10</v>
      </c>
      <c r="BC42">
        <v>1</v>
      </c>
      <c r="BE42" t="s">
        <v>69</v>
      </c>
      <c r="BF42">
        <v>0</v>
      </c>
      <c r="BG42" t="s">
        <v>403</v>
      </c>
      <c r="BI42" t="s">
        <v>116</v>
      </c>
      <c r="BJ42" t="s">
        <v>285</v>
      </c>
      <c r="BK42" t="s">
        <v>69</v>
      </c>
      <c r="BL42">
        <v>0.76322866661387945</v>
      </c>
      <c r="BM42">
        <v>3278</v>
      </c>
      <c r="BN42" t="s">
        <v>121</v>
      </c>
      <c r="BO42" t="s">
        <v>241</v>
      </c>
      <c r="BP42">
        <v>10</v>
      </c>
      <c r="BQ42">
        <v>1376.2440000000001</v>
      </c>
      <c r="BR42">
        <v>1.7804028452615372E-2</v>
      </c>
      <c r="BS42">
        <v>0.38859957668200573</v>
      </c>
      <c r="BT42">
        <v>0.21217167885927207</v>
      </c>
      <c r="BU42">
        <v>15.798999999999999</v>
      </c>
      <c r="BV42">
        <v>1.2352460755505563</v>
      </c>
      <c r="BW42">
        <v>35.967459258677962</v>
      </c>
      <c r="BX42">
        <v>14</v>
      </c>
      <c r="BY42">
        <v>17</v>
      </c>
      <c r="BZ42">
        <v>495</v>
      </c>
    </row>
    <row r="43" spans="1:78" ht="16.5" x14ac:dyDescent="0.25">
      <c r="A43" s="124" t="str">
        <f t="shared" si="1"/>
        <v>선진여객</v>
      </c>
      <c r="B43" s="125" t="str">
        <f t="shared" si="2"/>
        <v>김태섭</v>
      </c>
      <c r="C43" s="126" t="str">
        <f t="shared" si="3"/>
        <v>C</v>
      </c>
      <c r="D43" s="127">
        <f t="shared" si="4"/>
        <v>0.85394137572603113</v>
      </c>
      <c r="E43" s="128">
        <f t="shared" si="5"/>
        <v>3647</v>
      </c>
      <c r="F43" s="129" t="str">
        <f t="shared" si="6"/>
        <v>80</v>
      </c>
      <c r="G43" s="130" t="str">
        <f t="shared" si="7"/>
        <v>78바1160</v>
      </c>
      <c r="H43" s="131">
        <f t="shared" si="8"/>
        <v>3</v>
      </c>
      <c r="I43" s="132">
        <f t="shared" si="9"/>
        <v>1983.904</v>
      </c>
      <c r="J43" s="133">
        <f t="shared" si="10"/>
        <v>2.2604474759208602E-2</v>
      </c>
      <c r="K43" s="133">
        <f t="shared" si="11"/>
        <v>0.37843789227993507</v>
      </c>
      <c r="L43" s="133">
        <f t="shared" si="12"/>
        <v>0.21876058518960595</v>
      </c>
      <c r="M43" s="134">
        <f t="shared" si="13"/>
        <v>13.003</v>
      </c>
      <c r="N43" s="135">
        <f t="shared" si="14"/>
        <v>0.40324531832185428</v>
      </c>
      <c r="O43" s="135">
        <f t="shared" si="15"/>
        <v>15.978595738503476</v>
      </c>
      <c r="P43" s="217">
        <f t="shared" si="16"/>
        <v>8</v>
      </c>
      <c r="Q43" s="218">
        <f t="shared" si="17"/>
        <v>8</v>
      </c>
      <c r="R43" s="218">
        <f t="shared" si="18"/>
        <v>317</v>
      </c>
      <c r="T43">
        <v>516</v>
      </c>
      <c r="U43">
        <v>3647</v>
      </c>
      <c r="V43" t="s">
        <v>286</v>
      </c>
      <c r="W43">
        <v>1983.904</v>
      </c>
      <c r="X43">
        <v>863.47</v>
      </c>
      <c r="Y43">
        <v>2.298</v>
      </c>
      <c r="Z43">
        <v>13.003</v>
      </c>
      <c r="AA43">
        <v>129.938299</v>
      </c>
      <c r="AB43">
        <v>2.9371870000000002</v>
      </c>
      <c r="AC43">
        <v>49.173575999999997</v>
      </c>
      <c r="AD43" s="1">
        <v>434</v>
      </c>
      <c r="AE43">
        <v>8</v>
      </c>
      <c r="AF43">
        <v>317</v>
      </c>
      <c r="AG43">
        <v>97</v>
      </c>
      <c r="AH43">
        <v>15.268046</v>
      </c>
      <c r="AI43">
        <v>439</v>
      </c>
      <c r="AJ43">
        <v>46.7</v>
      </c>
      <c r="AK43">
        <v>8</v>
      </c>
      <c r="AL43">
        <v>564</v>
      </c>
      <c r="AM43">
        <v>0.85394137572603113</v>
      </c>
      <c r="AN43" t="s">
        <v>68</v>
      </c>
      <c r="AO43">
        <v>1768.454</v>
      </c>
      <c r="AP43" t="s">
        <v>518</v>
      </c>
      <c r="AQ43" t="s">
        <v>116</v>
      </c>
      <c r="AR43" t="s">
        <v>120</v>
      </c>
      <c r="AS43" t="s">
        <v>116</v>
      </c>
      <c r="AT43" t="s">
        <v>120</v>
      </c>
      <c r="AU43" t="s">
        <v>225</v>
      </c>
      <c r="AV43" t="s">
        <v>286</v>
      </c>
      <c r="AW43" t="s">
        <v>68</v>
      </c>
      <c r="AX43">
        <v>3647</v>
      </c>
      <c r="AY43" t="s">
        <v>684</v>
      </c>
      <c r="AZ43">
        <v>11</v>
      </c>
      <c r="BA43" t="s">
        <v>710</v>
      </c>
      <c r="BB43">
        <v>3</v>
      </c>
      <c r="BC43">
        <v>1</v>
      </c>
      <c r="BE43" t="s">
        <v>68</v>
      </c>
      <c r="BF43">
        <v>0</v>
      </c>
      <c r="BG43" t="s">
        <v>403</v>
      </c>
      <c r="BI43" t="s">
        <v>116</v>
      </c>
      <c r="BJ43" t="s">
        <v>286</v>
      </c>
      <c r="BK43" t="s">
        <v>68</v>
      </c>
      <c r="BL43">
        <v>0.85394137572603113</v>
      </c>
      <c r="BM43">
        <v>3647</v>
      </c>
      <c r="BN43" t="s">
        <v>120</v>
      </c>
      <c r="BO43" t="s">
        <v>225</v>
      </c>
      <c r="BP43">
        <v>3</v>
      </c>
      <c r="BQ43">
        <v>1983.904</v>
      </c>
      <c r="BR43">
        <v>2.2604474759208602E-2</v>
      </c>
      <c r="BS43">
        <v>0.37843789227993507</v>
      </c>
      <c r="BT43">
        <v>0.21876058518960595</v>
      </c>
      <c r="BU43">
        <v>13.003</v>
      </c>
      <c r="BV43">
        <v>0.40324531832185428</v>
      </c>
      <c r="BW43">
        <v>15.978595738503476</v>
      </c>
      <c r="BX43">
        <v>8</v>
      </c>
      <c r="BY43">
        <v>8</v>
      </c>
      <c r="BZ43">
        <v>317</v>
      </c>
    </row>
    <row r="44" spans="1:78" ht="16.5" x14ac:dyDescent="0.25">
      <c r="A44" s="107" t="str">
        <f t="shared" si="1"/>
        <v>선진여객</v>
      </c>
      <c r="B44" s="108" t="str">
        <f t="shared" si="2"/>
        <v>김태일</v>
      </c>
      <c r="C44" s="109" t="str">
        <f t="shared" si="3"/>
        <v>S</v>
      </c>
      <c r="D44" s="110">
        <f t="shared" si="4"/>
        <v>1.0187803333342178</v>
      </c>
      <c r="E44" s="111">
        <f t="shared" si="5"/>
        <v>131</v>
      </c>
      <c r="F44" s="112" t="str">
        <f t="shared" si="6"/>
        <v>87</v>
      </c>
      <c r="G44" s="113" t="str">
        <f t="shared" si="7"/>
        <v>78바1176</v>
      </c>
      <c r="H44" s="114">
        <f t="shared" si="8"/>
        <v>4</v>
      </c>
      <c r="I44" s="115">
        <f t="shared" si="9"/>
        <v>2333.0699999999997</v>
      </c>
      <c r="J44" s="116">
        <f t="shared" si="10"/>
        <v>1.066909432906378E-2</v>
      </c>
      <c r="K44" s="116">
        <f t="shared" si="11"/>
        <v>0.38102352773091669</v>
      </c>
      <c r="L44" s="116">
        <f t="shared" si="12"/>
        <v>0.19887958783919901</v>
      </c>
      <c r="M44" s="117">
        <f t="shared" si="13"/>
        <v>9.3219999999999992</v>
      </c>
      <c r="N44" s="118">
        <f t="shared" si="14"/>
        <v>0.4286198013775841</v>
      </c>
      <c r="O44" s="118">
        <f t="shared" si="15"/>
        <v>3.9004401925360153</v>
      </c>
      <c r="P44" s="219">
        <f t="shared" si="16"/>
        <v>3</v>
      </c>
      <c r="Q44" s="220">
        <f t="shared" si="17"/>
        <v>10</v>
      </c>
      <c r="R44" s="220">
        <f t="shared" si="18"/>
        <v>91</v>
      </c>
      <c r="T44">
        <v>516</v>
      </c>
      <c r="U44">
        <v>131</v>
      </c>
      <c r="V44" t="s">
        <v>287</v>
      </c>
      <c r="W44">
        <v>2333.0700000000002</v>
      </c>
      <c r="X44">
        <v>876.43399999999997</v>
      </c>
      <c r="Y44">
        <v>2.6619999999999999</v>
      </c>
      <c r="Z44">
        <v>9.3219999999999992</v>
      </c>
      <c r="AA44">
        <v>167.66746499999999</v>
      </c>
      <c r="AB44">
        <v>1.7888599999999999</v>
      </c>
      <c r="AC44">
        <v>63.885249000000002</v>
      </c>
      <c r="AD44" s="1">
        <v>464</v>
      </c>
      <c r="AE44">
        <v>10</v>
      </c>
      <c r="AF44">
        <v>91</v>
      </c>
      <c r="AG44">
        <v>80</v>
      </c>
      <c r="AH44">
        <v>13.914864</v>
      </c>
      <c r="AI44">
        <v>80.099999999999994</v>
      </c>
      <c r="AJ44">
        <v>0</v>
      </c>
      <c r="AK44">
        <v>3</v>
      </c>
      <c r="AL44">
        <v>255</v>
      </c>
      <c r="AM44">
        <v>1.0187803333342178</v>
      </c>
      <c r="AN44" t="s">
        <v>458</v>
      </c>
      <c r="AO44">
        <v>2030.6320000000001</v>
      </c>
      <c r="AP44" t="s">
        <v>519</v>
      </c>
      <c r="AQ44" t="s">
        <v>116</v>
      </c>
      <c r="AR44" t="s">
        <v>121</v>
      </c>
      <c r="AS44" t="s">
        <v>116</v>
      </c>
      <c r="AT44" t="s">
        <v>121</v>
      </c>
      <c r="AU44" t="s">
        <v>244</v>
      </c>
      <c r="AV44" t="s">
        <v>287</v>
      </c>
      <c r="AW44" t="s">
        <v>458</v>
      </c>
      <c r="AX44">
        <v>131</v>
      </c>
      <c r="AY44" t="s">
        <v>711</v>
      </c>
      <c r="AZ44">
        <v>2</v>
      </c>
      <c r="BA44" t="s">
        <v>712</v>
      </c>
      <c r="BB44">
        <v>4</v>
      </c>
      <c r="BC44">
        <v>1</v>
      </c>
      <c r="BE44" t="s">
        <v>425</v>
      </c>
      <c r="BF44">
        <v>1</v>
      </c>
      <c r="BG44" t="s">
        <v>405</v>
      </c>
      <c r="BI44" t="s">
        <v>116</v>
      </c>
      <c r="BJ44" t="s">
        <v>287</v>
      </c>
      <c r="BK44" t="s">
        <v>458</v>
      </c>
      <c r="BL44">
        <v>1.0187803333342178</v>
      </c>
      <c r="BM44">
        <v>131</v>
      </c>
      <c r="BN44" t="s">
        <v>121</v>
      </c>
      <c r="BO44" t="s">
        <v>244</v>
      </c>
      <c r="BP44">
        <v>4</v>
      </c>
      <c r="BQ44">
        <v>2333.0699999999997</v>
      </c>
      <c r="BR44">
        <v>1.066909432906378E-2</v>
      </c>
      <c r="BS44">
        <v>0.38102352773091669</v>
      </c>
      <c r="BT44">
        <v>0.19887958783919898</v>
      </c>
      <c r="BU44">
        <v>9.3219999999999992</v>
      </c>
      <c r="BV44">
        <v>0.4286198013775841</v>
      </c>
      <c r="BW44">
        <v>3.9004401925360153</v>
      </c>
      <c r="BX44">
        <v>3</v>
      </c>
      <c r="BY44">
        <v>10</v>
      </c>
      <c r="BZ44">
        <v>91</v>
      </c>
    </row>
    <row r="45" spans="1:78" ht="16.5" x14ac:dyDescent="0.25">
      <c r="A45" s="124" t="str">
        <f t="shared" si="1"/>
        <v>선진여객</v>
      </c>
      <c r="B45" s="125" t="str">
        <f t="shared" si="2"/>
        <v>김택수</v>
      </c>
      <c r="C45" s="126" t="str">
        <f t="shared" si="3"/>
        <v>F</v>
      </c>
      <c r="D45" s="127">
        <f t="shared" si="4"/>
        <v>0.76624917478214383</v>
      </c>
      <c r="E45" s="128">
        <f t="shared" si="5"/>
        <v>3420</v>
      </c>
      <c r="F45" s="129" t="str">
        <f t="shared" si="6"/>
        <v>72</v>
      </c>
      <c r="G45" s="130" t="str">
        <f t="shared" si="7"/>
        <v>78바1191</v>
      </c>
      <c r="H45" s="131">
        <f t="shared" si="8"/>
        <v>2</v>
      </c>
      <c r="I45" s="132">
        <f t="shared" si="9"/>
        <v>1627.3700000000001</v>
      </c>
      <c r="J45" s="133">
        <f t="shared" si="10"/>
        <v>1.5867622559353704E-2</v>
      </c>
      <c r="K45" s="133">
        <f t="shared" si="11"/>
        <v>0.36547023822344243</v>
      </c>
      <c r="L45" s="133">
        <f t="shared" si="12"/>
        <v>0.17574368459539008</v>
      </c>
      <c r="M45" s="134">
        <f t="shared" si="13"/>
        <v>14.933999999999999</v>
      </c>
      <c r="N45" s="135">
        <f t="shared" si="14"/>
        <v>0.49159072614095134</v>
      </c>
      <c r="O45" s="135">
        <f t="shared" si="15"/>
        <v>18.373203389518057</v>
      </c>
      <c r="P45" s="217">
        <f t="shared" si="16"/>
        <v>0</v>
      </c>
      <c r="Q45" s="218">
        <f t="shared" si="17"/>
        <v>8</v>
      </c>
      <c r="R45" s="218">
        <f t="shared" si="18"/>
        <v>299</v>
      </c>
      <c r="T45">
        <v>516</v>
      </c>
      <c r="U45">
        <v>3420</v>
      </c>
      <c r="V45" t="s">
        <v>426</v>
      </c>
      <c r="W45">
        <v>1627.37</v>
      </c>
      <c r="X45">
        <v>924.93299999999999</v>
      </c>
      <c r="Y45">
        <v>1.7589999999999999</v>
      </c>
      <c r="Z45">
        <v>14.933999999999999</v>
      </c>
      <c r="AA45">
        <v>89.979138000000006</v>
      </c>
      <c r="AB45">
        <v>1.4277550000000001</v>
      </c>
      <c r="AC45">
        <v>32.884697000000003</v>
      </c>
      <c r="AD45" s="1">
        <v>286</v>
      </c>
      <c r="AE45">
        <v>8</v>
      </c>
      <c r="AF45">
        <v>299</v>
      </c>
      <c r="AG45">
        <v>81</v>
      </c>
      <c r="AH45">
        <v>18.086081</v>
      </c>
      <c r="AI45">
        <v>2233.6999999999998</v>
      </c>
      <c r="AJ45">
        <v>7.9</v>
      </c>
      <c r="AK45">
        <v>0</v>
      </c>
      <c r="AL45">
        <v>0</v>
      </c>
      <c r="AM45">
        <v>0.76624917478214383</v>
      </c>
      <c r="AN45" t="s">
        <v>69</v>
      </c>
      <c r="AO45">
        <v>1528.0350000000001</v>
      </c>
      <c r="AP45" t="s">
        <v>520</v>
      </c>
      <c r="AQ45" t="s">
        <v>116</v>
      </c>
      <c r="AR45" t="s">
        <v>119</v>
      </c>
      <c r="AS45" t="s">
        <v>116</v>
      </c>
      <c r="AT45" t="s">
        <v>119</v>
      </c>
      <c r="AU45" t="s">
        <v>202</v>
      </c>
      <c r="AV45" t="s">
        <v>426</v>
      </c>
      <c r="AW45" t="s">
        <v>69</v>
      </c>
      <c r="AX45">
        <v>3420</v>
      </c>
      <c r="AY45" t="s">
        <v>696</v>
      </c>
      <c r="AZ45">
        <v>5</v>
      </c>
      <c r="BA45" t="s">
        <v>713</v>
      </c>
      <c r="BB45">
        <v>2</v>
      </c>
      <c r="BC45">
        <v>1</v>
      </c>
      <c r="BE45" t="s">
        <v>66</v>
      </c>
      <c r="BF45">
        <v>-1</v>
      </c>
      <c r="BG45" t="s">
        <v>439</v>
      </c>
      <c r="BI45" t="s">
        <v>116</v>
      </c>
      <c r="BJ45" t="s">
        <v>426</v>
      </c>
      <c r="BK45" t="s">
        <v>69</v>
      </c>
      <c r="BL45">
        <v>0.76624917478214383</v>
      </c>
      <c r="BM45">
        <v>3420</v>
      </c>
      <c r="BN45" t="s">
        <v>119</v>
      </c>
      <c r="BO45" t="s">
        <v>202</v>
      </c>
      <c r="BP45">
        <v>2</v>
      </c>
      <c r="BQ45">
        <v>1627.3700000000001</v>
      </c>
      <c r="BR45">
        <v>1.5867622559353704E-2</v>
      </c>
      <c r="BS45">
        <v>0.36547023822344243</v>
      </c>
      <c r="BT45">
        <v>0.17574368459539011</v>
      </c>
      <c r="BU45">
        <v>14.933999999999999</v>
      </c>
      <c r="BV45">
        <v>0.49159072614095134</v>
      </c>
      <c r="BW45">
        <v>18.373203389518057</v>
      </c>
      <c r="BX45">
        <v>0</v>
      </c>
      <c r="BY45">
        <v>8</v>
      </c>
      <c r="BZ45">
        <v>299</v>
      </c>
    </row>
    <row r="46" spans="1:78" ht="16.5" x14ac:dyDescent="0.25">
      <c r="A46" s="107" t="str">
        <f t="shared" si="1"/>
        <v>선진여객</v>
      </c>
      <c r="B46" s="108" t="str">
        <f t="shared" si="2"/>
        <v>김헌국</v>
      </c>
      <c r="C46" s="109" t="str">
        <f t="shared" si="3"/>
        <v>D</v>
      </c>
      <c r="D46" s="110">
        <f t="shared" si="4"/>
        <v>0.80142857142857138</v>
      </c>
      <c r="E46" s="111">
        <f t="shared" si="5"/>
        <v>9292</v>
      </c>
      <c r="F46" s="112" t="str">
        <f t="shared" si="6"/>
        <v>72</v>
      </c>
      <c r="G46" s="113" t="str">
        <f t="shared" si="7"/>
        <v>73아1089</v>
      </c>
      <c r="H46" s="114">
        <f t="shared" si="8"/>
        <v>1</v>
      </c>
      <c r="I46" s="115">
        <f t="shared" si="9"/>
        <v>1604.5930000000001</v>
      </c>
      <c r="J46" s="116">
        <f t="shared" si="10"/>
        <v>4.3593068764821007E-3</v>
      </c>
      <c r="K46" s="116">
        <f t="shared" si="11"/>
        <v>0.30985486933637418</v>
      </c>
      <c r="L46" s="116">
        <f t="shared" si="12"/>
        <v>0.150817060774913</v>
      </c>
      <c r="M46" s="117">
        <f t="shared" si="13"/>
        <v>11.045999999999999</v>
      </c>
      <c r="N46" s="118">
        <f t="shared" si="14"/>
        <v>6.2321099493765707E-2</v>
      </c>
      <c r="O46" s="118">
        <f t="shared" si="15"/>
        <v>7.8524585362144785</v>
      </c>
      <c r="P46" s="219">
        <f t="shared" si="16"/>
        <v>0</v>
      </c>
      <c r="Q46" s="220">
        <f t="shared" si="17"/>
        <v>1</v>
      </c>
      <c r="R46" s="220">
        <f t="shared" si="18"/>
        <v>126</v>
      </c>
      <c r="T46">
        <v>516</v>
      </c>
      <c r="U46">
        <v>9292</v>
      </c>
      <c r="V46" t="s">
        <v>423</v>
      </c>
      <c r="W46">
        <v>1604.5930000000001</v>
      </c>
      <c r="X46">
        <v>953.18799999999999</v>
      </c>
      <c r="Y46">
        <v>1.6830000000000001</v>
      </c>
      <c r="Z46">
        <v>11.045999999999999</v>
      </c>
      <c r="AA46">
        <v>78.559966000000003</v>
      </c>
      <c r="AB46">
        <v>0.34246700000000002</v>
      </c>
      <c r="AC46">
        <v>24.342188</v>
      </c>
      <c r="AD46" s="1">
        <v>242</v>
      </c>
      <c r="AE46">
        <v>1</v>
      </c>
      <c r="AF46">
        <v>126</v>
      </c>
      <c r="AG46">
        <v>84</v>
      </c>
      <c r="AH46">
        <v>20.425072</v>
      </c>
      <c r="AI46">
        <v>3024.6</v>
      </c>
      <c r="AJ46">
        <v>37.5</v>
      </c>
      <c r="AK46">
        <v>0</v>
      </c>
      <c r="AL46">
        <v>0</v>
      </c>
      <c r="AM46">
        <v>0.80142857142857138</v>
      </c>
      <c r="AN46" t="s">
        <v>66</v>
      </c>
      <c r="AO46">
        <v>1604.5930000000001</v>
      </c>
      <c r="AP46" t="s">
        <v>521</v>
      </c>
      <c r="AQ46" t="s">
        <v>116</v>
      </c>
      <c r="AR46" t="s">
        <v>119</v>
      </c>
      <c r="AS46" t="s">
        <v>116</v>
      </c>
      <c r="AT46" t="s">
        <v>119</v>
      </c>
      <c r="AU46" t="s">
        <v>197</v>
      </c>
      <c r="AV46" t="s">
        <v>423</v>
      </c>
      <c r="AW46" t="s">
        <v>66</v>
      </c>
      <c r="AX46">
        <v>9292</v>
      </c>
      <c r="AY46" t="s">
        <v>692</v>
      </c>
      <c r="AZ46">
        <v>8</v>
      </c>
      <c r="BA46" t="s">
        <v>714</v>
      </c>
      <c r="BB46">
        <v>1</v>
      </c>
      <c r="BC46">
        <v>1</v>
      </c>
      <c r="BE46" t="s">
        <v>69</v>
      </c>
      <c r="BF46">
        <v>1</v>
      </c>
      <c r="BG46" t="s">
        <v>405</v>
      </c>
      <c r="BI46" t="s">
        <v>116</v>
      </c>
      <c r="BJ46" t="s">
        <v>423</v>
      </c>
      <c r="BK46" t="s">
        <v>66</v>
      </c>
      <c r="BL46">
        <v>0.80142857142857138</v>
      </c>
      <c r="BM46">
        <v>9292</v>
      </c>
      <c r="BN46" t="s">
        <v>119</v>
      </c>
      <c r="BO46" t="s">
        <v>197</v>
      </c>
      <c r="BP46">
        <v>1</v>
      </c>
      <c r="BQ46">
        <v>1604.5930000000001</v>
      </c>
      <c r="BR46">
        <v>4.3593068764821007E-3</v>
      </c>
      <c r="BS46">
        <v>0.30985486933637418</v>
      </c>
      <c r="BT46">
        <v>0.150817060774913</v>
      </c>
      <c r="BU46">
        <v>11.045999999999999</v>
      </c>
      <c r="BV46">
        <v>6.2321099493765707E-2</v>
      </c>
      <c r="BW46">
        <v>7.8524585362144785</v>
      </c>
      <c r="BX46">
        <v>0</v>
      </c>
      <c r="BY46">
        <v>1</v>
      </c>
      <c r="BZ46">
        <v>126</v>
      </c>
    </row>
    <row r="47" spans="1:78" ht="16.5" x14ac:dyDescent="0.25">
      <c r="A47" s="124" t="str">
        <f t="shared" si="1"/>
        <v>선진여객</v>
      </c>
      <c r="B47" s="125" t="str">
        <f t="shared" si="2"/>
        <v>김현동</v>
      </c>
      <c r="C47" s="126" t="str">
        <f t="shared" si="3"/>
        <v>F</v>
      </c>
      <c r="D47" s="127">
        <f t="shared" si="4"/>
        <v>0.73256187486076119</v>
      </c>
      <c r="E47" s="128">
        <f t="shared" si="5"/>
        <v>8303</v>
      </c>
      <c r="F47" s="129" t="str">
        <f t="shared" si="6"/>
        <v>87</v>
      </c>
      <c r="G47" s="130" t="str">
        <f t="shared" si="7"/>
        <v>78바1188</v>
      </c>
      <c r="H47" s="131">
        <f t="shared" si="8"/>
        <v>2</v>
      </c>
      <c r="I47" s="132">
        <f t="shared" si="9"/>
        <v>2612.4180000000001</v>
      </c>
      <c r="J47" s="133">
        <f t="shared" si="10"/>
        <v>8.6784620105227559E-3</v>
      </c>
      <c r="K47" s="133">
        <f t="shared" si="11"/>
        <v>0.38400079573674334</v>
      </c>
      <c r="L47" s="133">
        <f t="shared" si="12"/>
        <v>0.21436079524792739</v>
      </c>
      <c r="M47" s="134">
        <f t="shared" si="13"/>
        <v>16.117000000000001</v>
      </c>
      <c r="N47" s="135">
        <f t="shared" si="14"/>
        <v>0.42106584780842882</v>
      </c>
      <c r="O47" s="135">
        <f t="shared" si="15"/>
        <v>36.862401039956083</v>
      </c>
      <c r="P47" s="217">
        <f t="shared" si="16"/>
        <v>7</v>
      </c>
      <c r="Q47" s="218">
        <f t="shared" si="17"/>
        <v>11</v>
      </c>
      <c r="R47" s="218">
        <f t="shared" si="18"/>
        <v>963</v>
      </c>
      <c r="T47">
        <v>516</v>
      </c>
      <c r="U47">
        <v>8303</v>
      </c>
      <c r="V47" t="s">
        <v>288</v>
      </c>
      <c r="W47">
        <v>2612.4180000000001</v>
      </c>
      <c r="X47">
        <v>1426.28</v>
      </c>
      <c r="Y47">
        <v>1.8320000000000001</v>
      </c>
      <c r="Z47">
        <v>16.117000000000001</v>
      </c>
      <c r="AA47">
        <v>173.25327899999999</v>
      </c>
      <c r="AB47">
        <v>1.5035719999999999</v>
      </c>
      <c r="AC47">
        <v>66.529397000000003</v>
      </c>
      <c r="AD47" s="1">
        <v>560</v>
      </c>
      <c r="AE47">
        <v>11</v>
      </c>
      <c r="AF47">
        <v>963</v>
      </c>
      <c r="AG47">
        <v>90</v>
      </c>
      <c r="AH47">
        <v>15.078606000000001</v>
      </c>
      <c r="AI47">
        <v>1460.6</v>
      </c>
      <c r="AJ47">
        <v>65</v>
      </c>
      <c r="AK47">
        <v>7</v>
      </c>
      <c r="AL47">
        <v>2337</v>
      </c>
      <c r="AM47">
        <v>0.73256187486076119</v>
      </c>
      <c r="AN47" t="s">
        <v>69</v>
      </c>
      <c r="AO47">
        <v>2513.5500000000002</v>
      </c>
      <c r="AP47" t="s">
        <v>522</v>
      </c>
      <c r="AQ47" t="s">
        <v>116</v>
      </c>
      <c r="AR47" t="s">
        <v>121</v>
      </c>
      <c r="AS47" t="s">
        <v>116</v>
      </c>
      <c r="AT47" t="s">
        <v>121</v>
      </c>
      <c r="AU47" t="s">
        <v>250</v>
      </c>
      <c r="AV47" t="s">
        <v>288</v>
      </c>
      <c r="AW47" t="s">
        <v>69</v>
      </c>
      <c r="AX47">
        <v>8303</v>
      </c>
      <c r="AY47" t="s">
        <v>670</v>
      </c>
      <c r="AZ47">
        <v>24</v>
      </c>
      <c r="BA47" t="s">
        <v>715</v>
      </c>
      <c r="BB47">
        <v>2</v>
      </c>
      <c r="BC47">
        <v>1</v>
      </c>
      <c r="BE47" t="s">
        <v>69</v>
      </c>
      <c r="BF47">
        <v>0</v>
      </c>
      <c r="BG47" t="s">
        <v>403</v>
      </c>
      <c r="BI47" t="s">
        <v>116</v>
      </c>
      <c r="BJ47" t="s">
        <v>288</v>
      </c>
      <c r="BK47" t="s">
        <v>69</v>
      </c>
      <c r="BL47">
        <v>0.73256187486076119</v>
      </c>
      <c r="BM47">
        <v>8303</v>
      </c>
      <c r="BN47" t="s">
        <v>121</v>
      </c>
      <c r="BO47" t="s">
        <v>250</v>
      </c>
      <c r="BP47">
        <v>2</v>
      </c>
      <c r="BQ47">
        <v>2612.4180000000001</v>
      </c>
      <c r="BR47">
        <v>8.6784620105227559E-3</v>
      </c>
      <c r="BS47">
        <v>0.38400079573674334</v>
      </c>
      <c r="BT47">
        <v>0.21436079524792739</v>
      </c>
      <c r="BU47">
        <v>16.117000000000001</v>
      </c>
      <c r="BV47">
        <v>0.42106584780842882</v>
      </c>
      <c r="BW47">
        <v>36.862401039956083</v>
      </c>
      <c r="BX47">
        <v>7</v>
      </c>
      <c r="BY47">
        <v>11</v>
      </c>
      <c r="BZ47">
        <v>963</v>
      </c>
    </row>
    <row r="48" spans="1:78" ht="16.5" x14ac:dyDescent="0.25">
      <c r="A48" s="107" t="str">
        <f t="shared" si="1"/>
        <v>선진여객</v>
      </c>
      <c r="B48" s="108" t="str">
        <f t="shared" si="2"/>
        <v>김홍규</v>
      </c>
      <c r="C48" s="109" t="str">
        <f t="shared" si="3"/>
        <v>B</v>
      </c>
      <c r="D48" s="110">
        <f t="shared" si="4"/>
        <v>0.93132528802665748</v>
      </c>
      <c r="E48" s="111">
        <f t="shared" si="5"/>
        <v>6869</v>
      </c>
      <c r="F48" s="112" t="str">
        <f t="shared" si="6"/>
        <v>80</v>
      </c>
      <c r="G48" s="113" t="str">
        <f t="shared" si="7"/>
        <v>78바1147</v>
      </c>
      <c r="H48" s="114">
        <f t="shared" si="8"/>
        <v>2</v>
      </c>
      <c r="I48" s="115">
        <f t="shared" si="9"/>
        <v>2061.8620000000001</v>
      </c>
      <c r="J48" s="116">
        <f t="shared" si="10"/>
        <v>7.8941048339048591E-3</v>
      </c>
      <c r="K48" s="116">
        <f t="shared" si="11"/>
        <v>0.35139477106128902</v>
      </c>
      <c r="L48" s="116">
        <f t="shared" si="12"/>
        <v>0.17120447440226358</v>
      </c>
      <c r="M48" s="117">
        <f t="shared" si="13"/>
        <v>10.317</v>
      </c>
      <c r="N48" s="118">
        <f t="shared" si="14"/>
        <v>4.8499851105457105E-2</v>
      </c>
      <c r="O48" s="118">
        <f t="shared" si="15"/>
        <v>12.512961585207933</v>
      </c>
      <c r="P48" s="219">
        <f t="shared" si="16"/>
        <v>0</v>
      </c>
      <c r="Q48" s="220">
        <f t="shared" si="17"/>
        <v>1</v>
      </c>
      <c r="R48" s="220">
        <f t="shared" si="18"/>
        <v>258</v>
      </c>
      <c r="T48">
        <v>516</v>
      </c>
      <c r="U48">
        <v>6869</v>
      </c>
      <c r="V48" t="s">
        <v>289</v>
      </c>
      <c r="W48">
        <v>2061.8620000000001</v>
      </c>
      <c r="X48">
        <v>849.202</v>
      </c>
      <c r="Y48">
        <v>2.4279999999999999</v>
      </c>
      <c r="Z48">
        <v>10.317</v>
      </c>
      <c r="AA48">
        <v>133.288577</v>
      </c>
      <c r="AB48">
        <v>1.0521940000000001</v>
      </c>
      <c r="AC48">
        <v>46.836908999999999</v>
      </c>
      <c r="AD48" s="1">
        <v>353</v>
      </c>
      <c r="AE48">
        <v>1</v>
      </c>
      <c r="AF48">
        <v>258</v>
      </c>
      <c r="AG48">
        <v>82</v>
      </c>
      <c r="AH48">
        <v>15.469156999999999</v>
      </c>
      <c r="AI48">
        <v>48.4</v>
      </c>
      <c r="AJ48">
        <v>0</v>
      </c>
      <c r="AK48">
        <v>0</v>
      </c>
      <c r="AL48">
        <v>0</v>
      </c>
      <c r="AM48">
        <v>0.93132528802665748</v>
      </c>
      <c r="AN48" t="s">
        <v>67</v>
      </c>
      <c r="AO48">
        <v>2007.299</v>
      </c>
      <c r="AP48" t="s">
        <v>523</v>
      </c>
      <c r="AQ48" t="s">
        <v>116</v>
      </c>
      <c r="AR48" t="s">
        <v>120</v>
      </c>
      <c r="AS48" t="s">
        <v>116</v>
      </c>
      <c r="AT48" t="s">
        <v>120</v>
      </c>
      <c r="AU48" t="s">
        <v>215</v>
      </c>
      <c r="AV48" t="s">
        <v>289</v>
      </c>
      <c r="AW48" t="s">
        <v>67</v>
      </c>
      <c r="AX48">
        <v>6869</v>
      </c>
      <c r="AY48" t="s">
        <v>677</v>
      </c>
      <c r="AZ48">
        <v>4</v>
      </c>
      <c r="BA48" t="s">
        <v>429</v>
      </c>
      <c r="BB48">
        <v>2</v>
      </c>
      <c r="BC48">
        <v>1</v>
      </c>
      <c r="BE48" t="s">
        <v>425</v>
      </c>
      <c r="BF48">
        <v>-1</v>
      </c>
      <c r="BG48" t="s">
        <v>439</v>
      </c>
      <c r="BI48" t="s">
        <v>116</v>
      </c>
      <c r="BJ48" t="s">
        <v>289</v>
      </c>
      <c r="BK48" t="s">
        <v>67</v>
      </c>
      <c r="BL48">
        <v>0.93132528802665748</v>
      </c>
      <c r="BM48">
        <v>6869</v>
      </c>
      <c r="BN48" t="s">
        <v>120</v>
      </c>
      <c r="BO48" t="s">
        <v>215</v>
      </c>
      <c r="BP48">
        <v>2</v>
      </c>
      <c r="BQ48">
        <v>2061.8620000000001</v>
      </c>
      <c r="BR48">
        <v>7.8941048339048591E-3</v>
      </c>
      <c r="BS48">
        <v>0.35139477106128902</v>
      </c>
      <c r="BT48">
        <v>0.17120447440226358</v>
      </c>
      <c r="BU48">
        <v>10.317</v>
      </c>
      <c r="BV48">
        <v>4.8499851105457105E-2</v>
      </c>
      <c r="BW48">
        <v>12.512961585207933</v>
      </c>
      <c r="BX48">
        <v>0</v>
      </c>
      <c r="BY48">
        <v>1</v>
      </c>
      <c r="BZ48">
        <v>258</v>
      </c>
    </row>
    <row r="49" spans="1:78" ht="16.5" x14ac:dyDescent="0.25">
      <c r="A49" s="124" t="str">
        <f t="shared" si="1"/>
        <v>선진여객</v>
      </c>
      <c r="B49" s="125" t="str">
        <f t="shared" si="2"/>
        <v>김홍민</v>
      </c>
      <c r="C49" s="126" t="str">
        <f t="shared" si="3"/>
        <v>B</v>
      </c>
      <c r="D49" s="127">
        <f t="shared" si="4"/>
        <v>0.92296296296296287</v>
      </c>
      <c r="E49" s="128">
        <f t="shared" si="5"/>
        <v>4782</v>
      </c>
      <c r="F49" s="129" t="str">
        <f t="shared" si="6"/>
        <v>80</v>
      </c>
      <c r="G49" s="130" t="str">
        <f t="shared" si="7"/>
        <v>78바1140</v>
      </c>
      <c r="H49" s="131">
        <f t="shared" si="8"/>
        <v>1</v>
      </c>
      <c r="I49" s="132">
        <f t="shared" si="9"/>
        <v>2349.1120000000001</v>
      </c>
      <c r="J49" s="133">
        <f t="shared" si="10"/>
        <v>1.3734779869017092E-2</v>
      </c>
      <c r="K49" s="133">
        <f t="shared" si="11"/>
        <v>0.37751256598119021</v>
      </c>
      <c r="L49" s="133">
        <f t="shared" si="12"/>
        <v>0.36822424814142535</v>
      </c>
      <c r="M49" s="134">
        <f t="shared" si="13"/>
        <v>11.537000000000001</v>
      </c>
      <c r="N49" s="135">
        <f t="shared" si="14"/>
        <v>0.17027710896713311</v>
      </c>
      <c r="O49" s="135">
        <f t="shared" si="15"/>
        <v>37.886656745187118</v>
      </c>
      <c r="P49" s="217">
        <f t="shared" si="16"/>
        <v>0</v>
      </c>
      <c r="Q49" s="218">
        <f t="shared" si="17"/>
        <v>4</v>
      </c>
      <c r="R49" s="218">
        <f t="shared" si="18"/>
        <v>890</v>
      </c>
      <c r="T49">
        <v>516</v>
      </c>
      <c r="U49">
        <v>4782</v>
      </c>
      <c r="V49" t="s">
        <v>290</v>
      </c>
      <c r="W49">
        <v>2349.1120000000001</v>
      </c>
      <c r="X49">
        <v>942.71199999999999</v>
      </c>
      <c r="Y49">
        <v>2.492</v>
      </c>
      <c r="Z49">
        <v>11.537000000000001</v>
      </c>
      <c r="AA49">
        <v>152.91384500000001</v>
      </c>
      <c r="AB49">
        <v>2.100238</v>
      </c>
      <c r="AC49">
        <v>57.726897999999998</v>
      </c>
      <c r="AD49" s="1">
        <v>865</v>
      </c>
      <c r="AE49">
        <v>4</v>
      </c>
      <c r="AF49">
        <v>890</v>
      </c>
      <c r="AG49">
        <v>64</v>
      </c>
      <c r="AH49">
        <v>15.362323</v>
      </c>
      <c r="AI49">
        <v>139.9</v>
      </c>
      <c r="AJ49">
        <v>0</v>
      </c>
      <c r="AK49">
        <v>0</v>
      </c>
      <c r="AL49">
        <v>0</v>
      </c>
      <c r="AM49">
        <v>0.92296296296296287</v>
      </c>
      <c r="AN49" t="s">
        <v>67</v>
      </c>
      <c r="AO49">
        <v>2349.1120000000001</v>
      </c>
      <c r="AP49" t="s">
        <v>524</v>
      </c>
      <c r="AQ49" t="s">
        <v>116</v>
      </c>
      <c r="AR49" t="s">
        <v>120</v>
      </c>
      <c r="AS49" t="s">
        <v>116</v>
      </c>
      <c r="AT49" t="s">
        <v>120</v>
      </c>
      <c r="AU49" t="s">
        <v>210</v>
      </c>
      <c r="AV49" t="s">
        <v>290</v>
      </c>
      <c r="AW49" t="s">
        <v>67</v>
      </c>
      <c r="AX49">
        <v>4782</v>
      </c>
      <c r="AY49" t="s">
        <v>677</v>
      </c>
      <c r="AZ49">
        <v>5</v>
      </c>
      <c r="BA49" t="s">
        <v>431</v>
      </c>
      <c r="BB49">
        <v>1</v>
      </c>
      <c r="BC49">
        <v>1</v>
      </c>
      <c r="BE49" t="s">
        <v>67</v>
      </c>
      <c r="BF49">
        <v>0</v>
      </c>
      <c r="BG49" t="s">
        <v>403</v>
      </c>
      <c r="BI49" t="s">
        <v>116</v>
      </c>
      <c r="BJ49" t="s">
        <v>290</v>
      </c>
      <c r="BK49" t="s">
        <v>67</v>
      </c>
      <c r="BL49">
        <v>0.92296296296296287</v>
      </c>
      <c r="BM49">
        <v>4782</v>
      </c>
      <c r="BN49" t="s">
        <v>120</v>
      </c>
      <c r="BO49" t="s">
        <v>210</v>
      </c>
      <c r="BP49">
        <v>1</v>
      </c>
      <c r="BQ49">
        <v>2349.1120000000001</v>
      </c>
      <c r="BR49">
        <v>1.3734779869017092E-2</v>
      </c>
      <c r="BS49">
        <v>0.37751256598119021</v>
      </c>
      <c r="BT49">
        <v>0.36822424814142535</v>
      </c>
      <c r="BU49">
        <v>11.537000000000001</v>
      </c>
      <c r="BV49">
        <v>0.17027710896713311</v>
      </c>
      <c r="BW49">
        <v>37.886656745187118</v>
      </c>
      <c r="BX49">
        <v>0</v>
      </c>
      <c r="BY49">
        <v>4</v>
      </c>
      <c r="BZ49">
        <v>890</v>
      </c>
    </row>
    <row r="50" spans="1:78" ht="16.5" x14ac:dyDescent="0.25">
      <c r="A50" s="107" t="str">
        <f t="shared" si="1"/>
        <v>선진여객</v>
      </c>
      <c r="B50" s="108" t="str">
        <f t="shared" si="2"/>
        <v>김황남</v>
      </c>
      <c r="C50" s="109" t="str">
        <f t="shared" si="3"/>
        <v>F</v>
      </c>
      <c r="D50" s="110">
        <f t="shared" si="4"/>
        <v>0.74988604228922962</v>
      </c>
      <c r="E50" s="111">
        <f t="shared" si="5"/>
        <v>4002</v>
      </c>
      <c r="F50" s="112" t="str">
        <f t="shared" si="6"/>
        <v>87</v>
      </c>
      <c r="G50" s="113" t="str">
        <f t="shared" si="7"/>
        <v>78바1198</v>
      </c>
      <c r="H50" s="114">
        <f t="shared" si="8"/>
        <v>4</v>
      </c>
      <c r="I50" s="115">
        <f t="shared" si="9"/>
        <v>2065.4719999999998</v>
      </c>
      <c r="J50" s="116">
        <f t="shared" si="10"/>
        <v>1.0009079975569509E-2</v>
      </c>
      <c r="K50" s="116">
        <f t="shared" si="11"/>
        <v>0.41234534866704553</v>
      </c>
      <c r="L50" s="116">
        <f t="shared" si="12"/>
        <v>0.23723391069934624</v>
      </c>
      <c r="M50" s="117">
        <f t="shared" si="13"/>
        <v>15.694000000000001</v>
      </c>
      <c r="N50" s="118">
        <f t="shared" si="14"/>
        <v>9.6830167632386221E-2</v>
      </c>
      <c r="O50" s="118">
        <f t="shared" si="15"/>
        <v>44.493462027081463</v>
      </c>
      <c r="P50" s="219">
        <f t="shared" si="16"/>
        <v>6</v>
      </c>
      <c r="Q50" s="220">
        <f t="shared" si="17"/>
        <v>3</v>
      </c>
      <c r="R50" s="220">
        <f t="shared" si="18"/>
        <v>923</v>
      </c>
      <c r="T50">
        <v>516</v>
      </c>
      <c r="U50">
        <v>4002</v>
      </c>
      <c r="V50" t="s">
        <v>388</v>
      </c>
      <c r="W50">
        <v>2092.931</v>
      </c>
      <c r="X50">
        <v>1093.731</v>
      </c>
      <c r="Y50">
        <v>1.9139999999999999</v>
      </c>
      <c r="Z50">
        <v>15.694000000000001</v>
      </c>
      <c r="AA50">
        <v>141.42328800000001</v>
      </c>
      <c r="AB50">
        <v>1.4155169999999999</v>
      </c>
      <c r="AC50">
        <v>58.315235000000001</v>
      </c>
      <c r="AD50" s="1">
        <v>490</v>
      </c>
      <c r="AE50">
        <v>3</v>
      </c>
      <c r="AF50">
        <v>923</v>
      </c>
      <c r="AG50">
        <v>78</v>
      </c>
      <c r="AH50">
        <v>14.799054</v>
      </c>
      <c r="AI50">
        <v>903.6</v>
      </c>
      <c r="AJ50">
        <v>0</v>
      </c>
      <c r="AK50">
        <v>6</v>
      </c>
      <c r="AL50">
        <v>1721</v>
      </c>
      <c r="AM50">
        <v>0.74988604228922962</v>
      </c>
      <c r="AN50" t="s">
        <v>69</v>
      </c>
      <c r="AO50">
        <v>1844.548</v>
      </c>
      <c r="AP50" t="s">
        <v>525</v>
      </c>
      <c r="AQ50" t="s">
        <v>116</v>
      </c>
      <c r="AR50" t="s">
        <v>121</v>
      </c>
      <c r="AS50" t="s">
        <v>116</v>
      </c>
      <c r="AT50" t="s">
        <v>121</v>
      </c>
      <c r="AU50" t="s">
        <v>255</v>
      </c>
      <c r="AV50" t="s">
        <v>388</v>
      </c>
      <c r="AW50" t="s">
        <v>69</v>
      </c>
      <c r="AX50">
        <v>4002</v>
      </c>
      <c r="AY50" t="s">
        <v>670</v>
      </c>
      <c r="AZ50">
        <v>22</v>
      </c>
      <c r="BA50" t="s">
        <v>716</v>
      </c>
      <c r="BB50">
        <v>4</v>
      </c>
      <c r="BC50">
        <v>1</v>
      </c>
      <c r="BE50" t="s">
        <v>69</v>
      </c>
      <c r="BF50">
        <v>0</v>
      </c>
      <c r="BG50" t="s">
        <v>403</v>
      </c>
      <c r="BI50" t="s">
        <v>116</v>
      </c>
      <c r="BJ50" t="s">
        <v>388</v>
      </c>
      <c r="BK50" t="s">
        <v>69</v>
      </c>
      <c r="BL50">
        <v>0.74988604228922962</v>
      </c>
      <c r="BM50">
        <v>4002</v>
      </c>
      <c r="BN50" t="s">
        <v>121</v>
      </c>
      <c r="BO50" t="s">
        <v>255</v>
      </c>
      <c r="BP50">
        <v>4</v>
      </c>
      <c r="BQ50">
        <v>2065.4719999999998</v>
      </c>
      <c r="BR50">
        <v>1.0009079975569509E-2</v>
      </c>
      <c r="BS50">
        <v>0.41234534866704553</v>
      </c>
      <c r="BT50">
        <v>0.23412143066350491</v>
      </c>
      <c r="BU50">
        <v>15.694000000000001</v>
      </c>
      <c r="BV50">
        <v>9.6830167632386221E-2</v>
      </c>
      <c r="BW50">
        <v>44.493462027081463</v>
      </c>
      <c r="BX50">
        <v>6</v>
      </c>
      <c r="BY50">
        <v>3</v>
      </c>
      <c r="BZ50">
        <v>923</v>
      </c>
    </row>
    <row r="51" spans="1:78" ht="16.5" x14ac:dyDescent="0.25">
      <c r="A51" s="124" t="str">
        <f t="shared" si="1"/>
        <v>선진여객</v>
      </c>
      <c r="B51" s="125" t="str">
        <f t="shared" si="2"/>
        <v>김희문</v>
      </c>
      <c r="C51" s="126" t="str">
        <f t="shared" si="3"/>
        <v>D</v>
      </c>
      <c r="D51" s="127">
        <f t="shared" si="4"/>
        <v>0.84497008193880896</v>
      </c>
      <c r="E51" s="128">
        <f t="shared" si="5"/>
        <v>8651</v>
      </c>
      <c r="F51" s="129" t="str">
        <f t="shared" si="6"/>
        <v>80</v>
      </c>
      <c r="G51" s="130" t="str">
        <f t="shared" si="7"/>
        <v>78바1150</v>
      </c>
      <c r="H51" s="131">
        <f t="shared" si="8"/>
        <v>9</v>
      </c>
      <c r="I51" s="132">
        <f t="shared" si="9"/>
        <v>1945.9110000000003</v>
      </c>
      <c r="J51" s="133">
        <f t="shared" si="10"/>
        <v>8.4845805742355986E-3</v>
      </c>
      <c r="K51" s="133">
        <f t="shared" si="11"/>
        <v>0.37592871799635785</v>
      </c>
      <c r="L51" s="133">
        <f t="shared" si="12"/>
        <v>0.2811022703504939</v>
      </c>
      <c r="M51" s="134">
        <f t="shared" si="13"/>
        <v>13.859</v>
      </c>
      <c r="N51" s="135">
        <f t="shared" si="14"/>
        <v>0</v>
      </c>
      <c r="O51" s="135">
        <f t="shared" si="15"/>
        <v>41.163239223171047</v>
      </c>
      <c r="P51" s="217">
        <f t="shared" si="16"/>
        <v>0</v>
      </c>
      <c r="Q51" s="218">
        <f t="shared" si="17"/>
        <v>0</v>
      </c>
      <c r="R51" s="218">
        <f t="shared" si="18"/>
        <v>801</v>
      </c>
      <c r="T51">
        <v>516</v>
      </c>
      <c r="U51">
        <v>8651</v>
      </c>
      <c r="V51" t="s">
        <v>407</v>
      </c>
      <c r="W51">
        <v>1945.9110000000001</v>
      </c>
      <c r="X51">
        <v>849.92700000000002</v>
      </c>
      <c r="Y51">
        <v>2.29</v>
      </c>
      <c r="Z51">
        <v>13.859</v>
      </c>
      <c r="AA51">
        <v>122.080519</v>
      </c>
      <c r="AB51">
        <v>1.0358019999999999</v>
      </c>
      <c r="AC51">
        <v>45.893573000000004</v>
      </c>
      <c r="AD51" s="1">
        <v>547</v>
      </c>
      <c r="AE51">
        <v>0</v>
      </c>
      <c r="AF51">
        <v>801</v>
      </c>
      <c r="AG51">
        <v>84</v>
      </c>
      <c r="AH51">
        <v>15.93957</v>
      </c>
      <c r="AI51">
        <v>1071.5</v>
      </c>
      <c r="AJ51">
        <v>0</v>
      </c>
      <c r="AK51">
        <v>0</v>
      </c>
      <c r="AL51">
        <v>0</v>
      </c>
      <c r="AM51">
        <v>0.84497008193880896</v>
      </c>
      <c r="AN51" t="s">
        <v>66</v>
      </c>
      <c r="AO51">
        <v>395.64100000000002</v>
      </c>
      <c r="AP51" t="s">
        <v>526</v>
      </c>
      <c r="AQ51" t="s">
        <v>116</v>
      </c>
      <c r="AR51" t="s">
        <v>120</v>
      </c>
      <c r="AS51" t="s">
        <v>116</v>
      </c>
      <c r="AT51" t="s">
        <v>120</v>
      </c>
      <c r="AU51" t="s">
        <v>218</v>
      </c>
      <c r="AV51" t="s">
        <v>407</v>
      </c>
      <c r="AW51" t="s">
        <v>66</v>
      </c>
      <c r="AX51">
        <v>8651</v>
      </c>
      <c r="AY51" t="s">
        <v>704</v>
      </c>
      <c r="AZ51">
        <v>1</v>
      </c>
      <c r="BA51" t="s">
        <v>390</v>
      </c>
      <c r="BB51">
        <v>9</v>
      </c>
      <c r="BC51">
        <v>1</v>
      </c>
      <c r="BE51" t="s">
        <v>68</v>
      </c>
      <c r="BF51">
        <v>-1</v>
      </c>
      <c r="BG51" t="s">
        <v>439</v>
      </c>
      <c r="BI51" t="s">
        <v>116</v>
      </c>
      <c r="BJ51" t="s">
        <v>407</v>
      </c>
      <c r="BK51" t="s">
        <v>66</v>
      </c>
      <c r="BL51">
        <v>0.84497008193880896</v>
      </c>
      <c r="BM51">
        <v>8651</v>
      </c>
      <c r="BN51" t="s">
        <v>120</v>
      </c>
      <c r="BO51" t="s">
        <v>218</v>
      </c>
      <c r="BP51">
        <v>9</v>
      </c>
      <c r="BQ51">
        <v>1945.9110000000003</v>
      </c>
      <c r="BR51">
        <v>8.4845805742355986E-3</v>
      </c>
      <c r="BS51">
        <v>0.37592871799635785</v>
      </c>
      <c r="BT51">
        <v>0.2811022703504939</v>
      </c>
      <c r="BU51">
        <v>13.859</v>
      </c>
      <c r="BV51">
        <v>0</v>
      </c>
      <c r="BW51">
        <v>41.163239223171047</v>
      </c>
      <c r="BX51">
        <v>0</v>
      </c>
      <c r="BY51">
        <v>0</v>
      </c>
      <c r="BZ51">
        <v>801</v>
      </c>
    </row>
    <row r="52" spans="1:78" ht="16.5" x14ac:dyDescent="0.25">
      <c r="A52" s="107" t="str">
        <f t="shared" si="1"/>
        <v>선진여객</v>
      </c>
      <c r="B52" s="108" t="str">
        <f t="shared" si="2"/>
        <v>김희찬</v>
      </c>
      <c r="C52" s="109" t="str">
        <f t="shared" si="3"/>
        <v>D</v>
      </c>
      <c r="D52" s="110">
        <f t="shared" si="4"/>
        <v>0.83130434782608698</v>
      </c>
      <c r="E52" s="111">
        <f t="shared" si="5"/>
        <v>2644</v>
      </c>
      <c r="F52" s="112" t="str">
        <f t="shared" si="6"/>
        <v>72</v>
      </c>
      <c r="G52" s="113" t="str">
        <f t="shared" si="7"/>
        <v>78바1192</v>
      </c>
      <c r="H52" s="114">
        <f t="shared" si="8"/>
        <v>1</v>
      </c>
      <c r="I52" s="115">
        <f t="shared" si="9"/>
        <v>2285.6999999999998</v>
      </c>
      <c r="J52" s="116">
        <f t="shared" si="10"/>
        <v>3.2547922118130318E-2</v>
      </c>
      <c r="K52" s="116">
        <f t="shared" si="11"/>
        <v>0.33476232839919534</v>
      </c>
      <c r="L52" s="116">
        <f t="shared" si="12"/>
        <v>0.16800105000656254</v>
      </c>
      <c r="M52" s="117">
        <f t="shared" si="13"/>
        <v>14.335000000000001</v>
      </c>
      <c r="N52" s="118">
        <f t="shared" si="14"/>
        <v>0.21875136719604499</v>
      </c>
      <c r="O52" s="118">
        <f t="shared" si="15"/>
        <v>50.22531390821193</v>
      </c>
      <c r="P52" s="219">
        <f t="shared" si="16"/>
        <v>12</v>
      </c>
      <c r="Q52" s="220">
        <f t="shared" si="17"/>
        <v>5</v>
      </c>
      <c r="R52" s="220">
        <f t="shared" si="18"/>
        <v>1148</v>
      </c>
      <c r="T52">
        <v>516</v>
      </c>
      <c r="U52">
        <v>2644</v>
      </c>
      <c r="V52" t="s">
        <v>291</v>
      </c>
      <c r="W52">
        <v>2285.6999999999998</v>
      </c>
      <c r="X52">
        <v>1195.1880000000001</v>
      </c>
      <c r="Y52">
        <v>1.9119999999999999</v>
      </c>
      <c r="Z52">
        <v>14.335000000000001</v>
      </c>
      <c r="AA52">
        <v>116.868843</v>
      </c>
      <c r="AB52">
        <v>3.8038379999999998</v>
      </c>
      <c r="AC52">
        <v>39.123286</v>
      </c>
      <c r="AD52" s="1">
        <v>384</v>
      </c>
      <c r="AE52">
        <v>5</v>
      </c>
      <c r="AF52">
        <v>1148</v>
      </c>
      <c r="AG52">
        <v>100</v>
      </c>
      <c r="AH52">
        <v>19.557821000000001</v>
      </c>
      <c r="AI52">
        <v>3465.5</v>
      </c>
      <c r="AJ52">
        <v>334.5</v>
      </c>
      <c r="AK52">
        <v>12</v>
      </c>
      <c r="AL52">
        <v>2672</v>
      </c>
      <c r="AM52">
        <v>0.83130434782608698</v>
      </c>
      <c r="AN52" t="s">
        <v>66</v>
      </c>
      <c r="AO52">
        <v>2285.6999999999998</v>
      </c>
      <c r="AP52" t="s">
        <v>527</v>
      </c>
      <c r="AQ52" t="s">
        <v>116</v>
      </c>
      <c r="AR52" t="s">
        <v>119</v>
      </c>
      <c r="AS52" t="s">
        <v>116</v>
      </c>
      <c r="AT52" t="s">
        <v>119</v>
      </c>
      <c r="AU52" t="s">
        <v>203</v>
      </c>
      <c r="AV52" t="s">
        <v>291</v>
      </c>
      <c r="AW52" t="s">
        <v>66</v>
      </c>
      <c r="AX52">
        <v>2644</v>
      </c>
      <c r="AY52" t="s">
        <v>692</v>
      </c>
      <c r="AZ52">
        <v>4</v>
      </c>
      <c r="BA52" t="s">
        <v>438</v>
      </c>
      <c r="BB52">
        <v>1</v>
      </c>
      <c r="BC52">
        <v>1</v>
      </c>
      <c r="BE52" t="s">
        <v>66</v>
      </c>
      <c r="BF52">
        <v>0</v>
      </c>
      <c r="BG52" t="s">
        <v>403</v>
      </c>
      <c r="BI52" t="s">
        <v>116</v>
      </c>
      <c r="BJ52" t="s">
        <v>291</v>
      </c>
      <c r="BK52" t="s">
        <v>66</v>
      </c>
      <c r="BL52">
        <v>0.83130434782608698</v>
      </c>
      <c r="BM52">
        <v>2644</v>
      </c>
      <c r="BN52" t="s">
        <v>119</v>
      </c>
      <c r="BO52" t="s">
        <v>203</v>
      </c>
      <c r="BP52">
        <v>1</v>
      </c>
      <c r="BQ52">
        <v>2285.6999999999998</v>
      </c>
      <c r="BR52">
        <v>3.2547922118130318E-2</v>
      </c>
      <c r="BS52">
        <v>0.33476232839919534</v>
      </c>
      <c r="BT52">
        <v>0.16800105000656254</v>
      </c>
      <c r="BU52">
        <v>14.335000000000001</v>
      </c>
      <c r="BV52">
        <v>0.21875136719604499</v>
      </c>
      <c r="BW52">
        <v>50.22531390821193</v>
      </c>
      <c r="BX52">
        <v>12</v>
      </c>
      <c r="BY52">
        <v>5</v>
      </c>
      <c r="BZ52">
        <v>1148</v>
      </c>
    </row>
    <row r="53" spans="1:78" ht="16.5" x14ac:dyDescent="0.25">
      <c r="A53" s="124" t="str">
        <f t="shared" si="1"/>
        <v>선진여객</v>
      </c>
      <c r="B53" s="125" t="str">
        <f t="shared" si="2"/>
        <v>문남주</v>
      </c>
      <c r="C53" s="126" t="str">
        <f t="shared" si="3"/>
        <v>B</v>
      </c>
      <c r="D53" s="127">
        <f t="shared" si="4"/>
        <v>0.92379310344827581</v>
      </c>
      <c r="E53" s="128">
        <f t="shared" si="5"/>
        <v>2414</v>
      </c>
      <c r="F53" s="129" t="str">
        <f t="shared" si="6"/>
        <v>595</v>
      </c>
      <c r="G53" s="130" t="str">
        <f t="shared" si="7"/>
        <v>73아1093</v>
      </c>
      <c r="H53" s="131">
        <f t="shared" si="8"/>
        <v>1</v>
      </c>
      <c r="I53" s="132">
        <f t="shared" si="9"/>
        <v>2219.2139999999999</v>
      </c>
      <c r="J53" s="133">
        <f t="shared" si="10"/>
        <v>6.295400712913379E-3</v>
      </c>
      <c r="K53" s="133">
        <f t="shared" si="11"/>
        <v>0.30027080767018871</v>
      </c>
      <c r="L53" s="133">
        <f t="shared" si="12"/>
        <v>9.1023218130383096E-2</v>
      </c>
      <c r="M53" s="134">
        <f t="shared" si="13"/>
        <v>5.9950000000000001</v>
      </c>
      <c r="N53" s="135">
        <f t="shared" si="14"/>
        <v>0.22530499537223539</v>
      </c>
      <c r="O53" s="135">
        <f t="shared" si="15"/>
        <v>1.5771349676056479</v>
      </c>
      <c r="P53" s="217">
        <f t="shared" si="16"/>
        <v>2</v>
      </c>
      <c r="Q53" s="218">
        <f t="shared" si="17"/>
        <v>5</v>
      </c>
      <c r="R53" s="218">
        <f t="shared" si="18"/>
        <v>35</v>
      </c>
      <c r="T53">
        <v>516</v>
      </c>
      <c r="U53">
        <v>2414</v>
      </c>
      <c r="V53" t="s">
        <v>292</v>
      </c>
      <c r="W53">
        <v>2219.2139999999999</v>
      </c>
      <c r="X53">
        <v>828.35</v>
      </c>
      <c r="Y53">
        <v>2.6789999999999998</v>
      </c>
      <c r="Z53">
        <v>5.9950000000000001</v>
      </c>
      <c r="AA53">
        <v>151.68883500000001</v>
      </c>
      <c r="AB53">
        <v>0.95494199999999996</v>
      </c>
      <c r="AC53">
        <v>45.547728999999997</v>
      </c>
      <c r="AD53" s="1">
        <v>202</v>
      </c>
      <c r="AE53">
        <v>5</v>
      </c>
      <c r="AF53">
        <v>35</v>
      </c>
      <c r="AG53">
        <v>72</v>
      </c>
      <c r="AH53">
        <v>14.630041</v>
      </c>
      <c r="AI53">
        <v>259.2</v>
      </c>
      <c r="AJ53">
        <v>0</v>
      </c>
      <c r="AK53">
        <v>2</v>
      </c>
      <c r="AL53">
        <v>118</v>
      </c>
      <c r="AM53">
        <v>0.92379310344827581</v>
      </c>
      <c r="AN53" t="s">
        <v>67</v>
      </c>
      <c r="AO53">
        <v>2219.2139999999999</v>
      </c>
      <c r="AP53" t="s">
        <v>528</v>
      </c>
      <c r="AQ53" t="s">
        <v>116</v>
      </c>
      <c r="AR53" t="s">
        <v>118</v>
      </c>
      <c r="AS53" t="s">
        <v>116</v>
      </c>
      <c r="AT53" t="s">
        <v>118</v>
      </c>
      <c r="AU53" t="s">
        <v>184</v>
      </c>
      <c r="AV53" t="s">
        <v>292</v>
      </c>
      <c r="AW53" t="s">
        <v>67</v>
      </c>
      <c r="AX53">
        <v>2414</v>
      </c>
      <c r="AY53" t="s">
        <v>679</v>
      </c>
      <c r="AZ53">
        <v>1</v>
      </c>
      <c r="BA53" t="s">
        <v>435</v>
      </c>
      <c r="BB53">
        <v>1</v>
      </c>
      <c r="BC53">
        <v>1</v>
      </c>
      <c r="BE53" t="s">
        <v>68</v>
      </c>
      <c r="BF53">
        <v>1</v>
      </c>
      <c r="BG53" t="s">
        <v>405</v>
      </c>
      <c r="BI53" t="s">
        <v>116</v>
      </c>
      <c r="BJ53" t="s">
        <v>292</v>
      </c>
      <c r="BK53" t="s">
        <v>67</v>
      </c>
      <c r="BL53">
        <v>0.92379310344827581</v>
      </c>
      <c r="BM53">
        <v>2414</v>
      </c>
      <c r="BN53" t="s">
        <v>118</v>
      </c>
      <c r="BO53" t="s">
        <v>184</v>
      </c>
      <c r="BP53">
        <v>1</v>
      </c>
      <c r="BQ53">
        <v>2219.2139999999999</v>
      </c>
      <c r="BR53">
        <v>6.295400712913379E-3</v>
      </c>
      <c r="BS53">
        <v>0.30027080767018871</v>
      </c>
      <c r="BT53">
        <v>9.1023218130383096E-2</v>
      </c>
      <c r="BU53">
        <v>5.9950000000000001</v>
      </c>
      <c r="BV53">
        <v>0.22530499537223539</v>
      </c>
      <c r="BW53">
        <v>1.5771349676056479</v>
      </c>
      <c r="BX53">
        <v>2</v>
      </c>
      <c r="BY53">
        <v>5</v>
      </c>
      <c r="BZ53">
        <v>35</v>
      </c>
    </row>
    <row r="54" spans="1:78" ht="16.5" x14ac:dyDescent="0.25">
      <c r="A54" s="107" t="str">
        <f t="shared" si="1"/>
        <v>선진여객</v>
      </c>
      <c r="B54" s="108" t="str">
        <f t="shared" si="2"/>
        <v>문승철</v>
      </c>
      <c r="C54" s="109" t="str">
        <f t="shared" si="3"/>
        <v>F</v>
      </c>
      <c r="D54" s="110">
        <f t="shared" si="4"/>
        <v>0.79562499999999992</v>
      </c>
      <c r="E54" s="111">
        <f t="shared" si="5"/>
        <v>5546</v>
      </c>
      <c r="F54" s="112" t="str">
        <f t="shared" si="6"/>
        <v>300</v>
      </c>
      <c r="G54" s="113" t="str">
        <f t="shared" si="7"/>
        <v>73아1099</v>
      </c>
      <c r="H54" s="114">
        <f t="shared" si="8"/>
        <v>1</v>
      </c>
      <c r="I54" s="115">
        <f t="shared" si="9"/>
        <v>2742.7040000000002</v>
      </c>
      <c r="J54" s="116">
        <f t="shared" si="10"/>
        <v>1.3226555234394338E-2</v>
      </c>
      <c r="K54" s="116">
        <f t="shared" si="11"/>
        <v>0.38375790048547459</v>
      </c>
      <c r="L54" s="116">
        <f t="shared" si="12"/>
        <v>0.3193928327664961</v>
      </c>
      <c r="M54" s="117">
        <f t="shared" si="13"/>
        <v>13.144</v>
      </c>
      <c r="N54" s="118">
        <f t="shared" si="14"/>
        <v>0</v>
      </c>
      <c r="O54" s="118">
        <f t="shared" si="15"/>
        <v>28.147404896773402</v>
      </c>
      <c r="P54" s="219">
        <f t="shared" si="16"/>
        <v>3</v>
      </c>
      <c r="Q54" s="220">
        <f t="shared" si="17"/>
        <v>0</v>
      </c>
      <c r="R54" s="220">
        <f t="shared" si="18"/>
        <v>772</v>
      </c>
      <c r="T54">
        <v>516</v>
      </c>
      <c r="U54">
        <v>5546</v>
      </c>
      <c r="V54" t="s">
        <v>293</v>
      </c>
      <c r="W54">
        <v>2742.7040000000002</v>
      </c>
      <c r="X54">
        <v>1077.261</v>
      </c>
      <c r="Y54">
        <v>2.5459999999999998</v>
      </c>
      <c r="Z54">
        <v>13.144</v>
      </c>
      <c r="AA54">
        <v>167.631629</v>
      </c>
      <c r="AB54">
        <v>2.2171889999999999</v>
      </c>
      <c r="AC54">
        <v>64.329961999999995</v>
      </c>
      <c r="AD54" s="1">
        <v>876</v>
      </c>
      <c r="AE54">
        <v>0</v>
      </c>
      <c r="AF54">
        <v>772</v>
      </c>
      <c r="AG54">
        <v>84</v>
      </c>
      <c r="AH54">
        <v>16.361494</v>
      </c>
      <c r="AI54">
        <v>2637.8</v>
      </c>
      <c r="AJ54">
        <v>1.1000000000000001</v>
      </c>
      <c r="AK54">
        <v>3</v>
      </c>
      <c r="AL54">
        <v>373</v>
      </c>
      <c r="AM54">
        <v>0.79562499999999992</v>
      </c>
      <c r="AN54" t="s">
        <v>69</v>
      </c>
      <c r="AO54">
        <v>2742.7040000000002</v>
      </c>
      <c r="AP54" t="s">
        <v>529</v>
      </c>
      <c r="AQ54" t="s">
        <v>116</v>
      </c>
      <c r="AR54" t="s">
        <v>117</v>
      </c>
      <c r="AS54" t="s">
        <v>116</v>
      </c>
      <c r="AT54" t="s">
        <v>117</v>
      </c>
      <c r="AU54" t="s">
        <v>176</v>
      </c>
      <c r="AV54" t="s">
        <v>293</v>
      </c>
      <c r="AW54" t="s">
        <v>69</v>
      </c>
      <c r="AX54">
        <v>5546</v>
      </c>
      <c r="AY54" t="s">
        <v>717</v>
      </c>
      <c r="AZ54">
        <v>1</v>
      </c>
      <c r="BA54" t="s">
        <v>182</v>
      </c>
      <c r="BB54">
        <v>1</v>
      </c>
      <c r="BC54">
        <v>1</v>
      </c>
      <c r="BE54" t="s">
        <v>69</v>
      </c>
      <c r="BF54">
        <v>0</v>
      </c>
      <c r="BG54" t="s">
        <v>403</v>
      </c>
      <c r="BI54" t="s">
        <v>116</v>
      </c>
      <c r="BJ54" t="s">
        <v>293</v>
      </c>
      <c r="BK54" t="s">
        <v>69</v>
      </c>
      <c r="BL54">
        <v>0.79562499999999992</v>
      </c>
      <c r="BM54">
        <v>5546</v>
      </c>
      <c r="BN54" t="s">
        <v>117</v>
      </c>
      <c r="BO54" t="s">
        <v>176</v>
      </c>
      <c r="BP54">
        <v>1</v>
      </c>
      <c r="BQ54">
        <v>2742.7040000000002</v>
      </c>
      <c r="BR54">
        <v>1.3226555234394338E-2</v>
      </c>
      <c r="BS54">
        <v>0.38375790048547459</v>
      </c>
      <c r="BT54">
        <v>0.3193928327664961</v>
      </c>
      <c r="BU54">
        <v>13.144</v>
      </c>
      <c r="BV54">
        <v>0</v>
      </c>
      <c r="BW54">
        <v>28.147404896773402</v>
      </c>
      <c r="BX54">
        <v>3</v>
      </c>
      <c r="BY54">
        <v>0</v>
      </c>
      <c r="BZ54">
        <v>772</v>
      </c>
    </row>
    <row r="55" spans="1:78" ht="16.5" x14ac:dyDescent="0.25">
      <c r="A55" s="124" t="str">
        <f t="shared" si="1"/>
        <v>선진여객</v>
      </c>
      <c r="B55" s="125" t="str">
        <f t="shared" si="2"/>
        <v>문영길</v>
      </c>
      <c r="C55" s="126" t="str">
        <f t="shared" si="3"/>
        <v>F</v>
      </c>
      <c r="D55" s="127">
        <f t="shared" si="4"/>
        <v>0.78400305857227903</v>
      </c>
      <c r="E55" s="128">
        <f t="shared" si="5"/>
        <v>8968</v>
      </c>
      <c r="F55" s="129" t="str">
        <f t="shared" si="6"/>
        <v>87</v>
      </c>
      <c r="G55" s="130" t="str">
        <f t="shared" si="7"/>
        <v>71바5757</v>
      </c>
      <c r="H55" s="131">
        <f t="shared" si="8"/>
        <v>3</v>
      </c>
      <c r="I55" s="132">
        <f t="shared" si="9"/>
        <v>1543.019</v>
      </c>
      <c r="J55" s="133">
        <f t="shared" si="10"/>
        <v>5.471396207649612E-2</v>
      </c>
      <c r="K55" s="133">
        <f t="shared" si="11"/>
        <v>0.34744865551761284</v>
      </c>
      <c r="L55" s="133">
        <f t="shared" si="12"/>
        <v>0.31755927827201091</v>
      </c>
      <c r="M55" s="134">
        <f t="shared" si="13"/>
        <v>16.899999999999999</v>
      </c>
      <c r="N55" s="135">
        <f t="shared" si="14"/>
        <v>4.2773290542760654</v>
      </c>
      <c r="O55" s="135">
        <f t="shared" si="15"/>
        <v>8.878698188421529</v>
      </c>
      <c r="P55" s="217">
        <f t="shared" si="16"/>
        <v>1</v>
      </c>
      <c r="Q55" s="218">
        <f t="shared" si="17"/>
        <v>66</v>
      </c>
      <c r="R55" s="218">
        <f t="shared" si="18"/>
        <v>137</v>
      </c>
      <c r="T55">
        <v>516</v>
      </c>
      <c r="U55">
        <v>8968</v>
      </c>
      <c r="V55" t="s">
        <v>173</v>
      </c>
      <c r="W55">
        <v>1543.019</v>
      </c>
      <c r="X55">
        <v>922.16300000000001</v>
      </c>
      <c r="Y55">
        <v>1.673</v>
      </c>
      <c r="Z55">
        <v>16.899999999999999</v>
      </c>
      <c r="AA55">
        <v>103.248582</v>
      </c>
      <c r="AB55">
        <v>5.6491389999999999</v>
      </c>
      <c r="AC55">
        <v>35.873581000000001</v>
      </c>
      <c r="AD55" s="1">
        <v>490</v>
      </c>
      <c r="AE55">
        <v>66</v>
      </c>
      <c r="AF55">
        <v>137</v>
      </c>
      <c r="AG55">
        <v>81</v>
      </c>
      <c r="AH55">
        <v>14.944699</v>
      </c>
      <c r="AI55">
        <v>931.5</v>
      </c>
      <c r="AJ55">
        <v>0</v>
      </c>
      <c r="AK55">
        <v>1</v>
      </c>
      <c r="AL55">
        <v>2005</v>
      </c>
      <c r="AM55">
        <v>0.78400305857227903</v>
      </c>
      <c r="AN55" t="s">
        <v>69</v>
      </c>
      <c r="AO55">
        <v>1317.125</v>
      </c>
      <c r="AP55" t="s">
        <v>530</v>
      </c>
      <c r="AQ55" t="s">
        <v>116</v>
      </c>
      <c r="AR55" t="s">
        <v>121</v>
      </c>
      <c r="AS55" t="s">
        <v>116</v>
      </c>
      <c r="AT55" t="s">
        <v>121</v>
      </c>
      <c r="AU55" t="s">
        <v>232</v>
      </c>
      <c r="AV55" t="s">
        <v>173</v>
      </c>
      <c r="AW55" t="s">
        <v>69</v>
      </c>
      <c r="AX55">
        <v>8968</v>
      </c>
      <c r="AY55" t="s">
        <v>670</v>
      </c>
      <c r="AZ55">
        <v>8</v>
      </c>
      <c r="BA55" t="s">
        <v>395</v>
      </c>
      <c r="BB55">
        <v>3</v>
      </c>
      <c r="BC55">
        <v>1</v>
      </c>
      <c r="BE55" t="s">
        <v>66</v>
      </c>
      <c r="BF55">
        <v>-1</v>
      </c>
      <c r="BG55" t="s">
        <v>439</v>
      </c>
      <c r="BI55" t="s">
        <v>116</v>
      </c>
      <c r="BJ55" t="s">
        <v>173</v>
      </c>
      <c r="BK55" t="s">
        <v>69</v>
      </c>
      <c r="BL55">
        <v>0.78400305857227903</v>
      </c>
      <c r="BM55">
        <v>8968</v>
      </c>
      <c r="BN55" t="s">
        <v>121</v>
      </c>
      <c r="BO55" t="s">
        <v>232</v>
      </c>
      <c r="BP55">
        <v>3</v>
      </c>
      <c r="BQ55">
        <v>1543.019</v>
      </c>
      <c r="BR55">
        <v>5.471396207649612E-2</v>
      </c>
      <c r="BS55">
        <v>0.34744865551761284</v>
      </c>
      <c r="BT55">
        <v>0.31755927827201091</v>
      </c>
      <c r="BU55">
        <v>16.899999999999999</v>
      </c>
      <c r="BV55">
        <v>4.2773290542760654</v>
      </c>
      <c r="BW55">
        <v>8.878698188421529</v>
      </c>
      <c r="BX55">
        <v>1</v>
      </c>
      <c r="BY55">
        <v>66</v>
      </c>
      <c r="BZ55">
        <v>137</v>
      </c>
    </row>
    <row r="56" spans="1:78" ht="16.5" x14ac:dyDescent="0.25">
      <c r="A56" s="107" t="str">
        <f t="shared" si="1"/>
        <v>선진여객</v>
      </c>
      <c r="B56" s="108" t="str">
        <f t="shared" si="2"/>
        <v>박규영</v>
      </c>
      <c r="C56" s="109" t="str">
        <f t="shared" si="3"/>
        <v>F</v>
      </c>
      <c r="D56" s="110">
        <f t="shared" si="4"/>
        <v>0.70439999999999992</v>
      </c>
      <c r="E56" s="111">
        <f t="shared" si="5"/>
        <v>1261</v>
      </c>
      <c r="F56" s="112" t="str">
        <f t="shared" si="6"/>
        <v>87</v>
      </c>
      <c r="G56" s="113" t="str">
        <f t="shared" si="7"/>
        <v>78바1187</v>
      </c>
      <c r="H56" s="114">
        <f t="shared" si="8"/>
        <v>1</v>
      </c>
      <c r="I56" s="115">
        <f t="shared" si="9"/>
        <v>1580.8</v>
      </c>
      <c r="J56" s="116">
        <f t="shared" si="10"/>
        <v>9.0047860659011811E-3</v>
      </c>
      <c r="K56" s="116">
        <f t="shared" si="11"/>
        <v>0.3749129521056202</v>
      </c>
      <c r="L56" s="116">
        <f t="shared" si="12"/>
        <v>0.2543016194331984</v>
      </c>
      <c r="M56" s="117">
        <f t="shared" si="13"/>
        <v>14.858000000000001</v>
      </c>
      <c r="N56" s="118">
        <f t="shared" si="14"/>
        <v>0.31629554655870445</v>
      </c>
      <c r="O56" s="118">
        <f t="shared" si="15"/>
        <v>36.8168016194332</v>
      </c>
      <c r="P56" s="219">
        <f t="shared" si="16"/>
        <v>0</v>
      </c>
      <c r="Q56" s="220">
        <f t="shared" si="17"/>
        <v>5</v>
      </c>
      <c r="R56" s="220">
        <f t="shared" si="18"/>
        <v>582</v>
      </c>
      <c r="T56">
        <v>516</v>
      </c>
      <c r="U56">
        <v>1261</v>
      </c>
      <c r="V56" t="s">
        <v>294</v>
      </c>
      <c r="W56">
        <v>1580.8</v>
      </c>
      <c r="X56">
        <v>897.41700000000003</v>
      </c>
      <c r="Y56">
        <v>1.7609999999999999</v>
      </c>
      <c r="Z56">
        <v>14.858000000000001</v>
      </c>
      <c r="AA56">
        <v>95.964411999999996</v>
      </c>
      <c r="AB56">
        <v>0.86413899999999999</v>
      </c>
      <c r="AC56">
        <v>35.978301000000002</v>
      </c>
      <c r="AD56" s="1">
        <v>402</v>
      </c>
      <c r="AE56">
        <v>5</v>
      </c>
      <c r="AF56">
        <v>582</v>
      </c>
      <c r="AG56">
        <v>90</v>
      </c>
      <c r="AH56">
        <v>16.472773</v>
      </c>
      <c r="AI56">
        <v>2122.1999999999998</v>
      </c>
      <c r="AJ56">
        <v>330.8</v>
      </c>
      <c r="AK56">
        <v>0</v>
      </c>
      <c r="AL56">
        <v>0</v>
      </c>
      <c r="AM56">
        <v>0.70439999999999992</v>
      </c>
      <c r="AN56" t="s">
        <v>69</v>
      </c>
      <c r="AO56">
        <v>1580.8</v>
      </c>
      <c r="AP56" t="s">
        <v>531</v>
      </c>
      <c r="AQ56" t="s">
        <v>116</v>
      </c>
      <c r="AR56" t="s">
        <v>121</v>
      </c>
      <c r="AS56" t="s">
        <v>116</v>
      </c>
      <c r="AT56" t="s">
        <v>121</v>
      </c>
      <c r="AU56" t="s">
        <v>249</v>
      </c>
      <c r="AV56" t="s">
        <v>294</v>
      </c>
      <c r="AW56" t="s">
        <v>69</v>
      </c>
      <c r="AX56">
        <v>1261</v>
      </c>
      <c r="AY56" t="s">
        <v>670</v>
      </c>
      <c r="AZ56">
        <v>29</v>
      </c>
      <c r="BA56" t="s">
        <v>718</v>
      </c>
      <c r="BB56">
        <v>1</v>
      </c>
      <c r="BC56">
        <v>1</v>
      </c>
      <c r="BE56" t="s">
        <v>69</v>
      </c>
      <c r="BF56">
        <v>0</v>
      </c>
      <c r="BG56" t="s">
        <v>403</v>
      </c>
      <c r="BI56" t="s">
        <v>116</v>
      </c>
      <c r="BJ56" t="s">
        <v>294</v>
      </c>
      <c r="BK56" t="s">
        <v>69</v>
      </c>
      <c r="BL56">
        <v>0.70439999999999992</v>
      </c>
      <c r="BM56">
        <v>1261</v>
      </c>
      <c r="BN56" t="s">
        <v>121</v>
      </c>
      <c r="BO56" t="s">
        <v>249</v>
      </c>
      <c r="BP56">
        <v>1</v>
      </c>
      <c r="BQ56">
        <v>1580.8</v>
      </c>
      <c r="BR56">
        <v>9.0047860659011811E-3</v>
      </c>
      <c r="BS56">
        <v>0.3749129521056202</v>
      </c>
      <c r="BT56">
        <v>0.2543016194331984</v>
      </c>
      <c r="BU56">
        <v>14.858000000000001</v>
      </c>
      <c r="BV56">
        <v>0.31629554655870445</v>
      </c>
      <c r="BW56">
        <v>36.8168016194332</v>
      </c>
      <c r="BX56">
        <v>0</v>
      </c>
      <c r="BY56">
        <v>5</v>
      </c>
      <c r="BZ56">
        <v>582</v>
      </c>
    </row>
    <row r="57" spans="1:78" ht="16.5" x14ac:dyDescent="0.25">
      <c r="A57" s="124" t="str">
        <f t="shared" si="1"/>
        <v>선진여객</v>
      </c>
      <c r="B57" s="125" t="str">
        <f t="shared" si="2"/>
        <v>박덕규</v>
      </c>
      <c r="C57" s="126" t="str">
        <f t="shared" si="3"/>
        <v>A</v>
      </c>
      <c r="D57" s="127">
        <f t="shared" si="4"/>
        <v>0.97</v>
      </c>
      <c r="E57" s="128">
        <f t="shared" si="5"/>
        <v>846</v>
      </c>
      <c r="F57" s="129" t="str">
        <f t="shared" si="6"/>
        <v>80</v>
      </c>
      <c r="G57" s="130" t="str">
        <f t="shared" si="7"/>
        <v>78바1150</v>
      </c>
      <c r="H57" s="131">
        <f t="shared" si="8"/>
        <v>1</v>
      </c>
      <c r="I57" s="132">
        <f t="shared" si="9"/>
        <v>2179.04</v>
      </c>
      <c r="J57" s="133">
        <f t="shared" si="10"/>
        <v>9.7731612808688827E-3</v>
      </c>
      <c r="K57" s="133">
        <f t="shared" si="11"/>
        <v>0.34703714439177608</v>
      </c>
      <c r="L57" s="133">
        <f t="shared" si="12"/>
        <v>0.36116822086790512</v>
      </c>
      <c r="M57" s="134">
        <f t="shared" si="13"/>
        <v>11.157</v>
      </c>
      <c r="N57" s="135">
        <f t="shared" si="14"/>
        <v>0.18356707540935457</v>
      </c>
      <c r="O57" s="135">
        <f t="shared" si="15"/>
        <v>14.91482487701006</v>
      </c>
      <c r="P57" s="217">
        <f t="shared" si="16"/>
        <v>1</v>
      </c>
      <c r="Q57" s="218">
        <f t="shared" si="17"/>
        <v>4</v>
      </c>
      <c r="R57" s="218">
        <f t="shared" si="18"/>
        <v>325</v>
      </c>
      <c r="T57">
        <v>516</v>
      </c>
      <c r="U57">
        <v>846</v>
      </c>
      <c r="V57" t="s">
        <v>295</v>
      </c>
      <c r="W57">
        <v>2179.04</v>
      </c>
      <c r="X57">
        <v>832.04700000000003</v>
      </c>
      <c r="Y57">
        <v>2.6190000000000002</v>
      </c>
      <c r="Z57">
        <v>11.157</v>
      </c>
      <c r="AA57">
        <v>132.53050500000001</v>
      </c>
      <c r="AB57">
        <v>1.295242</v>
      </c>
      <c r="AC57">
        <v>45.993008000000003</v>
      </c>
      <c r="AD57" s="1">
        <v>787</v>
      </c>
      <c r="AE57">
        <v>4</v>
      </c>
      <c r="AF57">
        <v>325</v>
      </c>
      <c r="AG57">
        <v>79</v>
      </c>
      <c r="AH57">
        <v>16.441799</v>
      </c>
      <c r="AI57">
        <v>902.7</v>
      </c>
      <c r="AJ57">
        <v>0</v>
      </c>
      <c r="AK57">
        <v>1</v>
      </c>
      <c r="AL57">
        <v>166</v>
      </c>
      <c r="AM57">
        <v>0.97</v>
      </c>
      <c r="AN57" t="s">
        <v>425</v>
      </c>
      <c r="AO57">
        <v>2179.04</v>
      </c>
      <c r="AP57" t="s">
        <v>532</v>
      </c>
      <c r="AQ57" t="s">
        <v>116</v>
      </c>
      <c r="AR57" t="s">
        <v>120</v>
      </c>
      <c r="AS57" t="s">
        <v>116</v>
      </c>
      <c r="AT57" t="s">
        <v>120</v>
      </c>
      <c r="AU57" t="s">
        <v>218</v>
      </c>
      <c r="AV57" t="s">
        <v>295</v>
      </c>
      <c r="AW57" t="s">
        <v>425</v>
      </c>
      <c r="AX57">
        <v>846</v>
      </c>
      <c r="AY57" t="s">
        <v>678</v>
      </c>
      <c r="AZ57">
        <v>8</v>
      </c>
      <c r="BA57" t="s">
        <v>719</v>
      </c>
      <c r="BB57">
        <v>1</v>
      </c>
      <c r="BC57">
        <v>1</v>
      </c>
      <c r="BE57" t="s">
        <v>458</v>
      </c>
      <c r="BF57">
        <v>-1</v>
      </c>
      <c r="BG57" t="s">
        <v>439</v>
      </c>
      <c r="BI57" t="s">
        <v>116</v>
      </c>
      <c r="BJ57" t="s">
        <v>295</v>
      </c>
      <c r="BK57" t="s">
        <v>425</v>
      </c>
      <c r="BL57">
        <v>0.97</v>
      </c>
      <c r="BM57">
        <v>846</v>
      </c>
      <c r="BN57" t="s">
        <v>120</v>
      </c>
      <c r="BO57" t="s">
        <v>218</v>
      </c>
      <c r="BP57">
        <v>1</v>
      </c>
      <c r="BQ57">
        <v>2179.04</v>
      </c>
      <c r="BR57">
        <v>9.7731612808688827E-3</v>
      </c>
      <c r="BS57">
        <v>0.34703714439177608</v>
      </c>
      <c r="BT57">
        <v>0.36116822086790512</v>
      </c>
      <c r="BU57">
        <v>11.157</v>
      </c>
      <c r="BV57">
        <v>0.18356707540935457</v>
      </c>
      <c r="BW57">
        <v>14.91482487701006</v>
      </c>
      <c r="BX57">
        <v>1</v>
      </c>
      <c r="BY57">
        <v>4</v>
      </c>
      <c r="BZ57">
        <v>325</v>
      </c>
    </row>
    <row r="58" spans="1:78" ht="16.5" x14ac:dyDescent="0.25">
      <c r="A58" s="107" t="str">
        <f t="shared" si="1"/>
        <v>선진여객</v>
      </c>
      <c r="B58" s="108" t="str">
        <f t="shared" si="2"/>
        <v>박만규</v>
      </c>
      <c r="C58" s="109" t="str">
        <f t="shared" si="3"/>
        <v>C</v>
      </c>
      <c r="D58" s="110">
        <f t="shared" si="4"/>
        <v>0.86857142857142855</v>
      </c>
      <c r="E58" s="111">
        <f t="shared" si="5"/>
        <v>4695</v>
      </c>
      <c r="F58" s="112" t="str">
        <f t="shared" si="6"/>
        <v>72</v>
      </c>
      <c r="G58" s="113" t="str">
        <f t="shared" si="7"/>
        <v>73아1088</v>
      </c>
      <c r="H58" s="114">
        <f t="shared" si="8"/>
        <v>1</v>
      </c>
      <c r="I58" s="115">
        <f t="shared" si="9"/>
        <v>1321.874</v>
      </c>
      <c r="J58" s="116">
        <f t="shared" si="10"/>
        <v>1.3858691763189403E-2</v>
      </c>
      <c r="K58" s="116">
        <f t="shared" si="11"/>
        <v>0.32983137554146413</v>
      </c>
      <c r="L58" s="116">
        <f t="shared" si="12"/>
        <v>0.16643038595206502</v>
      </c>
      <c r="M58" s="117">
        <f t="shared" si="13"/>
        <v>16.984000000000002</v>
      </c>
      <c r="N58" s="118">
        <f t="shared" si="14"/>
        <v>1.0591024560585955</v>
      </c>
      <c r="O58" s="118">
        <f t="shared" si="15"/>
        <v>12.86052982356866</v>
      </c>
      <c r="P58" s="219">
        <f t="shared" si="16"/>
        <v>0</v>
      </c>
      <c r="Q58" s="220">
        <f t="shared" si="17"/>
        <v>14</v>
      </c>
      <c r="R58" s="220">
        <f t="shared" si="18"/>
        <v>170</v>
      </c>
      <c r="T58">
        <v>516</v>
      </c>
      <c r="U58">
        <v>4695</v>
      </c>
      <c r="V58" t="s">
        <v>391</v>
      </c>
      <c r="W58">
        <v>1321.874</v>
      </c>
      <c r="X58">
        <v>724.61400000000003</v>
      </c>
      <c r="Y58">
        <v>1.8240000000000001</v>
      </c>
      <c r="Z58">
        <v>16.984000000000002</v>
      </c>
      <c r="AA58">
        <v>63.515518999999998</v>
      </c>
      <c r="AB58">
        <v>0.88024199999999997</v>
      </c>
      <c r="AC58">
        <v>20.949411000000001</v>
      </c>
      <c r="AD58" s="1">
        <v>220</v>
      </c>
      <c r="AE58">
        <v>14</v>
      </c>
      <c r="AF58">
        <v>170</v>
      </c>
      <c r="AG58">
        <v>80</v>
      </c>
      <c r="AH58">
        <v>20.811827000000001</v>
      </c>
      <c r="AI58">
        <v>756.3</v>
      </c>
      <c r="AJ58">
        <v>0</v>
      </c>
      <c r="AK58">
        <v>0</v>
      </c>
      <c r="AL58">
        <v>0</v>
      </c>
      <c r="AM58">
        <v>0.86857142857142855</v>
      </c>
      <c r="AN58" t="s">
        <v>68</v>
      </c>
      <c r="AO58">
        <v>1321.874</v>
      </c>
      <c r="AP58" t="s">
        <v>533</v>
      </c>
      <c r="AQ58" t="s">
        <v>116</v>
      </c>
      <c r="AR58" t="s">
        <v>119</v>
      </c>
      <c r="AS58" t="s">
        <v>116</v>
      </c>
      <c r="AT58" t="s">
        <v>119</v>
      </c>
      <c r="AU58" t="s">
        <v>196</v>
      </c>
      <c r="AV58" t="s">
        <v>391</v>
      </c>
      <c r="AW58" t="s">
        <v>68</v>
      </c>
      <c r="AX58">
        <v>4695</v>
      </c>
      <c r="AY58" t="s">
        <v>686</v>
      </c>
      <c r="AZ58">
        <v>4</v>
      </c>
      <c r="BA58" t="s">
        <v>404</v>
      </c>
      <c r="BB58">
        <v>1</v>
      </c>
      <c r="BC58">
        <v>1</v>
      </c>
      <c r="BE58" t="s">
        <v>66</v>
      </c>
      <c r="BF58">
        <v>1</v>
      </c>
      <c r="BG58" t="s">
        <v>405</v>
      </c>
      <c r="BI58" t="s">
        <v>116</v>
      </c>
      <c r="BJ58" t="s">
        <v>391</v>
      </c>
      <c r="BK58" t="s">
        <v>68</v>
      </c>
      <c r="BL58">
        <v>0.86857142857142855</v>
      </c>
      <c r="BM58">
        <v>4695</v>
      </c>
      <c r="BN58" t="s">
        <v>119</v>
      </c>
      <c r="BO58" t="s">
        <v>196</v>
      </c>
      <c r="BP58">
        <v>1</v>
      </c>
      <c r="BQ58">
        <v>1321.874</v>
      </c>
      <c r="BR58">
        <v>1.3858691763189403E-2</v>
      </c>
      <c r="BS58">
        <v>0.32983137554146413</v>
      </c>
      <c r="BT58">
        <v>0.16643038595206502</v>
      </c>
      <c r="BU58">
        <v>16.984000000000002</v>
      </c>
      <c r="BV58">
        <v>1.0591024560585955</v>
      </c>
      <c r="BW58">
        <v>12.86052982356866</v>
      </c>
      <c r="BX58">
        <v>0</v>
      </c>
      <c r="BY58">
        <v>14</v>
      </c>
      <c r="BZ58">
        <v>170</v>
      </c>
    </row>
    <row r="59" spans="1:78" ht="16.5" x14ac:dyDescent="0.25">
      <c r="A59" s="124" t="str">
        <f t="shared" si="1"/>
        <v>선진여객</v>
      </c>
      <c r="B59" s="125" t="str">
        <f t="shared" si="2"/>
        <v>박상찬</v>
      </c>
      <c r="C59" s="126" t="str">
        <f t="shared" si="3"/>
        <v>A</v>
      </c>
      <c r="D59" s="127">
        <f t="shared" si="4"/>
        <v>0.97730769230769221</v>
      </c>
      <c r="E59" s="128">
        <f t="shared" si="5"/>
        <v>3722</v>
      </c>
      <c r="F59" s="129" t="str">
        <f t="shared" si="6"/>
        <v>80</v>
      </c>
      <c r="G59" s="130" t="str">
        <f t="shared" si="7"/>
        <v>78바1138</v>
      </c>
      <c r="H59" s="131">
        <f t="shared" si="8"/>
        <v>1</v>
      </c>
      <c r="I59" s="132">
        <f t="shared" si="9"/>
        <v>2311.6959999999999</v>
      </c>
      <c r="J59" s="133">
        <f t="shared" si="10"/>
        <v>1.198059856965172E-2</v>
      </c>
      <c r="K59" s="133">
        <f t="shared" si="11"/>
        <v>0.35796926022998787</v>
      </c>
      <c r="L59" s="133">
        <f t="shared" si="12"/>
        <v>0.12328610682373461</v>
      </c>
      <c r="M59" s="134">
        <f t="shared" si="13"/>
        <v>9.3539999999999992</v>
      </c>
      <c r="N59" s="135">
        <f t="shared" si="14"/>
        <v>0</v>
      </c>
      <c r="O59" s="135">
        <f t="shared" si="15"/>
        <v>8.3921069206331627</v>
      </c>
      <c r="P59" s="217">
        <f t="shared" si="16"/>
        <v>1</v>
      </c>
      <c r="Q59" s="218">
        <f t="shared" si="17"/>
        <v>0</v>
      </c>
      <c r="R59" s="218">
        <f t="shared" si="18"/>
        <v>194</v>
      </c>
      <c r="T59">
        <v>516</v>
      </c>
      <c r="U59">
        <v>3722</v>
      </c>
      <c r="V59" t="s">
        <v>296</v>
      </c>
      <c r="W59">
        <v>2311.6959999999999</v>
      </c>
      <c r="X59">
        <v>909.89700000000005</v>
      </c>
      <c r="Y59">
        <v>2.5409999999999999</v>
      </c>
      <c r="Z59">
        <v>9.3539999999999992</v>
      </c>
      <c r="AA59">
        <v>153.62496200000001</v>
      </c>
      <c r="AB59">
        <v>1.840519</v>
      </c>
      <c r="AC59">
        <v>54.993014000000002</v>
      </c>
      <c r="AD59" s="1">
        <v>285</v>
      </c>
      <c r="AE59">
        <v>0</v>
      </c>
      <c r="AF59">
        <v>194</v>
      </c>
      <c r="AG59">
        <v>65</v>
      </c>
      <c r="AH59">
        <v>15.047658</v>
      </c>
      <c r="AI59">
        <v>40.6</v>
      </c>
      <c r="AJ59">
        <v>0</v>
      </c>
      <c r="AK59">
        <v>1</v>
      </c>
      <c r="AL59">
        <v>241</v>
      </c>
      <c r="AM59">
        <v>0.97730769230769221</v>
      </c>
      <c r="AN59" t="s">
        <v>425</v>
      </c>
      <c r="AO59">
        <v>2311.6959999999999</v>
      </c>
      <c r="AP59" t="s">
        <v>534</v>
      </c>
      <c r="AQ59" t="s">
        <v>116</v>
      </c>
      <c r="AR59" t="s">
        <v>120</v>
      </c>
      <c r="AS59" t="s">
        <v>116</v>
      </c>
      <c r="AT59" t="s">
        <v>120</v>
      </c>
      <c r="AU59" t="s">
        <v>208</v>
      </c>
      <c r="AV59" t="s">
        <v>296</v>
      </c>
      <c r="AW59" t="s">
        <v>425</v>
      </c>
      <c r="AX59">
        <v>3722</v>
      </c>
      <c r="AY59" t="s">
        <v>678</v>
      </c>
      <c r="AZ59">
        <v>5</v>
      </c>
      <c r="BA59" t="s">
        <v>720</v>
      </c>
      <c r="BB59">
        <v>1</v>
      </c>
      <c r="BC59">
        <v>1</v>
      </c>
      <c r="BE59" t="s">
        <v>68</v>
      </c>
      <c r="BF59">
        <v>2</v>
      </c>
      <c r="BG59" t="s">
        <v>405</v>
      </c>
      <c r="BI59" t="s">
        <v>116</v>
      </c>
      <c r="BJ59" t="s">
        <v>296</v>
      </c>
      <c r="BK59" t="s">
        <v>425</v>
      </c>
      <c r="BL59">
        <v>0.97730769230769221</v>
      </c>
      <c r="BM59">
        <v>3722</v>
      </c>
      <c r="BN59" t="s">
        <v>120</v>
      </c>
      <c r="BO59" t="s">
        <v>208</v>
      </c>
      <c r="BP59">
        <v>1</v>
      </c>
      <c r="BQ59">
        <v>2311.6959999999999</v>
      </c>
      <c r="BR59">
        <v>1.198059856965172E-2</v>
      </c>
      <c r="BS59">
        <v>0.35796926022998787</v>
      </c>
      <c r="BT59">
        <v>0.12328610682373461</v>
      </c>
      <c r="BU59">
        <v>9.3539999999999992</v>
      </c>
      <c r="BV59">
        <v>0</v>
      </c>
      <c r="BW59">
        <v>8.3921069206331627</v>
      </c>
      <c r="BX59">
        <v>1</v>
      </c>
      <c r="BY59">
        <v>0</v>
      </c>
      <c r="BZ59">
        <v>194</v>
      </c>
    </row>
    <row r="60" spans="1:78" ht="16.5" x14ac:dyDescent="0.25">
      <c r="A60" s="107" t="str">
        <f t="shared" si="1"/>
        <v>선진여객</v>
      </c>
      <c r="B60" s="108" t="str">
        <f t="shared" si="2"/>
        <v>박상태</v>
      </c>
      <c r="C60" s="109" t="str">
        <f t="shared" si="3"/>
        <v>D</v>
      </c>
      <c r="D60" s="110">
        <f t="shared" si="4"/>
        <v>0.8004</v>
      </c>
      <c r="E60" s="111">
        <f t="shared" si="5"/>
        <v>1746</v>
      </c>
      <c r="F60" s="112" t="str">
        <f t="shared" si="6"/>
        <v>87</v>
      </c>
      <c r="G60" s="113" t="str">
        <f t="shared" si="7"/>
        <v>78바1189</v>
      </c>
      <c r="H60" s="114">
        <f t="shared" si="8"/>
        <v>1</v>
      </c>
      <c r="I60" s="115">
        <f t="shared" si="9"/>
        <v>1976.7819999999999</v>
      </c>
      <c r="J60" s="116">
        <f t="shared" si="10"/>
        <v>0.10119753697831103</v>
      </c>
      <c r="K60" s="116">
        <f t="shared" si="11"/>
        <v>0.33114514733751677</v>
      </c>
      <c r="L60" s="116">
        <f t="shared" si="12"/>
        <v>0.270136008927641</v>
      </c>
      <c r="M60" s="117">
        <f t="shared" si="13"/>
        <v>12.044</v>
      </c>
      <c r="N60" s="118">
        <f t="shared" si="14"/>
        <v>6.4751702514490725</v>
      </c>
      <c r="O60" s="118">
        <f t="shared" si="15"/>
        <v>5.7163612376073845</v>
      </c>
      <c r="P60" s="219">
        <f t="shared" si="16"/>
        <v>5</v>
      </c>
      <c r="Q60" s="220">
        <f t="shared" si="17"/>
        <v>128</v>
      </c>
      <c r="R60" s="220">
        <f t="shared" si="18"/>
        <v>113</v>
      </c>
      <c r="T60">
        <v>516</v>
      </c>
      <c r="U60">
        <v>1746</v>
      </c>
      <c r="V60" t="s">
        <v>297</v>
      </c>
      <c r="W60">
        <v>1976.7819999999999</v>
      </c>
      <c r="X60">
        <v>988.08799999999997</v>
      </c>
      <c r="Y60">
        <v>2.0009999999999999</v>
      </c>
      <c r="Z60">
        <v>12.044</v>
      </c>
      <c r="AA60">
        <v>145.32052300000001</v>
      </c>
      <c r="AB60">
        <v>14.706079000000001</v>
      </c>
      <c r="AC60">
        <v>48.122185999999999</v>
      </c>
      <c r="AD60" s="1">
        <v>534</v>
      </c>
      <c r="AE60">
        <v>128</v>
      </c>
      <c r="AF60">
        <v>113</v>
      </c>
      <c r="AG60">
        <v>85</v>
      </c>
      <c r="AH60">
        <v>13.60291</v>
      </c>
      <c r="AI60">
        <v>608.9</v>
      </c>
      <c r="AJ60">
        <v>2.9</v>
      </c>
      <c r="AK60">
        <v>5</v>
      </c>
      <c r="AL60">
        <v>4666</v>
      </c>
      <c r="AM60">
        <v>0.8004</v>
      </c>
      <c r="AN60" t="s">
        <v>66</v>
      </c>
      <c r="AO60">
        <v>1976.7819999999999</v>
      </c>
      <c r="AP60" t="s">
        <v>535</v>
      </c>
      <c r="AQ60" t="s">
        <v>116</v>
      </c>
      <c r="AR60" t="s">
        <v>121</v>
      </c>
      <c r="AS60" t="s">
        <v>116</v>
      </c>
      <c r="AT60" t="s">
        <v>121</v>
      </c>
      <c r="AU60" t="s">
        <v>251</v>
      </c>
      <c r="AV60" t="s">
        <v>297</v>
      </c>
      <c r="AW60" t="s">
        <v>66</v>
      </c>
      <c r="AX60">
        <v>1746</v>
      </c>
      <c r="AY60" t="s">
        <v>672</v>
      </c>
      <c r="AZ60">
        <v>17</v>
      </c>
      <c r="BA60" t="s">
        <v>721</v>
      </c>
      <c r="BB60">
        <v>1</v>
      </c>
      <c r="BC60">
        <v>1</v>
      </c>
      <c r="BE60" t="s">
        <v>66</v>
      </c>
      <c r="BF60">
        <v>0</v>
      </c>
      <c r="BG60" t="s">
        <v>403</v>
      </c>
      <c r="BI60" t="s">
        <v>116</v>
      </c>
      <c r="BJ60" t="s">
        <v>297</v>
      </c>
      <c r="BK60" t="s">
        <v>66</v>
      </c>
      <c r="BL60">
        <v>0.8004</v>
      </c>
      <c r="BM60">
        <v>1746</v>
      </c>
      <c r="BN60" t="s">
        <v>121</v>
      </c>
      <c r="BO60" t="s">
        <v>251</v>
      </c>
      <c r="BP60">
        <v>1</v>
      </c>
      <c r="BQ60">
        <v>1976.7819999999999</v>
      </c>
      <c r="BR60">
        <v>0.10119753697831103</v>
      </c>
      <c r="BS60">
        <v>0.33114514733751677</v>
      </c>
      <c r="BT60">
        <v>0.270136008927641</v>
      </c>
      <c r="BU60">
        <v>12.044</v>
      </c>
      <c r="BV60">
        <v>6.4751702514490725</v>
      </c>
      <c r="BW60">
        <v>5.7163612376073845</v>
      </c>
      <c r="BX60">
        <v>5</v>
      </c>
      <c r="BY60">
        <v>128</v>
      </c>
      <c r="BZ60">
        <v>113</v>
      </c>
    </row>
    <row r="61" spans="1:78" ht="16.5" x14ac:dyDescent="0.25">
      <c r="A61" s="124" t="str">
        <f t="shared" si="1"/>
        <v>선진여객</v>
      </c>
      <c r="B61" s="125" t="str">
        <f t="shared" si="2"/>
        <v>박성민</v>
      </c>
      <c r="C61" s="126" t="str">
        <f t="shared" si="3"/>
        <v>B</v>
      </c>
      <c r="D61" s="127">
        <f t="shared" si="4"/>
        <v>0.93370370370370359</v>
      </c>
      <c r="E61" s="128">
        <f t="shared" si="5"/>
        <v>6931</v>
      </c>
      <c r="F61" s="129" t="str">
        <f t="shared" si="6"/>
        <v>80</v>
      </c>
      <c r="G61" s="130" t="str">
        <f t="shared" si="7"/>
        <v>73아1437</v>
      </c>
      <c r="H61" s="131">
        <f t="shared" si="8"/>
        <v>1</v>
      </c>
      <c r="I61" s="132">
        <f t="shared" si="9"/>
        <v>2574.0010000000002</v>
      </c>
      <c r="J61" s="133">
        <f t="shared" si="10"/>
        <v>1.0600905975549559E-2</v>
      </c>
      <c r="K61" s="133">
        <f t="shared" si="11"/>
        <v>0.40474940209966787</v>
      </c>
      <c r="L61" s="133">
        <f t="shared" si="12"/>
        <v>0.25446765560697138</v>
      </c>
      <c r="M61" s="134">
        <f t="shared" si="13"/>
        <v>12.401</v>
      </c>
      <c r="N61" s="135">
        <f t="shared" si="14"/>
        <v>0.11655007127036857</v>
      </c>
      <c r="O61" s="135">
        <f t="shared" si="15"/>
        <v>38.888873780546312</v>
      </c>
      <c r="P61" s="217">
        <f t="shared" si="16"/>
        <v>6</v>
      </c>
      <c r="Q61" s="218">
        <f t="shared" si="17"/>
        <v>3</v>
      </c>
      <c r="R61" s="218">
        <f t="shared" si="18"/>
        <v>1001</v>
      </c>
      <c r="T61">
        <v>516</v>
      </c>
      <c r="U61">
        <v>6931</v>
      </c>
      <c r="V61" t="s">
        <v>298</v>
      </c>
      <c r="W61">
        <v>2574.0010000000002</v>
      </c>
      <c r="X61">
        <v>1021.115</v>
      </c>
      <c r="Y61">
        <v>2.5209999999999999</v>
      </c>
      <c r="Z61">
        <v>12.401</v>
      </c>
      <c r="AA61">
        <v>170.13328899999999</v>
      </c>
      <c r="AB61">
        <v>1.8035669999999999</v>
      </c>
      <c r="AC61">
        <v>68.861346999999995</v>
      </c>
      <c r="AD61" s="1">
        <v>655</v>
      </c>
      <c r="AE61">
        <v>3</v>
      </c>
      <c r="AF61">
        <v>1001</v>
      </c>
      <c r="AG61">
        <v>76</v>
      </c>
      <c r="AH61">
        <v>15.12932</v>
      </c>
      <c r="AI61">
        <v>1075</v>
      </c>
      <c r="AJ61">
        <v>0</v>
      </c>
      <c r="AK61">
        <v>6</v>
      </c>
      <c r="AL61">
        <v>856</v>
      </c>
      <c r="AM61">
        <v>0.93370370370370359</v>
      </c>
      <c r="AN61" t="s">
        <v>67</v>
      </c>
      <c r="AO61">
        <v>2574.0010000000002</v>
      </c>
      <c r="AP61" t="s">
        <v>536</v>
      </c>
      <c r="AQ61" t="s">
        <v>116</v>
      </c>
      <c r="AR61" t="s">
        <v>120</v>
      </c>
      <c r="AS61" t="s">
        <v>116</v>
      </c>
      <c r="AT61" t="s">
        <v>120</v>
      </c>
      <c r="AU61" t="s">
        <v>205</v>
      </c>
      <c r="AV61" t="s">
        <v>298</v>
      </c>
      <c r="AW61" t="s">
        <v>67</v>
      </c>
      <c r="AX61">
        <v>6931</v>
      </c>
      <c r="AY61" t="s">
        <v>677</v>
      </c>
      <c r="AZ61">
        <v>3</v>
      </c>
      <c r="BA61" t="s">
        <v>428</v>
      </c>
      <c r="BB61">
        <v>1</v>
      </c>
      <c r="BC61">
        <v>1</v>
      </c>
      <c r="BE61" t="s">
        <v>67</v>
      </c>
      <c r="BF61">
        <v>0</v>
      </c>
      <c r="BG61" t="s">
        <v>403</v>
      </c>
      <c r="BI61" t="s">
        <v>116</v>
      </c>
      <c r="BJ61" t="s">
        <v>298</v>
      </c>
      <c r="BK61" t="s">
        <v>67</v>
      </c>
      <c r="BL61">
        <v>0.93370370370370359</v>
      </c>
      <c r="BM61">
        <v>6931</v>
      </c>
      <c r="BN61" t="s">
        <v>120</v>
      </c>
      <c r="BO61" t="s">
        <v>205</v>
      </c>
      <c r="BP61">
        <v>1</v>
      </c>
      <c r="BQ61">
        <v>2574.0010000000002</v>
      </c>
      <c r="BR61">
        <v>1.0600905975549559E-2</v>
      </c>
      <c r="BS61">
        <v>0.40474940209966787</v>
      </c>
      <c r="BT61">
        <v>0.25446765560697138</v>
      </c>
      <c r="BU61">
        <v>12.401</v>
      </c>
      <c r="BV61">
        <v>0.11655007127036857</v>
      </c>
      <c r="BW61">
        <v>38.888873780546312</v>
      </c>
      <c r="BX61">
        <v>6</v>
      </c>
      <c r="BY61">
        <v>3</v>
      </c>
      <c r="BZ61">
        <v>1001</v>
      </c>
    </row>
    <row r="62" spans="1:78" ht="16.5" x14ac:dyDescent="0.25">
      <c r="A62" s="107" t="str">
        <f t="shared" si="1"/>
        <v>선진여객</v>
      </c>
      <c r="B62" s="108" t="str">
        <f t="shared" si="2"/>
        <v>박우오</v>
      </c>
      <c r="C62" s="109" t="str">
        <f t="shared" si="3"/>
        <v>C</v>
      </c>
      <c r="D62" s="110">
        <f t="shared" si="4"/>
        <v>0.8880769230769231</v>
      </c>
      <c r="E62" s="111">
        <f t="shared" si="5"/>
        <v>8620</v>
      </c>
      <c r="F62" s="112" t="str">
        <f t="shared" si="6"/>
        <v>80</v>
      </c>
      <c r="G62" s="113" t="str">
        <f t="shared" si="7"/>
        <v>78바1157</v>
      </c>
      <c r="H62" s="114">
        <f t="shared" si="8"/>
        <v>1</v>
      </c>
      <c r="I62" s="115">
        <f t="shared" si="9"/>
        <v>2175.364</v>
      </c>
      <c r="J62" s="116">
        <f t="shared" si="10"/>
        <v>1.8035367172632658E-2</v>
      </c>
      <c r="K62" s="116">
        <f t="shared" si="11"/>
        <v>0.37149773980283757</v>
      </c>
      <c r="L62" s="116">
        <f t="shared" si="12"/>
        <v>0.37281117091208643</v>
      </c>
      <c r="M62" s="117">
        <f t="shared" si="13"/>
        <v>14.164999999999999</v>
      </c>
      <c r="N62" s="118">
        <f t="shared" si="14"/>
        <v>8.3204466011205476</v>
      </c>
      <c r="O62" s="118">
        <f t="shared" si="15"/>
        <v>16.824770475194036</v>
      </c>
      <c r="P62" s="219">
        <f t="shared" si="16"/>
        <v>0</v>
      </c>
      <c r="Q62" s="220">
        <f t="shared" si="17"/>
        <v>181</v>
      </c>
      <c r="R62" s="220">
        <f t="shared" si="18"/>
        <v>366</v>
      </c>
      <c r="T62">
        <v>516</v>
      </c>
      <c r="U62">
        <v>8620</v>
      </c>
      <c r="V62" t="s">
        <v>299</v>
      </c>
      <c r="W62">
        <v>2175.364</v>
      </c>
      <c r="X62">
        <v>942.23500000000001</v>
      </c>
      <c r="Y62">
        <v>2.3090000000000002</v>
      </c>
      <c r="Z62">
        <v>14.164999999999999</v>
      </c>
      <c r="AA62">
        <v>135.64126400000001</v>
      </c>
      <c r="AB62">
        <v>2.4463400000000002</v>
      </c>
      <c r="AC62">
        <v>50.390422999999998</v>
      </c>
      <c r="AD62" s="1">
        <v>811</v>
      </c>
      <c r="AE62">
        <v>181</v>
      </c>
      <c r="AF62">
        <v>366</v>
      </c>
      <c r="AG62">
        <v>78</v>
      </c>
      <c r="AH62">
        <v>16.037627000000001</v>
      </c>
      <c r="AI62">
        <v>579.9</v>
      </c>
      <c r="AJ62">
        <v>0</v>
      </c>
      <c r="AK62">
        <v>0</v>
      </c>
      <c r="AL62">
        <v>0</v>
      </c>
      <c r="AM62">
        <v>0.8880769230769231</v>
      </c>
      <c r="AN62" t="s">
        <v>68</v>
      </c>
      <c r="AO62">
        <v>2175.364</v>
      </c>
      <c r="AP62" t="s">
        <v>537</v>
      </c>
      <c r="AQ62" t="s">
        <v>116</v>
      </c>
      <c r="AR62" t="s">
        <v>120</v>
      </c>
      <c r="AS62" t="s">
        <v>116</v>
      </c>
      <c r="AT62" t="s">
        <v>120</v>
      </c>
      <c r="AU62" t="s">
        <v>222</v>
      </c>
      <c r="AV62" t="s">
        <v>299</v>
      </c>
      <c r="AW62" t="s">
        <v>68</v>
      </c>
      <c r="AX62">
        <v>8620</v>
      </c>
      <c r="AY62" t="s">
        <v>684</v>
      </c>
      <c r="AZ62">
        <v>6</v>
      </c>
      <c r="BA62" t="s">
        <v>466</v>
      </c>
      <c r="BB62">
        <v>1</v>
      </c>
      <c r="BC62">
        <v>1</v>
      </c>
      <c r="BE62" t="s">
        <v>67</v>
      </c>
      <c r="BF62">
        <v>-1</v>
      </c>
      <c r="BG62" t="s">
        <v>439</v>
      </c>
      <c r="BI62" t="s">
        <v>116</v>
      </c>
      <c r="BJ62" t="s">
        <v>299</v>
      </c>
      <c r="BK62" t="s">
        <v>68</v>
      </c>
      <c r="BL62">
        <v>0.8880769230769231</v>
      </c>
      <c r="BM62">
        <v>8620</v>
      </c>
      <c r="BN62" t="s">
        <v>120</v>
      </c>
      <c r="BO62" t="s">
        <v>222</v>
      </c>
      <c r="BP62">
        <v>1</v>
      </c>
      <c r="BQ62">
        <v>2175.364</v>
      </c>
      <c r="BR62">
        <v>1.8035367172632658E-2</v>
      </c>
      <c r="BS62">
        <v>0.37149773980283757</v>
      </c>
      <c r="BT62">
        <v>0.37281117091208643</v>
      </c>
      <c r="BU62">
        <v>14.164999999999999</v>
      </c>
      <c r="BV62">
        <v>8.3204466011205476</v>
      </c>
      <c r="BW62">
        <v>16.824770475194036</v>
      </c>
      <c r="BX62">
        <v>0</v>
      </c>
      <c r="BY62">
        <v>181</v>
      </c>
      <c r="BZ62">
        <v>366</v>
      </c>
    </row>
    <row r="63" spans="1:78" ht="16.5" x14ac:dyDescent="0.25">
      <c r="A63" s="124" t="str">
        <f t="shared" si="1"/>
        <v>선진여객</v>
      </c>
      <c r="B63" s="125" t="str">
        <f t="shared" si="2"/>
        <v>박정호</v>
      </c>
      <c r="C63" s="126" t="str">
        <f t="shared" si="3"/>
        <v>C</v>
      </c>
      <c r="D63" s="127">
        <f t="shared" si="4"/>
        <v>0.89615384615384619</v>
      </c>
      <c r="E63" s="128">
        <f t="shared" si="5"/>
        <v>7831</v>
      </c>
      <c r="F63" s="129" t="str">
        <f t="shared" si="6"/>
        <v>80</v>
      </c>
      <c r="G63" s="130" t="str">
        <f t="shared" si="7"/>
        <v>78바1158</v>
      </c>
      <c r="H63" s="131">
        <f t="shared" si="8"/>
        <v>1</v>
      </c>
      <c r="I63" s="132">
        <f t="shared" si="9"/>
        <v>2379.6309999999999</v>
      </c>
      <c r="J63" s="133">
        <f t="shared" si="10"/>
        <v>1.3621824733264919E-2</v>
      </c>
      <c r="K63" s="133">
        <f t="shared" si="11"/>
        <v>0.38352789494026707</v>
      </c>
      <c r="L63" s="133">
        <f t="shared" si="12"/>
        <v>0.19624891422241517</v>
      </c>
      <c r="M63" s="134">
        <f t="shared" si="13"/>
        <v>11.289</v>
      </c>
      <c r="N63" s="135">
        <f t="shared" si="14"/>
        <v>0.12606996630990266</v>
      </c>
      <c r="O63" s="135">
        <f t="shared" si="15"/>
        <v>13.531509717262887</v>
      </c>
      <c r="P63" s="217">
        <f t="shared" si="16"/>
        <v>4</v>
      </c>
      <c r="Q63" s="218">
        <f t="shared" si="17"/>
        <v>3</v>
      </c>
      <c r="R63" s="218">
        <f t="shared" si="18"/>
        <v>322</v>
      </c>
      <c r="T63">
        <v>516</v>
      </c>
      <c r="U63">
        <v>7831</v>
      </c>
      <c r="V63" t="s">
        <v>300</v>
      </c>
      <c r="W63">
        <v>2379.6309999999999</v>
      </c>
      <c r="X63">
        <v>1021.375</v>
      </c>
      <c r="Y63">
        <v>2.33</v>
      </c>
      <c r="Z63">
        <v>11.289</v>
      </c>
      <c r="AA63">
        <v>158.423856</v>
      </c>
      <c r="AB63">
        <v>2.1580219999999999</v>
      </c>
      <c r="AC63">
        <v>60.759968000000001</v>
      </c>
      <c r="AD63" s="1">
        <v>467</v>
      </c>
      <c r="AE63">
        <v>3</v>
      </c>
      <c r="AF63">
        <v>322</v>
      </c>
      <c r="AG63">
        <v>82</v>
      </c>
      <c r="AH63">
        <v>15.020659999999999</v>
      </c>
      <c r="AI63">
        <v>199.2</v>
      </c>
      <c r="AJ63">
        <v>0</v>
      </c>
      <c r="AK63">
        <v>4</v>
      </c>
      <c r="AL63">
        <v>1175</v>
      </c>
      <c r="AM63">
        <v>0.89615384615384619</v>
      </c>
      <c r="AN63" t="s">
        <v>68</v>
      </c>
      <c r="AO63">
        <v>2379.6309999999999</v>
      </c>
      <c r="AP63" t="s">
        <v>538</v>
      </c>
      <c r="AQ63" t="s">
        <v>116</v>
      </c>
      <c r="AR63" t="s">
        <v>120</v>
      </c>
      <c r="AS63" t="s">
        <v>116</v>
      </c>
      <c r="AT63" t="s">
        <v>120</v>
      </c>
      <c r="AU63" t="s">
        <v>223</v>
      </c>
      <c r="AV63" t="s">
        <v>300</v>
      </c>
      <c r="AW63" t="s">
        <v>68</v>
      </c>
      <c r="AX63">
        <v>7831</v>
      </c>
      <c r="AY63" t="s">
        <v>684</v>
      </c>
      <c r="AZ63">
        <v>3</v>
      </c>
      <c r="BA63" t="s">
        <v>386</v>
      </c>
      <c r="BB63">
        <v>1</v>
      </c>
      <c r="BC63">
        <v>1</v>
      </c>
      <c r="BE63" t="s">
        <v>68</v>
      </c>
      <c r="BF63">
        <v>0</v>
      </c>
      <c r="BG63" t="s">
        <v>403</v>
      </c>
      <c r="BI63" t="s">
        <v>116</v>
      </c>
      <c r="BJ63" t="s">
        <v>300</v>
      </c>
      <c r="BK63" t="s">
        <v>68</v>
      </c>
      <c r="BL63">
        <v>0.89615384615384619</v>
      </c>
      <c r="BM63">
        <v>7831</v>
      </c>
      <c r="BN63" t="s">
        <v>120</v>
      </c>
      <c r="BO63" t="s">
        <v>223</v>
      </c>
      <c r="BP63">
        <v>1</v>
      </c>
      <c r="BQ63">
        <v>2379.6309999999999</v>
      </c>
      <c r="BR63">
        <v>1.3621824733264919E-2</v>
      </c>
      <c r="BS63">
        <v>0.38352789494026707</v>
      </c>
      <c r="BT63">
        <v>0.19624891422241517</v>
      </c>
      <c r="BU63">
        <v>11.289</v>
      </c>
      <c r="BV63">
        <v>0.12606996630990266</v>
      </c>
      <c r="BW63">
        <v>13.531509717262887</v>
      </c>
      <c r="BX63">
        <v>4</v>
      </c>
      <c r="BY63">
        <v>3</v>
      </c>
      <c r="BZ63">
        <v>322</v>
      </c>
    </row>
    <row r="64" spans="1:78" ht="16.5" x14ac:dyDescent="0.25">
      <c r="A64" s="107" t="str">
        <f t="shared" si="1"/>
        <v>선진여객</v>
      </c>
      <c r="B64" s="108" t="str">
        <f t="shared" si="2"/>
        <v>박종민</v>
      </c>
      <c r="C64" s="109" t="str">
        <f t="shared" si="3"/>
        <v>F</v>
      </c>
      <c r="D64" s="110">
        <f t="shared" si="4"/>
        <v>0.78461550341683306</v>
      </c>
      <c r="E64" s="111">
        <f t="shared" si="5"/>
        <v>5274</v>
      </c>
      <c r="F64" s="112" t="str">
        <f t="shared" si="6"/>
        <v>87</v>
      </c>
      <c r="G64" s="113" t="str">
        <f t="shared" si="7"/>
        <v>78바1197</v>
      </c>
      <c r="H64" s="114">
        <f t="shared" si="8"/>
        <v>3</v>
      </c>
      <c r="I64" s="115">
        <f t="shared" si="9"/>
        <v>2329.5830000000001</v>
      </c>
      <c r="J64" s="116">
        <f t="shared" si="10"/>
        <v>1.3336195323137389E-2</v>
      </c>
      <c r="K64" s="116">
        <f t="shared" si="11"/>
        <v>0.40061350257912798</v>
      </c>
      <c r="L64" s="116">
        <f t="shared" si="12"/>
        <v>0.22021108498817168</v>
      </c>
      <c r="M64" s="117">
        <f t="shared" si="13"/>
        <v>14.154999999999999</v>
      </c>
      <c r="N64" s="118">
        <f t="shared" si="14"/>
        <v>0.12877841227378461</v>
      </c>
      <c r="O64" s="118">
        <f t="shared" si="15"/>
        <v>18.844574329397147</v>
      </c>
      <c r="P64" s="219">
        <f t="shared" si="16"/>
        <v>12</v>
      </c>
      <c r="Q64" s="220">
        <f t="shared" si="17"/>
        <v>3</v>
      </c>
      <c r="R64" s="220">
        <f t="shared" si="18"/>
        <v>439</v>
      </c>
      <c r="T64">
        <v>516</v>
      </c>
      <c r="U64">
        <v>5274</v>
      </c>
      <c r="V64" t="s">
        <v>301</v>
      </c>
      <c r="W64">
        <v>2329.5830000000001</v>
      </c>
      <c r="X64">
        <v>1109.742</v>
      </c>
      <c r="Y64">
        <v>2.0990000000000002</v>
      </c>
      <c r="Z64">
        <v>14.154999999999999</v>
      </c>
      <c r="AA64">
        <v>154.17245700000001</v>
      </c>
      <c r="AB64">
        <v>2.0560740000000002</v>
      </c>
      <c r="AC64">
        <v>61.763567999999999</v>
      </c>
      <c r="AD64" s="1">
        <v>513</v>
      </c>
      <c r="AE64">
        <v>3</v>
      </c>
      <c r="AF64">
        <v>439</v>
      </c>
      <c r="AG64">
        <v>87</v>
      </c>
      <c r="AH64">
        <v>15.110241</v>
      </c>
      <c r="AI64">
        <v>1680</v>
      </c>
      <c r="AJ64">
        <v>0</v>
      </c>
      <c r="AK64">
        <v>12</v>
      </c>
      <c r="AL64">
        <v>2342</v>
      </c>
      <c r="AM64">
        <v>0.78461550341683306</v>
      </c>
      <c r="AN64" t="s">
        <v>69</v>
      </c>
      <c r="AO64">
        <v>2083.3330000000001</v>
      </c>
      <c r="AP64" t="s">
        <v>539</v>
      </c>
      <c r="AQ64" t="s">
        <v>116</v>
      </c>
      <c r="AR64" t="s">
        <v>121</v>
      </c>
      <c r="AS64" t="s">
        <v>116</v>
      </c>
      <c r="AT64" t="s">
        <v>121</v>
      </c>
      <c r="AU64" t="s">
        <v>254</v>
      </c>
      <c r="AV64" t="s">
        <v>301</v>
      </c>
      <c r="AW64" t="s">
        <v>69</v>
      </c>
      <c r="AX64">
        <v>5274</v>
      </c>
      <c r="AY64" t="s">
        <v>670</v>
      </c>
      <c r="AZ64">
        <v>7</v>
      </c>
      <c r="BA64" t="s">
        <v>468</v>
      </c>
      <c r="BB64">
        <v>3</v>
      </c>
      <c r="BC64">
        <v>1</v>
      </c>
      <c r="BE64" t="s">
        <v>69</v>
      </c>
      <c r="BF64">
        <v>0</v>
      </c>
      <c r="BG64" t="s">
        <v>403</v>
      </c>
      <c r="BI64" t="s">
        <v>116</v>
      </c>
      <c r="BJ64" t="s">
        <v>301</v>
      </c>
      <c r="BK64" t="s">
        <v>69</v>
      </c>
      <c r="BL64">
        <v>0.78461550341683306</v>
      </c>
      <c r="BM64">
        <v>5274</v>
      </c>
      <c r="BN64" t="s">
        <v>121</v>
      </c>
      <c r="BO64" t="s">
        <v>254</v>
      </c>
      <c r="BP64">
        <v>3</v>
      </c>
      <c r="BQ64">
        <v>2329.5830000000001</v>
      </c>
      <c r="BR64">
        <v>1.3336195323137389E-2</v>
      </c>
      <c r="BS64">
        <v>0.40061350257912798</v>
      </c>
      <c r="BT64">
        <v>0.22021108498817168</v>
      </c>
      <c r="BU64">
        <v>14.154999999999999</v>
      </c>
      <c r="BV64">
        <v>0.12877841227378461</v>
      </c>
      <c r="BW64">
        <v>18.844574329397147</v>
      </c>
      <c r="BX64">
        <v>12</v>
      </c>
      <c r="BY64">
        <v>3</v>
      </c>
      <c r="BZ64">
        <v>439</v>
      </c>
    </row>
    <row r="65" spans="1:78" ht="16.5" x14ac:dyDescent="0.25">
      <c r="A65" s="124" t="str">
        <f t="shared" si="1"/>
        <v>선진여객</v>
      </c>
      <c r="B65" s="125" t="str">
        <f t="shared" si="2"/>
        <v>박진규</v>
      </c>
      <c r="C65" s="126" t="str">
        <f t="shared" si="3"/>
        <v>A</v>
      </c>
      <c r="D65" s="127">
        <f t="shared" si="4"/>
        <v>0.96580205546350339</v>
      </c>
      <c r="E65" s="128">
        <f t="shared" si="5"/>
        <v>9401</v>
      </c>
      <c r="F65" s="129" t="str">
        <f t="shared" si="6"/>
        <v>80</v>
      </c>
      <c r="G65" s="130" t="str">
        <f t="shared" si="7"/>
        <v>78바1147</v>
      </c>
      <c r="H65" s="131">
        <f t="shared" si="8"/>
        <v>9</v>
      </c>
      <c r="I65" s="132">
        <f t="shared" si="9"/>
        <v>1850.432</v>
      </c>
      <c r="J65" s="133">
        <f t="shared" si="10"/>
        <v>1.0359104894240254E-2</v>
      </c>
      <c r="K65" s="133">
        <f t="shared" si="11"/>
        <v>0.32340316736779345</v>
      </c>
      <c r="L65" s="133">
        <f t="shared" si="12"/>
        <v>0.23021651160377685</v>
      </c>
      <c r="M65" s="134">
        <f t="shared" si="13"/>
        <v>9.3439999999999994</v>
      </c>
      <c r="N65" s="135">
        <f t="shared" si="14"/>
        <v>0.10808286929754782</v>
      </c>
      <c r="O65" s="135">
        <f t="shared" si="15"/>
        <v>11.510825580188841</v>
      </c>
      <c r="P65" s="217">
        <f t="shared" si="16"/>
        <v>3</v>
      </c>
      <c r="Q65" s="218">
        <f t="shared" si="17"/>
        <v>2</v>
      </c>
      <c r="R65" s="218">
        <f t="shared" si="18"/>
        <v>213</v>
      </c>
      <c r="T65">
        <v>516</v>
      </c>
      <c r="U65">
        <v>9401</v>
      </c>
      <c r="V65" t="s">
        <v>303</v>
      </c>
      <c r="W65">
        <v>1850.432</v>
      </c>
      <c r="X65">
        <v>707.91700000000003</v>
      </c>
      <c r="Y65">
        <v>2.6139999999999999</v>
      </c>
      <c r="Z65">
        <v>9.3439999999999994</v>
      </c>
      <c r="AA65">
        <v>118.598857</v>
      </c>
      <c r="AB65">
        <v>1.2285779999999999</v>
      </c>
      <c r="AC65">
        <v>38.355246000000001</v>
      </c>
      <c r="AD65" s="1">
        <v>426</v>
      </c>
      <c r="AE65">
        <v>2</v>
      </c>
      <c r="AF65">
        <v>213</v>
      </c>
      <c r="AG65">
        <v>70</v>
      </c>
      <c r="AH65">
        <v>15.602442999999999</v>
      </c>
      <c r="AI65">
        <v>204.5</v>
      </c>
      <c r="AJ65">
        <v>0</v>
      </c>
      <c r="AK65">
        <v>3</v>
      </c>
      <c r="AL65">
        <v>26</v>
      </c>
      <c r="AM65">
        <v>0.96580205546350339</v>
      </c>
      <c r="AN65" t="s">
        <v>425</v>
      </c>
      <c r="AO65">
        <v>426.06400000000002</v>
      </c>
      <c r="AP65" t="s">
        <v>540</v>
      </c>
      <c r="AQ65" t="s">
        <v>116</v>
      </c>
      <c r="AR65" t="s">
        <v>120</v>
      </c>
      <c r="AS65" t="s">
        <v>116</v>
      </c>
      <c r="AT65" t="s">
        <v>120</v>
      </c>
      <c r="AU65" t="s">
        <v>215</v>
      </c>
      <c r="AV65" t="s">
        <v>303</v>
      </c>
      <c r="AW65" t="s">
        <v>425</v>
      </c>
      <c r="AX65">
        <v>9401</v>
      </c>
      <c r="AY65" t="s">
        <v>678</v>
      </c>
      <c r="AZ65">
        <v>9</v>
      </c>
      <c r="BA65" t="s">
        <v>722</v>
      </c>
      <c r="BB65">
        <v>9</v>
      </c>
      <c r="BC65">
        <v>1</v>
      </c>
      <c r="BE65" t="s">
        <v>67</v>
      </c>
      <c r="BF65">
        <v>1</v>
      </c>
      <c r="BG65" t="s">
        <v>405</v>
      </c>
      <c r="BI65" t="s">
        <v>116</v>
      </c>
      <c r="BJ65" t="s">
        <v>303</v>
      </c>
      <c r="BK65" t="s">
        <v>425</v>
      </c>
      <c r="BL65">
        <v>0.96580205546350339</v>
      </c>
      <c r="BM65">
        <v>9401</v>
      </c>
      <c r="BN65" t="s">
        <v>120</v>
      </c>
      <c r="BO65" t="s">
        <v>215</v>
      </c>
      <c r="BP65">
        <v>9</v>
      </c>
      <c r="BQ65">
        <v>1850.432</v>
      </c>
      <c r="BR65">
        <v>1.0359104894240254E-2</v>
      </c>
      <c r="BS65">
        <v>0.32340316736779345</v>
      </c>
      <c r="BT65">
        <v>0.23021651160377685</v>
      </c>
      <c r="BU65">
        <v>9.3439999999999994</v>
      </c>
      <c r="BV65">
        <v>0.10808286929754782</v>
      </c>
      <c r="BW65">
        <v>11.510825580188841</v>
      </c>
      <c r="BX65">
        <v>3</v>
      </c>
      <c r="BY65">
        <v>2</v>
      </c>
      <c r="BZ65">
        <v>213</v>
      </c>
    </row>
    <row r="66" spans="1:78" ht="16.5" x14ac:dyDescent="0.25">
      <c r="A66" s="107" t="str">
        <f t="shared" si="1"/>
        <v>선진여객</v>
      </c>
      <c r="B66" s="108" t="str">
        <f t="shared" si="2"/>
        <v>박풍식</v>
      </c>
      <c r="C66" s="109" t="str">
        <f t="shared" si="3"/>
        <v>D</v>
      </c>
      <c r="D66" s="110">
        <f t="shared" si="4"/>
        <v>0.83080496563835571</v>
      </c>
      <c r="E66" s="111">
        <f t="shared" si="5"/>
        <v>8509</v>
      </c>
      <c r="F66" s="112" t="str">
        <f t="shared" si="6"/>
        <v>87</v>
      </c>
      <c r="G66" s="113" t="str">
        <f t="shared" si="7"/>
        <v>78바1155</v>
      </c>
      <c r="H66" s="114">
        <f t="shared" si="8"/>
        <v>8</v>
      </c>
      <c r="I66" s="115">
        <f t="shared" si="9"/>
        <v>1214.8709999999999</v>
      </c>
      <c r="J66" s="116">
        <f t="shared" si="10"/>
        <v>2.3535916057964568E-2</v>
      </c>
      <c r="K66" s="116">
        <f t="shared" si="11"/>
        <v>0.39125925875134726</v>
      </c>
      <c r="L66" s="116">
        <f t="shared" si="12"/>
        <v>0.24940919653197749</v>
      </c>
      <c r="M66" s="117">
        <f t="shared" si="13"/>
        <v>15.48</v>
      </c>
      <c r="N66" s="118">
        <f t="shared" si="14"/>
        <v>0.98775919418604952</v>
      </c>
      <c r="O66" s="118">
        <f t="shared" si="15"/>
        <v>19.014364488081451</v>
      </c>
      <c r="P66" s="219">
        <f t="shared" si="16"/>
        <v>2</v>
      </c>
      <c r="Q66" s="220">
        <f t="shared" si="17"/>
        <v>12</v>
      </c>
      <c r="R66" s="220">
        <f t="shared" si="18"/>
        <v>239</v>
      </c>
      <c r="T66">
        <v>516</v>
      </c>
      <c r="U66">
        <v>8509</v>
      </c>
      <c r="V66" t="s">
        <v>304</v>
      </c>
      <c r="W66">
        <v>1230.3440000000001</v>
      </c>
      <c r="X66">
        <v>608.84100000000001</v>
      </c>
      <c r="Y66">
        <v>2.0209999999999999</v>
      </c>
      <c r="Z66">
        <v>15.48</v>
      </c>
      <c r="AA66">
        <v>79.628853000000007</v>
      </c>
      <c r="AB66">
        <v>1.8741380000000001</v>
      </c>
      <c r="AC66">
        <v>31.155525999999998</v>
      </c>
      <c r="AD66" s="1">
        <v>303</v>
      </c>
      <c r="AE66">
        <v>12</v>
      </c>
      <c r="AF66">
        <v>239</v>
      </c>
      <c r="AG66">
        <v>72</v>
      </c>
      <c r="AH66">
        <v>15.450982</v>
      </c>
      <c r="AI66">
        <v>183.3</v>
      </c>
      <c r="AJ66">
        <v>0</v>
      </c>
      <c r="AK66">
        <v>2</v>
      </c>
      <c r="AL66">
        <v>241</v>
      </c>
      <c r="AM66">
        <v>0.83080496563835571</v>
      </c>
      <c r="AN66" t="s">
        <v>66</v>
      </c>
      <c r="AO66">
        <v>230.2</v>
      </c>
      <c r="AP66" t="s">
        <v>541</v>
      </c>
      <c r="AQ66" t="s">
        <v>116</v>
      </c>
      <c r="AR66" t="s">
        <v>121</v>
      </c>
      <c r="AS66" t="s">
        <v>116</v>
      </c>
      <c r="AT66" t="s">
        <v>121</v>
      </c>
      <c r="AU66" t="s">
        <v>240</v>
      </c>
      <c r="AV66" t="s">
        <v>304</v>
      </c>
      <c r="AW66" t="s">
        <v>66</v>
      </c>
      <c r="AX66">
        <v>8509</v>
      </c>
      <c r="AY66" t="s">
        <v>672</v>
      </c>
      <c r="AZ66">
        <v>6</v>
      </c>
      <c r="BA66" t="s">
        <v>450</v>
      </c>
      <c r="BB66">
        <v>8</v>
      </c>
      <c r="BC66">
        <v>1</v>
      </c>
      <c r="BE66" t="s">
        <v>66</v>
      </c>
      <c r="BF66">
        <v>0</v>
      </c>
      <c r="BG66" t="s">
        <v>403</v>
      </c>
      <c r="BI66" t="s">
        <v>116</v>
      </c>
      <c r="BJ66" t="s">
        <v>304</v>
      </c>
      <c r="BK66" t="s">
        <v>66</v>
      </c>
      <c r="BL66">
        <v>0.83080496563835571</v>
      </c>
      <c r="BM66">
        <v>8509</v>
      </c>
      <c r="BN66" t="s">
        <v>121</v>
      </c>
      <c r="BO66" t="s">
        <v>240</v>
      </c>
      <c r="BP66">
        <v>8</v>
      </c>
      <c r="BQ66">
        <v>1214.8709999999999</v>
      </c>
      <c r="BR66">
        <v>2.3535916057964568E-2</v>
      </c>
      <c r="BS66">
        <v>0.39125925875134726</v>
      </c>
      <c r="BT66">
        <v>0.24627258717887029</v>
      </c>
      <c r="BU66">
        <v>15.48</v>
      </c>
      <c r="BV66">
        <v>0.98775919418604952</v>
      </c>
      <c r="BW66">
        <v>19.014364488081451</v>
      </c>
      <c r="BX66">
        <v>2</v>
      </c>
      <c r="BY66">
        <v>12</v>
      </c>
      <c r="BZ66">
        <v>239</v>
      </c>
    </row>
    <row r="67" spans="1:78" ht="16.5" x14ac:dyDescent="0.25">
      <c r="A67" s="124" t="str">
        <f t="shared" si="1"/>
        <v>선진여객</v>
      </c>
      <c r="B67" s="125" t="str">
        <f t="shared" si="2"/>
        <v>박헌균</v>
      </c>
      <c r="C67" s="126" t="str">
        <f t="shared" si="3"/>
        <v>F</v>
      </c>
      <c r="D67" s="127">
        <f t="shared" si="4"/>
        <v>0.78215207176398027</v>
      </c>
      <c r="E67" s="128">
        <f t="shared" si="5"/>
        <v>2001</v>
      </c>
      <c r="F67" s="129" t="str">
        <f t="shared" si="6"/>
        <v>72</v>
      </c>
      <c r="G67" s="130" t="str">
        <f t="shared" si="7"/>
        <v>78바1192</v>
      </c>
      <c r="H67" s="131">
        <f t="shared" si="8"/>
        <v>2</v>
      </c>
      <c r="I67" s="132">
        <f t="shared" si="9"/>
        <v>2164.569</v>
      </c>
      <c r="J67" s="133">
        <f t="shared" si="10"/>
        <v>1.8213957755174155E-2</v>
      </c>
      <c r="K67" s="133">
        <f t="shared" si="11"/>
        <v>0.3503042056771577</v>
      </c>
      <c r="L67" s="133">
        <f t="shared" si="12"/>
        <v>0.2032737233139715</v>
      </c>
      <c r="M67" s="134">
        <f t="shared" si="13"/>
        <v>14.225</v>
      </c>
      <c r="N67" s="135">
        <f t="shared" si="14"/>
        <v>0</v>
      </c>
      <c r="O67" s="135">
        <f t="shared" si="15"/>
        <v>50.587437961090636</v>
      </c>
      <c r="P67" s="217">
        <f t="shared" si="16"/>
        <v>4</v>
      </c>
      <c r="Q67" s="218">
        <f t="shared" si="17"/>
        <v>0</v>
      </c>
      <c r="R67" s="218">
        <f t="shared" si="18"/>
        <v>1095</v>
      </c>
      <c r="T67">
        <v>516</v>
      </c>
      <c r="U67">
        <v>2001</v>
      </c>
      <c r="V67" t="s">
        <v>305</v>
      </c>
      <c r="W67">
        <v>2164.569</v>
      </c>
      <c r="X67">
        <v>1207.6120000000001</v>
      </c>
      <c r="Y67">
        <v>1.792</v>
      </c>
      <c r="Z67">
        <v>14.225</v>
      </c>
      <c r="AA67">
        <v>119.16773000000001</v>
      </c>
      <c r="AB67">
        <v>2.1705160000000001</v>
      </c>
      <c r="AC67">
        <v>41.744956999999999</v>
      </c>
      <c r="AD67" s="1">
        <v>440</v>
      </c>
      <c r="AE67">
        <v>0</v>
      </c>
      <c r="AF67">
        <v>1095</v>
      </c>
      <c r="AG67">
        <v>99</v>
      </c>
      <c r="AH67">
        <v>18.164052999999999</v>
      </c>
      <c r="AI67">
        <v>2368.6999999999998</v>
      </c>
      <c r="AJ67">
        <v>16.3</v>
      </c>
      <c r="AK67">
        <v>4</v>
      </c>
      <c r="AL67">
        <v>729</v>
      </c>
      <c r="AM67">
        <v>0.78215207176398027</v>
      </c>
      <c r="AN67" t="s">
        <v>69</v>
      </c>
      <c r="AO67">
        <v>2077.7829999999999</v>
      </c>
      <c r="AP67" t="s">
        <v>542</v>
      </c>
      <c r="AQ67" t="s">
        <v>116</v>
      </c>
      <c r="AR67" t="s">
        <v>119</v>
      </c>
      <c r="AS67" t="s">
        <v>116</v>
      </c>
      <c r="AT67" t="s">
        <v>119</v>
      </c>
      <c r="AU67" t="s">
        <v>203</v>
      </c>
      <c r="AV67" t="s">
        <v>305</v>
      </c>
      <c r="AW67" t="s">
        <v>69</v>
      </c>
      <c r="AX67">
        <v>2001</v>
      </c>
      <c r="AY67" t="s">
        <v>696</v>
      </c>
      <c r="AZ67">
        <v>1</v>
      </c>
      <c r="BA67" t="s">
        <v>194</v>
      </c>
      <c r="BB67">
        <v>2</v>
      </c>
      <c r="BC67">
        <v>1</v>
      </c>
      <c r="BE67" t="s">
        <v>68</v>
      </c>
      <c r="BF67">
        <v>-2</v>
      </c>
      <c r="BG67" t="s">
        <v>439</v>
      </c>
      <c r="BI67" t="s">
        <v>116</v>
      </c>
      <c r="BJ67" t="s">
        <v>305</v>
      </c>
      <c r="BK67" t="s">
        <v>69</v>
      </c>
      <c r="BL67">
        <v>0.78215207176398027</v>
      </c>
      <c r="BM67">
        <v>2001</v>
      </c>
      <c r="BN67" t="s">
        <v>119</v>
      </c>
      <c r="BO67" t="s">
        <v>203</v>
      </c>
      <c r="BP67">
        <v>2</v>
      </c>
      <c r="BQ67">
        <v>2164.569</v>
      </c>
      <c r="BR67">
        <v>1.8213957755174155E-2</v>
      </c>
      <c r="BS67">
        <v>0.3503042056771577</v>
      </c>
      <c r="BT67">
        <v>0.2032737233139715</v>
      </c>
      <c r="BU67">
        <v>14.225</v>
      </c>
      <c r="BV67">
        <v>0</v>
      </c>
      <c r="BW67">
        <v>50.587437961090636</v>
      </c>
      <c r="BX67">
        <v>4</v>
      </c>
      <c r="BY67">
        <v>0</v>
      </c>
      <c r="BZ67">
        <v>1095</v>
      </c>
    </row>
    <row r="68" spans="1:78" ht="16.5" x14ac:dyDescent="0.25">
      <c r="A68" s="107" t="str">
        <f t="shared" si="1"/>
        <v>선진여객</v>
      </c>
      <c r="B68" s="108" t="str">
        <f t="shared" si="2"/>
        <v>박현직</v>
      </c>
      <c r="C68" s="109" t="str">
        <f t="shared" si="3"/>
        <v>C</v>
      </c>
      <c r="D68" s="110">
        <f t="shared" si="4"/>
        <v>0.88812499999999994</v>
      </c>
      <c r="E68" s="111">
        <f t="shared" si="5"/>
        <v>1489</v>
      </c>
      <c r="F68" s="112" t="str">
        <f t="shared" si="6"/>
        <v>300</v>
      </c>
      <c r="G68" s="113" t="str">
        <f t="shared" si="7"/>
        <v>73아1100</v>
      </c>
      <c r="H68" s="114">
        <f t="shared" si="8"/>
        <v>1</v>
      </c>
      <c r="I68" s="115">
        <f t="shared" si="9"/>
        <v>2432.0360000000001</v>
      </c>
      <c r="J68" s="116">
        <f t="shared" si="10"/>
        <v>5.5969469183731486E-3</v>
      </c>
      <c r="K68" s="116">
        <f t="shared" si="11"/>
        <v>0.36299693641587044</v>
      </c>
      <c r="L68" s="116">
        <f t="shared" si="12"/>
        <v>0.15460297462702033</v>
      </c>
      <c r="M68" s="117">
        <f t="shared" si="13"/>
        <v>9.33</v>
      </c>
      <c r="N68" s="118">
        <f t="shared" si="14"/>
        <v>0.24670687440481967</v>
      </c>
      <c r="O68" s="118">
        <f t="shared" si="15"/>
        <v>8.4291515421646714</v>
      </c>
      <c r="P68" s="219">
        <f t="shared" si="16"/>
        <v>0</v>
      </c>
      <c r="Q68" s="220">
        <f t="shared" si="17"/>
        <v>6</v>
      </c>
      <c r="R68" s="220">
        <f t="shared" si="18"/>
        <v>205</v>
      </c>
      <c r="T68">
        <v>516</v>
      </c>
      <c r="U68">
        <v>1489</v>
      </c>
      <c r="V68" t="s">
        <v>306</v>
      </c>
      <c r="W68">
        <v>2432.0360000000001</v>
      </c>
      <c r="X68">
        <v>855.88699999999994</v>
      </c>
      <c r="Y68">
        <v>2.8420000000000001</v>
      </c>
      <c r="Z68">
        <v>9.33</v>
      </c>
      <c r="AA68">
        <v>161.885223</v>
      </c>
      <c r="AB68">
        <v>0.90606299999999995</v>
      </c>
      <c r="AC68">
        <v>58.763840000000002</v>
      </c>
      <c r="AD68" s="1">
        <v>376</v>
      </c>
      <c r="AE68">
        <v>6</v>
      </c>
      <c r="AF68">
        <v>205</v>
      </c>
      <c r="AG68">
        <v>83</v>
      </c>
      <c r="AH68">
        <v>15.023211</v>
      </c>
      <c r="AI68">
        <v>435.3</v>
      </c>
      <c r="AJ68">
        <v>7.2</v>
      </c>
      <c r="AK68">
        <v>0</v>
      </c>
      <c r="AL68">
        <v>0</v>
      </c>
      <c r="AM68">
        <v>0.88812499999999994</v>
      </c>
      <c r="AN68" t="s">
        <v>68</v>
      </c>
      <c r="AO68">
        <v>2432.0360000000001</v>
      </c>
      <c r="AP68" t="s">
        <v>543</v>
      </c>
      <c r="AQ68" t="s">
        <v>116</v>
      </c>
      <c r="AR68" t="s">
        <v>117</v>
      </c>
      <c r="AS68" t="s">
        <v>116</v>
      </c>
      <c r="AT68" t="s">
        <v>117</v>
      </c>
      <c r="AU68" t="s">
        <v>179</v>
      </c>
      <c r="AV68" t="s">
        <v>306</v>
      </c>
      <c r="AW68" t="s">
        <v>68</v>
      </c>
      <c r="AX68">
        <v>1489</v>
      </c>
      <c r="AY68" t="s">
        <v>723</v>
      </c>
      <c r="AZ68">
        <v>2</v>
      </c>
      <c r="BA68" t="s">
        <v>724</v>
      </c>
      <c r="BB68">
        <v>1</v>
      </c>
      <c r="BC68">
        <v>1</v>
      </c>
      <c r="BE68" t="s">
        <v>66</v>
      </c>
      <c r="BF68">
        <v>1</v>
      </c>
      <c r="BG68" t="s">
        <v>405</v>
      </c>
      <c r="BI68" t="s">
        <v>116</v>
      </c>
      <c r="BJ68" t="s">
        <v>306</v>
      </c>
      <c r="BK68" t="s">
        <v>68</v>
      </c>
      <c r="BL68">
        <v>0.88812499999999994</v>
      </c>
      <c r="BM68">
        <v>1489</v>
      </c>
      <c r="BN68" t="s">
        <v>117</v>
      </c>
      <c r="BO68" t="s">
        <v>179</v>
      </c>
      <c r="BP68">
        <v>1</v>
      </c>
      <c r="BQ68">
        <v>2432.0360000000001</v>
      </c>
      <c r="BR68">
        <v>5.5969469183731486E-3</v>
      </c>
      <c r="BS68">
        <v>0.36299693641587044</v>
      </c>
      <c r="BT68">
        <v>0.15460297462702033</v>
      </c>
      <c r="BU68">
        <v>9.33</v>
      </c>
      <c r="BV68">
        <v>0.24670687440481967</v>
      </c>
      <c r="BW68">
        <v>8.4291515421646714</v>
      </c>
      <c r="BX68">
        <v>0</v>
      </c>
      <c r="BY68">
        <v>6</v>
      </c>
      <c r="BZ68">
        <v>205</v>
      </c>
    </row>
    <row r="69" spans="1:78" ht="16.5" x14ac:dyDescent="0.25">
      <c r="A69" s="124" t="str">
        <f t="shared" si="1"/>
        <v>선진여객</v>
      </c>
      <c r="B69" s="125" t="str">
        <f t="shared" si="2"/>
        <v>변상정</v>
      </c>
      <c r="C69" s="126" t="str">
        <f t="shared" si="3"/>
        <v>B</v>
      </c>
      <c r="D69" s="127">
        <f t="shared" si="4"/>
        <v>0.90864852376069083</v>
      </c>
      <c r="E69" s="128">
        <f t="shared" si="5"/>
        <v>4441</v>
      </c>
      <c r="F69" s="129" t="str">
        <f t="shared" si="6"/>
        <v>80</v>
      </c>
      <c r="G69" s="130" t="str">
        <f t="shared" si="7"/>
        <v>78바1147</v>
      </c>
      <c r="H69" s="131">
        <f t="shared" si="8"/>
        <v>13</v>
      </c>
      <c r="I69" s="132">
        <f t="shared" si="9"/>
        <v>2244.741</v>
      </c>
      <c r="J69" s="133">
        <f t="shared" si="10"/>
        <v>1.0999179568877894E-2</v>
      </c>
      <c r="K69" s="133">
        <f t="shared" si="11"/>
        <v>0.33233175650956642</v>
      </c>
      <c r="L69" s="133">
        <f t="shared" si="12"/>
        <v>0.25303587362640056</v>
      </c>
      <c r="M69" s="134">
        <f t="shared" si="13"/>
        <v>10.711</v>
      </c>
      <c r="N69" s="135">
        <f t="shared" si="14"/>
        <v>0.40093712370380369</v>
      </c>
      <c r="O69" s="135">
        <f t="shared" si="15"/>
        <v>10.112525231195937</v>
      </c>
      <c r="P69" s="217">
        <f t="shared" si="16"/>
        <v>1</v>
      </c>
      <c r="Q69" s="218">
        <f t="shared" si="17"/>
        <v>9</v>
      </c>
      <c r="R69" s="218">
        <f t="shared" si="18"/>
        <v>227</v>
      </c>
      <c r="T69">
        <v>516</v>
      </c>
      <c r="U69">
        <v>4441</v>
      </c>
      <c r="V69" t="s">
        <v>307</v>
      </c>
      <c r="W69">
        <v>2244.741</v>
      </c>
      <c r="X69">
        <v>899.745</v>
      </c>
      <c r="Y69">
        <v>2.4950000000000001</v>
      </c>
      <c r="Z69">
        <v>10.711</v>
      </c>
      <c r="AA69">
        <v>140.082448</v>
      </c>
      <c r="AB69">
        <v>1.5407919999999999</v>
      </c>
      <c r="AC69">
        <v>46.553846</v>
      </c>
      <c r="AD69" s="1">
        <v>568</v>
      </c>
      <c r="AE69">
        <v>9</v>
      </c>
      <c r="AF69">
        <v>227</v>
      </c>
      <c r="AG69">
        <v>79</v>
      </c>
      <c r="AH69">
        <v>16.024426999999999</v>
      </c>
      <c r="AI69">
        <v>633.9</v>
      </c>
      <c r="AJ69">
        <v>0</v>
      </c>
      <c r="AK69">
        <v>1</v>
      </c>
      <c r="AL69">
        <v>57</v>
      </c>
      <c r="AM69">
        <v>0.90864852376069083</v>
      </c>
      <c r="AN69" t="s">
        <v>67</v>
      </c>
      <c r="AO69">
        <v>367.63600000000002</v>
      </c>
      <c r="AP69" t="s">
        <v>544</v>
      </c>
      <c r="AQ69" t="s">
        <v>116</v>
      </c>
      <c r="AR69" t="s">
        <v>120</v>
      </c>
      <c r="AS69" t="s">
        <v>116</v>
      </c>
      <c r="AT69" t="s">
        <v>120</v>
      </c>
      <c r="AU69" t="s">
        <v>215</v>
      </c>
      <c r="AV69" t="s">
        <v>307</v>
      </c>
      <c r="AW69" t="s">
        <v>67</v>
      </c>
      <c r="AX69">
        <v>4441</v>
      </c>
      <c r="AY69" t="s">
        <v>677</v>
      </c>
      <c r="AZ69">
        <v>11</v>
      </c>
      <c r="BA69" t="s">
        <v>725</v>
      </c>
      <c r="BB69">
        <v>13</v>
      </c>
      <c r="BC69">
        <v>1</v>
      </c>
      <c r="BE69" t="s">
        <v>68</v>
      </c>
      <c r="BF69">
        <v>1</v>
      </c>
      <c r="BG69" t="s">
        <v>405</v>
      </c>
      <c r="BI69" t="s">
        <v>116</v>
      </c>
      <c r="BJ69" t="s">
        <v>307</v>
      </c>
      <c r="BK69" t="s">
        <v>67</v>
      </c>
      <c r="BL69">
        <v>0.90864852376069083</v>
      </c>
      <c r="BM69">
        <v>4441</v>
      </c>
      <c r="BN69" t="s">
        <v>120</v>
      </c>
      <c r="BO69" t="s">
        <v>215</v>
      </c>
      <c r="BP69">
        <v>13</v>
      </c>
      <c r="BQ69">
        <v>2244.741</v>
      </c>
      <c r="BR69">
        <v>1.0999179568877894E-2</v>
      </c>
      <c r="BS69">
        <v>0.33233175650956642</v>
      </c>
      <c r="BT69">
        <v>0.25303587362640056</v>
      </c>
      <c r="BU69">
        <v>10.711</v>
      </c>
      <c r="BV69">
        <v>0.40093712370380369</v>
      </c>
      <c r="BW69">
        <v>10.112525231195937</v>
      </c>
      <c r="BX69">
        <v>1</v>
      </c>
      <c r="BY69">
        <v>9</v>
      </c>
      <c r="BZ69">
        <v>227</v>
      </c>
    </row>
    <row r="70" spans="1:78" ht="16.5" x14ac:dyDescent="0.25">
      <c r="A70" s="107" t="str">
        <f t="shared" si="1"/>
        <v>선진여객</v>
      </c>
      <c r="B70" s="108" t="str">
        <f t="shared" si="2"/>
        <v>서범관</v>
      </c>
      <c r="C70" s="109" t="str">
        <f t="shared" si="3"/>
        <v>A</v>
      </c>
      <c r="D70" s="110">
        <f t="shared" si="4"/>
        <v>0.97461538461538455</v>
      </c>
      <c r="E70" s="111">
        <f t="shared" si="5"/>
        <v>2332</v>
      </c>
      <c r="F70" s="112" t="str">
        <f t="shared" si="6"/>
        <v>80</v>
      </c>
      <c r="G70" s="113" t="str">
        <f t="shared" si="7"/>
        <v>78바1138</v>
      </c>
      <c r="H70" s="114">
        <f t="shared" si="8"/>
        <v>1</v>
      </c>
      <c r="I70" s="115">
        <f t="shared" si="9"/>
        <v>1874.8620000000001</v>
      </c>
      <c r="J70" s="116">
        <f t="shared" si="10"/>
        <v>7.4183652890926922E-3</v>
      </c>
      <c r="K70" s="116">
        <f t="shared" si="11"/>
        <v>0.37443268944279473</v>
      </c>
      <c r="L70" s="116">
        <f t="shared" si="12"/>
        <v>2.8802119836019931E-2</v>
      </c>
      <c r="M70" s="117">
        <f t="shared" si="13"/>
        <v>10.131</v>
      </c>
      <c r="N70" s="118">
        <f t="shared" si="14"/>
        <v>0.16001177686677739</v>
      </c>
      <c r="O70" s="118">
        <f t="shared" si="15"/>
        <v>4.4803297522697667</v>
      </c>
      <c r="P70" s="219">
        <f t="shared" si="16"/>
        <v>0</v>
      </c>
      <c r="Q70" s="220">
        <f t="shared" si="17"/>
        <v>3</v>
      </c>
      <c r="R70" s="220">
        <f t="shared" si="18"/>
        <v>84</v>
      </c>
      <c r="T70">
        <v>516</v>
      </c>
      <c r="U70">
        <v>2332</v>
      </c>
      <c r="V70" t="s">
        <v>308</v>
      </c>
      <c r="W70">
        <v>1874.8620000000001</v>
      </c>
      <c r="X70">
        <v>739.85199999999998</v>
      </c>
      <c r="Y70">
        <v>2.5339999999999998</v>
      </c>
      <c r="Z70">
        <v>10.131</v>
      </c>
      <c r="AA70">
        <v>121.54079299999999</v>
      </c>
      <c r="AB70">
        <v>0.90163400000000005</v>
      </c>
      <c r="AC70">
        <v>45.508845999999998</v>
      </c>
      <c r="AD70" s="1">
        <v>54</v>
      </c>
      <c r="AE70">
        <v>3</v>
      </c>
      <c r="AF70">
        <v>84</v>
      </c>
      <c r="AG70">
        <v>72</v>
      </c>
      <c r="AH70">
        <v>15.425782999999999</v>
      </c>
      <c r="AI70">
        <v>15</v>
      </c>
      <c r="AJ70">
        <v>0</v>
      </c>
      <c r="AK70">
        <v>0</v>
      </c>
      <c r="AL70">
        <v>0</v>
      </c>
      <c r="AM70">
        <v>0.97461538461538455</v>
      </c>
      <c r="AN70" t="s">
        <v>425</v>
      </c>
      <c r="AO70">
        <v>1874.8620000000001</v>
      </c>
      <c r="AP70" t="s">
        <v>545</v>
      </c>
      <c r="AQ70" t="s">
        <v>116</v>
      </c>
      <c r="AR70" t="s">
        <v>120</v>
      </c>
      <c r="AS70" t="s">
        <v>116</v>
      </c>
      <c r="AT70" t="s">
        <v>120</v>
      </c>
      <c r="AU70" t="s">
        <v>208</v>
      </c>
      <c r="AV70" t="s">
        <v>308</v>
      </c>
      <c r="AW70" t="s">
        <v>425</v>
      </c>
      <c r="AX70">
        <v>2332</v>
      </c>
      <c r="AY70" t="s">
        <v>678</v>
      </c>
      <c r="AZ70">
        <v>6</v>
      </c>
      <c r="BA70" t="s">
        <v>726</v>
      </c>
      <c r="BB70">
        <v>1</v>
      </c>
      <c r="BC70">
        <v>1</v>
      </c>
      <c r="BE70" t="s">
        <v>425</v>
      </c>
      <c r="BF70">
        <v>0</v>
      </c>
      <c r="BG70" t="s">
        <v>403</v>
      </c>
      <c r="BI70" t="s">
        <v>116</v>
      </c>
      <c r="BJ70" t="s">
        <v>308</v>
      </c>
      <c r="BK70" t="s">
        <v>425</v>
      </c>
      <c r="BL70">
        <v>0.97461538461538455</v>
      </c>
      <c r="BM70">
        <v>2332</v>
      </c>
      <c r="BN70" t="s">
        <v>120</v>
      </c>
      <c r="BO70" t="s">
        <v>208</v>
      </c>
      <c r="BP70">
        <v>1</v>
      </c>
      <c r="BQ70">
        <v>1874.8620000000001</v>
      </c>
      <c r="BR70">
        <v>7.4183652890926922E-3</v>
      </c>
      <c r="BS70">
        <v>0.37443268944279473</v>
      </c>
      <c r="BT70">
        <v>2.8802119836019931E-2</v>
      </c>
      <c r="BU70">
        <v>10.131</v>
      </c>
      <c r="BV70">
        <v>0.16001177686677739</v>
      </c>
      <c r="BW70">
        <v>4.4803297522697667</v>
      </c>
      <c r="BX70">
        <v>0</v>
      </c>
      <c r="BY70">
        <v>3</v>
      </c>
      <c r="BZ70">
        <v>84</v>
      </c>
    </row>
    <row r="71" spans="1:78" ht="16.5" x14ac:dyDescent="0.25">
      <c r="A71" s="124" t="str">
        <f t="shared" ref="A71:A134" si="19">BI71</f>
        <v>선진여객</v>
      </c>
      <c r="B71" s="125" t="str">
        <f t="shared" ref="B71:B134" si="20">IF(BJ71="NULL", E71, BJ71)</f>
        <v>서성범</v>
      </c>
      <c r="C71" s="126" t="str">
        <f t="shared" ref="C71:C134" si="21">BK71</f>
        <v>A</v>
      </c>
      <c r="D71" s="127">
        <f t="shared" ref="D71:D134" si="22">BL71</f>
        <v>0.95512278368296966</v>
      </c>
      <c r="E71" s="128">
        <f t="shared" ref="E71:E134" si="23">U71</f>
        <v>9426</v>
      </c>
      <c r="F71" s="129" t="str">
        <f t="shared" ref="F71:F134" si="24">BN71</f>
        <v>87</v>
      </c>
      <c r="G71" s="130" t="str">
        <f t="shared" ref="G71:G134" si="25">BO71</f>
        <v>78바1176</v>
      </c>
      <c r="H71" s="131">
        <f t="shared" ref="H71:H134" si="26">BP71</f>
        <v>4</v>
      </c>
      <c r="I71" s="132">
        <f t="shared" ref="I71:I134" si="27">BQ71</f>
        <v>2317.1699999999996</v>
      </c>
      <c r="J71" s="133">
        <f t="shared" ref="J71:J134" si="28">AB71/AA71</f>
        <v>7.3314091752772897E-3</v>
      </c>
      <c r="K71" s="133">
        <f t="shared" ref="K71:K134" si="29">AC71/AA71</f>
        <v>0.39358922563021759</v>
      </c>
      <c r="L71" s="133">
        <f t="shared" ref="L71:L134" si="30">AD71/I71</f>
        <v>0.22829572279979463</v>
      </c>
      <c r="M71" s="134">
        <f t="shared" ref="M71:M134" si="31">Z71</f>
        <v>12.7</v>
      </c>
      <c r="N71" s="135">
        <f t="shared" ref="N71:N134" si="32">BV71</f>
        <v>0</v>
      </c>
      <c r="O71" s="135">
        <f t="shared" ref="O71:O134" si="33">BW71</f>
        <v>78.688959110731929</v>
      </c>
      <c r="P71" s="217">
        <f t="shared" ref="P71:P134" si="34">AK71</f>
        <v>1</v>
      </c>
      <c r="Q71" s="218">
        <f t="shared" ref="Q71:Q134" si="35">AE71</f>
        <v>0</v>
      </c>
      <c r="R71" s="218">
        <f t="shared" ref="R71:R134" si="36">AF71</f>
        <v>2080</v>
      </c>
      <c r="T71">
        <v>516</v>
      </c>
      <c r="U71">
        <v>9426</v>
      </c>
      <c r="V71" t="s">
        <v>309</v>
      </c>
      <c r="W71">
        <v>2317.17</v>
      </c>
      <c r="X71">
        <v>930.47</v>
      </c>
      <c r="Y71">
        <v>2.4900000000000002</v>
      </c>
      <c r="Z71">
        <v>12.7</v>
      </c>
      <c r="AA71">
        <v>149.16272900000001</v>
      </c>
      <c r="AB71">
        <v>1.0935729999999999</v>
      </c>
      <c r="AC71">
        <v>58.708843000000002</v>
      </c>
      <c r="AD71" s="1">
        <v>529</v>
      </c>
      <c r="AE71">
        <v>0</v>
      </c>
      <c r="AF71">
        <v>2080</v>
      </c>
      <c r="AG71">
        <v>85</v>
      </c>
      <c r="AH71">
        <v>15.534509999999999</v>
      </c>
      <c r="AI71">
        <v>1806.7</v>
      </c>
      <c r="AJ71">
        <v>12.7</v>
      </c>
      <c r="AK71">
        <v>1</v>
      </c>
      <c r="AL71">
        <v>195</v>
      </c>
      <c r="AM71">
        <v>0.95512278368296966</v>
      </c>
      <c r="AN71" t="s">
        <v>425</v>
      </c>
      <c r="AO71">
        <v>1946.7629999999999</v>
      </c>
      <c r="AP71" t="s">
        <v>546</v>
      </c>
      <c r="AQ71" t="s">
        <v>116</v>
      </c>
      <c r="AR71" t="s">
        <v>121</v>
      </c>
      <c r="AS71" t="s">
        <v>116</v>
      </c>
      <c r="AT71" t="s">
        <v>121</v>
      </c>
      <c r="AU71" t="s">
        <v>244</v>
      </c>
      <c r="AV71" t="s">
        <v>309</v>
      </c>
      <c r="AW71" t="s">
        <v>425</v>
      </c>
      <c r="AX71">
        <v>9426</v>
      </c>
      <c r="AY71" t="s">
        <v>727</v>
      </c>
      <c r="AZ71">
        <v>2</v>
      </c>
      <c r="BA71" t="s">
        <v>728</v>
      </c>
      <c r="BB71">
        <v>4</v>
      </c>
      <c r="BC71">
        <v>1</v>
      </c>
      <c r="BE71" t="s">
        <v>68</v>
      </c>
      <c r="BF71">
        <v>2</v>
      </c>
      <c r="BG71" t="s">
        <v>405</v>
      </c>
      <c r="BI71" t="s">
        <v>116</v>
      </c>
      <c r="BJ71" t="s">
        <v>309</v>
      </c>
      <c r="BK71" t="s">
        <v>425</v>
      </c>
      <c r="BL71">
        <v>0.95512278368296966</v>
      </c>
      <c r="BM71">
        <v>9426</v>
      </c>
      <c r="BN71" t="s">
        <v>121</v>
      </c>
      <c r="BO71" t="s">
        <v>244</v>
      </c>
      <c r="BP71">
        <v>4</v>
      </c>
      <c r="BQ71">
        <v>2317.1699999999996</v>
      </c>
      <c r="BR71">
        <v>7.3314091752772897E-3</v>
      </c>
      <c r="BS71">
        <v>0.39358922563021759</v>
      </c>
      <c r="BT71">
        <v>0.22829572279979457</v>
      </c>
      <c r="BU71">
        <v>12.7</v>
      </c>
      <c r="BV71">
        <v>0</v>
      </c>
      <c r="BW71">
        <v>78.688959110731929</v>
      </c>
      <c r="BX71">
        <v>1</v>
      </c>
      <c r="BY71">
        <v>0</v>
      </c>
      <c r="BZ71">
        <v>2080</v>
      </c>
    </row>
    <row r="72" spans="1:78" ht="16.5" x14ac:dyDescent="0.25">
      <c r="A72" s="107" t="str">
        <f t="shared" si="19"/>
        <v>선진여객</v>
      </c>
      <c r="B72" s="108" t="str">
        <f t="shared" si="20"/>
        <v>서인석</v>
      </c>
      <c r="C72" s="109" t="str">
        <f t="shared" si="21"/>
        <v>F</v>
      </c>
      <c r="D72" s="110">
        <f t="shared" si="22"/>
        <v>0.75812500000000005</v>
      </c>
      <c r="E72" s="111">
        <f t="shared" si="23"/>
        <v>4500</v>
      </c>
      <c r="F72" s="112" t="str">
        <f t="shared" si="24"/>
        <v>300</v>
      </c>
      <c r="G72" s="113" t="str">
        <f t="shared" si="25"/>
        <v>73아1100</v>
      </c>
      <c r="H72" s="114">
        <f t="shared" si="26"/>
        <v>1</v>
      </c>
      <c r="I72" s="115">
        <f t="shared" si="27"/>
        <v>2323.6060000000002</v>
      </c>
      <c r="J72" s="116">
        <f t="shared" si="28"/>
        <v>2.2878561880932402E-2</v>
      </c>
      <c r="K72" s="116">
        <f t="shared" si="29"/>
        <v>0.35335785669439407</v>
      </c>
      <c r="L72" s="116">
        <f t="shared" si="30"/>
        <v>0.27113030350240097</v>
      </c>
      <c r="M72" s="117">
        <f t="shared" si="31"/>
        <v>13.321</v>
      </c>
      <c r="N72" s="118">
        <f t="shared" si="32"/>
        <v>0.2582193366689533</v>
      </c>
      <c r="O72" s="118">
        <f t="shared" si="33"/>
        <v>36.538036138656892</v>
      </c>
      <c r="P72" s="219">
        <f t="shared" si="34"/>
        <v>3</v>
      </c>
      <c r="Q72" s="220">
        <f t="shared" si="35"/>
        <v>6</v>
      </c>
      <c r="R72" s="220">
        <f t="shared" si="36"/>
        <v>849</v>
      </c>
      <c r="T72">
        <v>516</v>
      </c>
      <c r="U72">
        <v>4500</v>
      </c>
      <c r="V72" t="s">
        <v>174</v>
      </c>
      <c r="W72">
        <v>2323.6060000000002</v>
      </c>
      <c r="X72">
        <v>957.89</v>
      </c>
      <c r="Y72">
        <v>2.4260000000000002</v>
      </c>
      <c r="Z72">
        <v>13.321</v>
      </c>
      <c r="AA72">
        <v>147.382734</v>
      </c>
      <c r="AB72">
        <v>3.3719049999999999</v>
      </c>
      <c r="AC72">
        <v>52.078847000000003</v>
      </c>
      <c r="AD72" s="1">
        <v>630</v>
      </c>
      <c r="AE72">
        <v>6</v>
      </c>
      <c r="AF72">
        <v>849</v>
      </c>
      <c r="AG72">
        <v>72</v>
      </c>
      <c r="AH72">
        <v>15.765795000000001</v>
      </c>
      <c r="AI72">
        <v>942.8</v>
      </c>
      <c r="AJ72">
        <v>0</v>
      </c>
      <c r="AK72">
        <v>3</v>
      </c>
      <c r="AL72">
        <v>353</v>
      </c>
      <c r="AM72">
        <v>0.75812500000000005</v>
      </c>
      <c r="AN72" t="s">
        <v>69</v>
      </c>
      <c r="AO72">
        <v>2323.6060000000002</v>
      </c>
      <c r="AP72" t="s">
        <v>547</v>
      </c>
      <c r="AQ72" t="s">
        <v>116</v>
      </c>
      <c r="AR72" t="s">
        <v>117</v>
      </c>
      <c r="AS72" t="s">
        <v>116</v>
      </c>
      <c r="AT72" t="s">
        <v>117</v>
      </c>
      <c r="AU72" t="s">
        <v>179</v>
      </c>
      <c r="AV72" t="s">
        <v>174</v>
      </c>
      <c r="AW72" t="s">
        <v>69</v>
      </c>
      <c r="AX72">
        <v>4500</v>
      </c>
      <c r="AY72" t="s">
        <v>717</v>
      </c>
      <c r="AZ72">
        <v>4</v>
      </c>
      <c r="BA72" t="s">
        <v>729</v>
      </c>
      <c r="BB72">
        <v>1</v>
      </c>
      <c r="BC72">
        <v>1</v>
      </c>
      <c r="BE72" t="s">
        <v>69</v>
      </c>
      <c r="BF72">
        <v>0</v>
      </c>
      <c r="BG72" t="s">
        <v>403</v>
      </c>
      <c r="BI72" t="s">
        <v>116</v>
      </c>
      <c r="BJ72" t="s">
        <v>174</v>
      </c>
      <c r="BK72" t="s">
        <v>69</v>
      </c>
      <c r="BL72">
        <v>0.75812500000000005</v>
      </c>
      <c r="BM72">
        <v>4500</v>
      </c>
      <c r="BN72" t="s">
        <v>117</v>
      </c>
      <c r="BO72" t="s">
        <v>179</v>
      </c>
      <c r="BP72">
        <v>1</v>
      </c>
      <c r="BQ72">
        <v>2323.6060000000002</v>
      </c>
      <c r="BR72">
        <v>2.2878561880932402E-2</v>
      </c>
      <c r="BS72">
        <v>0.35335785669439407</v>
      </c>
      <c r="BT72">
        <v>0.27113030350240097</v>
      </c>
      <c r="BU72">
        <v>13.321</v>
      </c>
      <c r="BV72">
        <v>0.2582193366689533</v>
      </c>
      <c r="BW72">
        <v>36.538036138656892</v>
      </c>
      <c r="BX72">
        <v>3</v>
      </c>
      <c r="BY72">
        <v>6</v>
      </c>
      <c r="BZ72">
        <v>849</v>
      </c>
    </row>
    <row r="73" spans="1:78" ht="16.5" x14ac:dyDescent="0.25">
      <c r="A73" s="124" t="str">
        <f t="shared" si="19"/>
        <v>선진여객</v>
      </c>
      <c r="B73" s="125" t="str">
        <f t="shared" si="20"/>
        <v>설동걸</v>
      </c>
      <c r="C73" s="126" t="str">
        <f t="shared" si="21"/>
        <v>F</v>
      </c>
      <c r="D73" s="127">
        <f t="shared" si="22"/>
        <v>0.79</v>
      </c>
      <c r="E73" s="128">
        <f t="shared" si="23"/>
        <v>3664</v>
      </c>
      <c r="F73" s="129" t="str">
        <f t="shared" si="24"/>
        <v>87</v>
      </c>
      <c r="G73" s="130" t="str">
        <f t="shared" si="25"/>
        <v>73아1298</v>
      </c>
      <c r="H73" s="131">
        <f t="shared" si="26"/>
        <v>1</v>
      </c>
      <c r="I73" s="132">
        <f t="shared" si="27"/>
        <v>1285.365</v>
      </c>
      <c r="J73" s="133">
        <f t="shared" si="28"/>
        <v>5.4539350242113586E-3</v>
      </c>
      <c r="K73" s="133">
        <f t="shared" si="29"/>
        <v>0.38712416239377156</v>
      </c>
      <c r="L73" s="133">
        <f t="shared" si="30"/>
        <v>0.31664157651717606</v>
      </c>
      <c r="M73" s="134">
        <f t="shared" si="31"/>
        <v>15.791</v>
      </c>
      <c r="N73" s="135">
        <f t="shared" si="32"/>
        <v>0</v>
      </c>
      <c r="O73" s="135">
        <f t="shared" si="33"/>
        <v>15.559782629836661</v>
      </c>
      <c r="P73" s="217">
        <f t="shared" si="34"/>
        <v>9</v>
      </c>
      <c r="Q73" s="218">
        <f t="shared" si="35"/>
        <v>0</v>
      </c>
      <c r="R73" s="218">
        <f t="shared" si="36"/>
        <v>200</v>
      </c>
      <c r="T73">
        <v>516</v>
      </c>
      <c r="U73">
        <v>3664</v>
      </c>
      <c r="V73" t="s">
        <v>392</v>
      </c>
      <c r="W73">
        <v>1285.365</v>
      </c>
      <c r="X73">
        <v>774.81799999999998</v>
      </c>
      <c r="Y73">
        <v>1.659</v>
      </c>
      <c r="Z73">
        <v>15.791</v>
      </c>
      <c r="AA73">
        <v>83.982482000000005</v>
      </c>
      <c r="AB73">
        <v>0.45803500000000003</v>
      </c>
      <c r="AC73">
        <v>32.511648000000001</v>
      </c>
      <c r="AD73" s="1">
        <v>407</v>
      </c>
      <c r="AE73">
        <v>0</v>
      </c>
      <c r="AF73">
        <v>200</v>
      </c>
      <c r="AG73">
        <v>79</v>
      </c>
      <c r="AH73">
        <v>15.305156</v>
      </c>
      <c r="AI73">
        <v>583.9</v>
      </c>
      <c r="AJ73">
        <v>0</v>
      </c>
      <c r="AK73">
        <v>9</v>
      </c>
      <c r="AL73">
        <v>1618</v>
      </c>
      <c r="AM73">
        <v>0.79</v>
      </c>
      <c r="AN73" t="s">
        <v>69</v>
      </c>
      <c r="AO73">
        <v>1285.365</v>
      </c>
      <c r="AP73" t="s">
        <v>548</v>
      </c>
      <c r="AQ73" t="s">
        <v>116</v>
      </c>
      <c r="AR73" t="s">
        <v>121</v>
      </c>
      <c r="AS73" t="s">
        <v>116</v>
      </c>
      <c r="AT73" t="s">
        <v>121</v>
      </c>
      <c r="AU73" t="s">
        <v>236</v>
      </c>
      <c r="AV73" t="s">
        <v>392</v>
      </c>
      <c r="AW73" t="s">
        <v>69</v>
      </c>
      <c r="AX73">
        <v>3664</v>
      </c>
      <c r="AY73" t="s">
        <v>670</v>
      </c>
      <c r="AZ73">
        <v>4</v>
      </c>
      <c r="BA73" t="s">
        <v>420</v>
      </c>
      <c r="BB73">
        <v>1</v>
      </c>
      <c r="BC73">
        <v>2</v>
      </c>
      <c r="BE73" t="s">
        <v>66</v>
      </c>
      <c r="BF73">
        <v>-1</v>
      </c>
      <c r="BG73" t="s">
        <v>439</v>
      </c>
      <c r="BI73" t="s">
        <v>116</v>
      </c>
      <c r="BJ73" t="s">
        <v>392</v>
      </c>
      <c r="BK73" t="s">
        <v>69</v>
      </c>
      <c r="BL73">
        <v>0.79</v>
      </c>
      <c r="BM73">
        <v>3664</v>
      </c>
      <c r="BN73" t="s">
        <v>121</v>
      </c>
      <c r="BO73" t="s">
        <v>236</v>
      </c>
      <c r="BP73">
        <v>1</v>
      </c>
      <c r="BQ73">
        <v>1285.365</v>
      </c>
      <c r="BR73">
        <v>5.4539350242113586E-3</v>
      </c>
      <c r="BS73">
        <v>0.38712416239377156</v>
      </c>
      <c r="BT73">
        <v>0.31664157651717606</v>
      </c>
      <c r="BU73">
        <v>15.791</v>
      </c>
      <c r="BV73">
        <v>0</v>
      </c>
      <c r="BW73">
        <v>15.559782629836661</v>
      </c>
      <c r="BX73">
        <v>9</v>
      </c>
      <c r="BY73">
        <v>0</v>
      </c>
      <c r="BZ73">
        <v>200</v>
      </c>
    </row>
    <row r="74" spans="1:78" ht="16.5" x14ac:dyDescent="0.25">
      <c r="A74" s="107" t="str">
        <f t="shared" si="19"/>
        <v>선진여객</v>
      </c>
      <c r="B74" s="108" t="str">
        <f t="shared" si="20"/>
        <v>손기훈</v>
      </c>
      <c r="C74" s="109" t="str">
        <f t="shared" si="21"/>
        <v>C</v>
      </c>
      <c r="D74" s="110">
        <f t="shared" si="22"/>
        <v>0.88829768355864491</v>
      </c>
      <c r="E74" s="111">
        <f t="shared" si="23"/>
        <v>8862</v>
      </c>
      <c r="F74" s="112" t="str">
        <f t="shared" si="24"/>
        <v>87</v>
      </c>
      <c r="G74" s="113" t="str">
        <f t="shared" si="25"/>
        <v>78바1198</v>
      </c>
      <c r="H74" s="114">
        <f t="shared" si="26"/>
        <v>4</v>
      </c>
      <c r="I74" s="115">
        <f t="shared" si="27"/>
        <v>2372.88</v>
      </c>
      <c r="J74" s="116">
        <f t="shared" si="28"/>
        <v>8.941203448910728E-3</v>
      </c>
      <c r="K74" s="116">
        <f t="shared" si="29"/>
        <v>0.38763731681817687</v>
      </c>
      <c r="L74" s="116">
        <f t="shared" si="30"/>
        <v>0.13822865041637167</v>
      </c>
      <c r="M74" s="117">
        <f t="shared" si="31"/>
        <v>11.323</v>
      </c>
      <c r="N74" s="118">
        <f t="shared" si="32"/>
        <v>0.12642864367351067</v>
      </c>
      <c r="O74" s="118">
        <f t="shared" si="33"/>
        <v>21.492869424496813</v>
      </c>
      <c r="P74" s="219">
        <f t="shared" si="34"/>
        <v>0</v>
      </c>
      <c r="Q74" s="220">
        <f t="shared" si="35"/>
        <v>3</v>
      </c>
      <c r="R74" s="220">
        <f t="shared" si="36"/>
        <v>510</v>
      </c>
      <c r="T74">
        <v>516</v>
      </c>
      <c r="U74">
        <v>8862</v>
      </c>
      <c r="V74" t="s">
        <v>310</v>
      </c>
      <c r="W74">
        <v>2372.88</v>
      </c>
      <c r="X74">
        <v>1063.0630000000001</v>
      </c>
      <c r="Y74">
        <v>2.2320000000000002</v>
      </c>
      <c r="Z74">
        <v>11.323</v>
      </c>
      <c r="AA74">
        <v>161.576348</v>
      </c>
      <c r="AB74">
        <v>1.4446870000000001</v>
      </c>
      <c r="AC74">
        <v>62.633021999999997</v>
      </c>
      <c r="AD74" s="1">
        <v>328</v>
      </c>
      <c r="AE74">
        <v>3</v>
      </c>
      <c r="AF74">
        <v>510</v>
      </c>
      <c r="AG74">
        <v>77</v>
      </c>
      <c r="AH74">
        <v>14.685812</v>
      </c>
      <c r="AI74">
        <v>293.39999999999998</v>
      </c>
      <c r="AJ74">
        <v>0</v>
      </c>
      <c r="AK74">
        <v>0</v>
      </c>
      <c r="AL74">
        <v>0</v>
      </c>
      <c r="AM74">
        <v>0.88829768355864491</v>
      </c>
      <c r="AN74" t="s">
        <v>68</v>
      </c>
      <c r="AO74">
        <v>2032.9380000000001</v>
      </c>
      <c r="AP74" t="s">
        <v>549</v>
      </c>
      <c r="AQ74" t="s">
        <v>116</v>
      </c>
      <c r="AR74" t="s">
        <v>121</v>
      </c>
      <c r="AS74" t="s">
        <v>116</v>
      </c>
      <c r="AT74" t="s">
        <v>121</v>
      </c>
      <c r="AU74" t="s">
        <v>255</v>
      </c>
      <c r="AV74" t="s">
        <v>310</v>
      </c>
      <c r="AW74" t="s">
        <v>68</v>
      </c>
      <c r="AX74">
        <v>8862</v>
      </c>
      <c r="AY74" t="s">
        <v>698</v>
      </c>
      <c r="AZ74">
        <v>1</v>
      </c>
      <c r="BA74" t="s">
        <v>730</v>
      </c>
      <c r="BB74">
        <v>4</v>
      </c>
      <c r="BC74">
        <v>1</v>
      </c>
      <c r="BE74" t="s">
        <v>66</v>
      </c>
      <c r="BF74">
        <v>1</v>
      </c>
      <c r="BG74" t="s">
        <v>405</v>
      </c>
      <c r="BI74" t="s">
        <v>116</v>
      </c>
      <c r="BJ74" t="s">
        <v>310</v>
      </c>
      <c r="BK74" t="s">
        <v>68</v>
      </c>
      <c r="BL74">
        <v>0.88829768355864491</v>
      </c>
      <c r="BM74">
        <v>8862</v>
      </c>
      <c r="BN74" t="s">
        <v>121</v>
      </c>
      <c r="BO74" t="s">
        <v>255</v>
      </c>
      <c r="BP74">
        <v>4</v>
      </c>
      <c r="BQ74">
        <v>2372.88</v>
      </c>
      <c r="BR74">
        <v>8.941203448910728E-3</v>
      </c>
      <c r="BS74">
        <v>0.38763731681817687</v>
      </c>
      <c r="BT74">
        <v>0.13822865041637167</v>
      </c>
      <c r="BU74">
        <v>11.323</v>
      </c>
      <c r="BV74">
        <v>0.12642864367351067</v>
      </c>
      <c r="BW74">
        <v>21.492869424496813</v>
      </c>
      <c r="BX74">
        <v>0</v>
      </c>
      <c r="BY74">
        <v>3</v>
      </c>
      <c r="BZ74">
        <v>510</v>
      </c>
    </row>
    <row r="75" spans="1:78" ht="16.5" x14ac:dyDescent="0.25">
      <c r="A75" s="124" t="str">
        <f t="shared" si="19"/>
        <v>선진여객</v>
      </c>
      <c r="B75" s="125" t="str">
        <f t="shared" si="20"/>
        <v>손헌승</v>
      </c>
      <c r="C75" s="126" t="str">
        <f t="shared" si="21"/>
        <v>D</v>
      </c>
      <c r="D75" s="127">
        <f t="shared" si="22"/>
        <v>0.84904761904761894</v>
      </c>
      <c r="E75" s="128">
        <f t="shared" si="23"/>
        <v>4604</v>
      </c>
      <c r="F75" s="129" t="str">
        <f t="shared" si="24"/>
        <v>87</v>
      </c>
      <c r="G75" s="130" t="str">
        <f t="shared" si="25"/>
        <v>73아1298</v>
      </c>
      <c r="H75" s="131">
        <f t="shared" si="26"/>
        <v>1</v>
      </c>
      <c r="I75" s="132">
        <f t="shared" si="27"/>
        <v>1850.8789999999999</v>
      </c>
      <c r="J75" s="133">
        <f t="shared" si="28"/>
        <v>8.5205032804791334E-3</v>
      </c>
      <c r="K75" s="133">
        <f t="shared" si="29"/>
        <v>0.3499601781297626</v>
      </c>
      <c r="L75" s="133">
        <f t="shared" si="30"/>
        <v>0.24528886004973854</v>
      </c>
      <c r="M75" s="134">
        <f t="shared" si="31"/>
        <v>15.657999999999999</v>
      </c>
      <c r="N75" s="135">
        <f t="shared" si="32"/>
        <v>5.4028383270867522E-2</v>
      </c>
      <c r="O75" s="135">
        <f t="shared" si="33"/>
        <v>25.285283370765999</v>
      </c>
      <c r="P75" s="217">
        <f t="shared" si="34"/>
        <v>6</v>
      </c>
      <c r="Q75" s="218">
        <f t="shared" si="35"/>
        <v>1</v>
      </c>
      <c r="R75" s="218">
        <f t="shared" si="36"/>
        <v>468</v>
      </c>
      <c r="T75">
        <v>516</v>
      </c>
      <c r="U75">
        <v>4604</v>
      </c>
      <c r="V75" t="s">
        <v>311</v>
      </c>
      <c r="W75">
        <v>1850.8789999999999</v>
      </c>
      <c r="X75">
        <v>1037.912</v>
      </c>
      <c r="Y75">
        <v>1.7829999999999999</v>
      </c>
      <c r="Z75">
        <v>15.657999999999999</v>
      </c>
      <c r="AA75">
        <v>107.120785</v>
      </c>
      <c r="AB75">
        <v>0.91272299999999995</v>
      </c>
      <c r="AC75">
        <v>37.488008999999998</v>
      </c>
      <c r="AD75" s="1">
        <v>454</v>
      </c>
      <c r="AE75">
        <v>1</v>
      </c>
      <c r="AF75">
        <v>468</v>
      </c>
      <c r="AG75">
        <v>80</v>
      </c>
      <c r="AH75">
        <v>17.27843</v>
      </c>
      <c r="AI75">
        <v>2062.6</v>
      </c>
      <c r="AJ75">
        <v>0</v>
      </c>
      <c r="AK75">
        <v>6</v>
      </c>
      <c r="AL75">
        <v>2076</v>
      </c>
      <c r="AM75">
        <v>0.84904761904761894</v>
      </c>
      <c r="AN75" t="s">
        <v>66</v>
      </c>
      <c r="AO75">
        <v>1850.8789999999999</v>
      </c>
      <c r="AP75" t="s">
        <v>550</v>
      </c>
      <c r="AQ75" t="s">
        <v>116</v>
      </c>
      <c r="AR75" t="s">
        <v>121</v>
      </c>
      <c r="AS75" t="s">
        <v>116</v>
      </c>
      <c r="AT75" t="s">
        <v>121</v>
      </c>
      <c r="AU75" t="s">
        <v>236</v>
      </c>
      <c r="AV75" t="s">
        <v>311</v>
      </c>
      <c r="AW75" t="s">
        <v>66</v>
      </c>
      <c r="AX75">
        <v>4604</v>
      </c>
      <c r="AY75" t="s">
        <v>672</v>
      </c>
      <c r="AZ75">
        <v>2</v>
      </c>
      <c r="BA75" t="s">
        <v>452</v>
      </c>
      <c r="BB75">
        <v>1</v>
      </c>
      <c r="BC75">
        <v>1</v>
      </c>
      <c r="BE75" t="s">
        <v>66</v>
      </c>
      <c r="BF75">
        <v>0</v>
      </c>
      <c r="BG75" t="s">
        <v>403</v>
      </c>
      <c r="BI75" t="s">
        <v>116</v>
      </c>
      <c r="BJ75" t="s">
        <v>311</v>
      </c>
      <c r="BK75" t="s">
        <v>66</v>
      </c>
      <c r="BL75">
        <v>0.84904761904761894</v>
      </c>
      <c r="BM75">
        <v>4604</v>
      </c>
      <c r="BN75" t="s">
        <v>121</v>
      </c>
      <c r="BO75" t="s">
        <v>236</v>
      </c>
      <c r="BP75">
        <v>1</v>
      </c>
      <c r="BQ75">
        <v>1850.8789999999999</v>
      </c>
      <c r="BR75">
        <v>8.5205032804791334E-3</v>
      </c>
      <c r="BS75">
        <v>0.3499601781297626</v>
      </c>
      <c r="BT75">
        <v>0.24528886004973854</v>
      </c>
      <c r="BU75">
        <v>15.657999999999999</v>
      </c>
      <c r="BV75">
        <v>5.4028383270867522E-2</v>
      </c>
      <c r="BW75">
        <v>25.285283370765999</v>
      </c>
      <c r="BX75">
        <v>6</v>
      </c>
      <c r="BY75">
        <v>1</v>
      </c>
      <c r="BZ75">
        <v>468</v>
      </c>
    </row>
    <row r="76" spans="1:78" ht="16.5" x14ac:dyDescent="0.25">
      <c r="A76" s="107" t="str">
        <f t="shared" si="19"/>
        <v>선진여객</v>
      </c>
      <c r="B76" s="108" t="str">
        <f t="shared" si="20"/>
        <v>송영식</v>
      </c>
      <c r="C76" s="109" t="str">
        <f t="shared" si="21"/>
        <v>B</v>
      </c>
      <c r="D76" s="110">
        <f t="shared" si="22"/>
        <v>0.9103875159941146</v>
      </c>
      <c r="E76" s="111">
        <f t="shared" si="23"/>
        <v>6881</v>
      </c>
      <c r="F76" s="112" t="str">
        <f t="shared" si="24"/>
        <v>80</v>
      </c>
      <c r="G76" s="113" t="str">
        <f t="shared" si="25"/>
        <v>78바1154</v>
      </c>
      <c r="H76" s="114">
        <f t="shared" si="26"/>
        <v>2</v>
      </c>
      <c r="I76" s="115">
        <f t="shared" si="27"/>
        <v>2311.701</v>
      </c>
      <c r="J76" s="116">
        <f t="shared" si="28"/>
        <v>1.8619349467901995E-2</v>
      </c>
      <c r="K76" s="116">
        <f t="shared" si="29"/>
        <v>0.3324204242166206</v>
      </c>
      <c r="L76" s="116">
        <f t="shared" si="30"/>
        <v>0.31275671031850572</v>
      </c>
      <c r="M76" s="117">
        <f t="shared" si="31"/>
        <v>11.087</v>
      </c>
      <c r="N76" s="118">
        <f t="shared" si="32"/>
        <v>3.2443642149222587</v>
      </c>
      <c r="O76" s="118">
        <f t="shared" si="33"/>
        <v>13.929137029399563</v>
      </c>
      <c r="P76" s="219">
        <f t="shared" si="34"/>
        <v>2</v>
      </c>
      <c r="Q76" s="220">
        <f t="shared" si="35"/>
        <v>75</v>
      </c>
      <c r="R76" s="220">
        <f t="shared" si="36"/>
        <v>322</v>
      </c>
      <c r="T76">
        <v>516</v>
      </c>
      <c r="U76">
        <v>6881</v>
      </c>
      <c r="V76" t="s">
        <v>312</v>
      </c>
      <c r="W76">
        <v>2311.701</v>
      </c>
      <c r="X76">
        <v>940.83199999999999</v>
      </c>
      <c r="Y76">
        <v>2.4569999999999999</v>
      </c>
      <c r="Z76">
        <v>11.087</v>
      </c>
      <c r="AA76">
        <v>144.27577099999999</v>
      </c>
      <c r="AB76">
        <v>2.686321</v>
      </c>
      <c r="AC76">
        <v>47.960213000000003</v>
      </c>
      <c r="AD76" s="1">
        <v>723</v>
      </c>
      <c r="AE76">
        <v>75</v>
      </c>
      <c r="AF76">
        <v>322</v>
      </c>
      <c r="AG76">
        <v>81</v>
      </c>
      <c r="AH76">
        <v>16.022794000000001</v>
      </c>
      <c r="AI76">
        <v>376.3</v>
      </c>
      <c r="AJ76">
        <v>0</v>
      </c>
      <c r="AK76">
        <v>2</v>
      </c>
      <c r="AL76">
        <v>1107</v>
      </c>
      <c r="AM76">
        <v>0.9103875159941146</v>
      </c>
      <c r="AN76" t="s">
        <v>67</v>
      </c>
      <c r="AO76">
        <v>2194.8989999999999</v>
      </c>
      <c r="AP76" t="s">
        <v>551</v>
      </c>
      <c r="AQ76" t="s">
        <v>116</v>
      </c>
      <c r="AR76" t="s">
        <v>120</v>
      </c>
      <c r="AS76" t="s">
        <v>116</v>
      </c>
      <c r="AT76" t="s">
        <v>120</v>
      </c>
      <c r="AU76" t="s">
        <v>221</v>
      </c>
      <c r="AV76" t="s">
        <v>312</v>
      </c>
      <c r="AW76" t="s">
        <v>67</v>
      </c>
      <c r="AX76">
        <v>6881</v>
      </c>
      <c r="AY76" t="s">
        <v>677</v>
      </c>
      <c r="AZ76">
        <v>9</v>
      </c>
      <c r="BA76" t="s">
        <v>465</v>
      </c>
      <c r="BB76">
        <v>2</v>
      </c>
      <c r="BC76">
        <v>1</v>
      </c>
      <c r="BE76" t="s">
        <v>425</v>
      </c>
      <c r="BF76">
        <v>-1</v>
      </c>
      <c r="BG76" t="s">
        <v>439</v>
      </c>
      <c r="BI76" t="s">
        <v>116</v>
      </c>
      <c r="BJ76" t="s">
        <v>312</v>
      </c>
      <c r="BK76" t="s">
        <v>67</v>
      </c>
      <c r="BL76">
        <v>0.9103875159941146</v>
      </c>
      <c r="BM76">
        <v>6881</v>
      </c>
      <c r="BN76" t="s">
        <v>120</v>
      </c>
      <c r="BO76" t="s">
        <v>221</v>
      </c>
      <c r="BP76">
        <v>2</v>
      </c>
      <c r="BQ76">
        <v>2311.701</v>
      </c>
      <c r="BR76">
        <v>1.8619349467901995E-2</v>
      </c>
      <c r="BS76">
        <v>0.3324204242166206</v>
      </c>
      <c r="BT76">
        <v>0.31275671031850572</v>
      </c>
      <c r="BU76">
        <v>11.087</v>
      </c>
      <c r="BV76">
        <v>3.2443642149222587</v>
      </c>
      <c r="BW76">
        <v>13.929137029399563</v>
      </c>
      <c r="BX76">
        <v>2</v>
      </c>
      <c r="BY76">
        <v>75</v>
      </c>
      <c r="BZ76">
        <v>322</v>
      </c>
    </row>
    <row r="77" spans="1:78" ht="16.5" x14ac:dyDescent="0.25">
      <c r="A77" s="124" t="str">
        <f t="shared" si="19"/>
        <v>선진여객</v>
      </c>
      <c r="B77" s="125" t="str">
        <f t="shared" si="20"/>
        <v>송재용</v>
      </c>
      <c r="C77" s="126" t="str">
        <f t="shared" si="21"/>
        <v>A</v>
      </c>
      <c r="D77" s="127">
        <f t="shared" si="22"/>
        <v>0.98740740740740729</v>
      </c>
      <c r="E77" s="128">
        <f t="shared" si="23"/>
        <v>1950</v>
      </c>
      <c r="F77" s="129" t="str">
        <f t="shared" si="24"/>
        <v>80</v>
      </c>
      <c r="G77" s="130" t="str">
        <f t="shared" si="25"/>
        <v>78바1164</v>
      </c>
      <c r="H77" s="131">
        <f t="shared" si="26"/>
        <v>1</v>
      </c>
      <c r="I77" s="132">
        <f t="shared" si="27"/>
        <v>2295.9769999999999</v>
      </c>
      <c r="J77" s="133">
        <f t="shared" si="28"/>
        <v>1.3700154124904674E-2</v>
      </c>
      <c r="K77" s="133">
        <f t="shared" si="29"/>
        <v>0.35571552127754358</v>
      </c>
      <c r="L77" s="133">
        <f t="shared" si="30"/>
        <v>0.23127409377358746</v>
      </c>
      <c r="M77" s="134">
        <f t="shared" si="31"/>
        <v>9.375</v>
      </c>
      <c r="N77" s="135">
        <f t="shared" si="32"/>
        <v>8.710888654372409E-2</v>
      </c>
      <c r="O77" s="135">
        <f t="shared" si="33"/>
        <v>5.1394243060797216</v>
      </c>
      <c r="P77" s="217">
        <f t="shared" si="34"/>
        <v>3</v>
      </c>
      <c r="Q77" s="218">
        <f t="shared" si="35"/>
        <v>2</v>
      </c>
      <c r="R77" s="218">
        <f t="shared" si="36"/>
        <v>118</v>
      </c>
      <c r="T77">
        <v>516</v>
      </c>
      <c r="U77">
        <v>1950</v>
      </c>
      <c r="V77" t="s">
        <v>313</v>
      </c>
      <c r="W77">
        <v>2295.9769999999999</v>
      </c>
      <c r="X77">
        <v>861.13800000000003</v>
      </c>
      <c r="Y77">
        <v>2.6659999999999999</v>
      </c>
      <c r="Z77">
        <v>9.375</v>
      </c>
      <c r="AA77">
        <v>147.60301100000001</v>
      </c>
      <c r="AB77">
        <v>2.0221840000000002</v>
      </c>
      <c r="AC77">
        <v>52.504682000000003</v>
      </c>
      <c r="AD77" s="1">
        <v>531</v>
      </c>
      <c r="AE77">
        <v>2</v>
      </c>
      <c r="AF77">
        <v>118</v>
      </c>
      <c r="AG77">
        <v>67</v>
      </c>
      <c r="AH77">
        <v>15.555082000000001</v>
      </c>
      <c r="AI77">
        <v>89.6</v>
      </c>
      <c r="AJ77">
        <v>0</v>
      </c>
      <c r="AK77">
        <v>3</v>
      </c>
      <c r="AL77">
        <v>909</v>
      </c>
      <c r="AM77">
        <v>0.98740740740740729</v>
      </c>
      <c r="AN77" t="s">
        <v>425</v>
      </c>
      <c r="AO77">
        <v>2295.9769999999999</v>
      </c>
      <c r="AP77" t="s">
        <v>552</v>
      </c>
      <c r="AQ77" t="s">
        <v>116</v>
      </c>
      <c r="AR77" t="s">
        <v>120</v>
      </c>
      <c r="AS77" t="s">
        <v>116</v>
      </c>
      <c r="AT77" t="s">
        <v>120</v>
      </c>
      <c r="AU77" t="s">
        <v>227</v>
      </c>
      <c r="AV77" t="s">
        <v>313</v>
      </c>
      <c r="AW77" t="s">
        <v>425</v>
      </c>
      <c r="AX77">
        <v>1950</v>
      </c>
      <c r="AY77" t="s">
        <v>678</v>
      </c>
      <c r="AZ77">
        <v>2</v>
      </c>
      <c r="BA77" t="s">
        <v>441</v>
      </c>
      <c r="BB77">
        <v>1</v>
      </c>
      <c r="BC77">
        <v>1</v>
      </c>
      <c r="BE77" t="s">
        <v>458</v>
      </c>
      <c r="BF77">
        <v>-1</v>
      </c>
      <c r="BG77" t="s">
        <v>439</v>
      </c>
      <c r="BI77" t="s">
        <v>116</v>
      </c>
      <c r="BJ77" t="s">
        <v>313</v>
      </c>
      <c r="BK77" t="s">
        <v>425</v>
      </c>
      <c r="BL77">
        <v>0.98740740740740729</v>
      </c>
      <c r="BM77">
        <v>1950</v>
      </c>
      <c r="BN77" t="s">
        <v>120</v>
      </c>
      <c r="BO77" t="s">
        <v>227</v>
      </c>
      <c r="BP77">
        <v>1</v>
      </c>
      <c r="BQ77">
        <v>2295.9769999999999</v>
      </c>
      <c r="BR77">
        <v>1.3700154124904674E-2</v>
      </c>
      <c r="BS77">
        <v>0.35571552127754358</v>
      </c>
      <c r="BT77">
        <v>0.23127409377358746</v>
      </c>
      <c r="BU77">
        <v>9.375</v>
      </c>
      <c r="BV77">
        <v>8.710888654372409E-2</v>
      </c>
      <c r="BW77">
        <v>5.1394243060797216</v>
      </c>
      <c r="BX77">
        <v>3</v>
      </c>
      <c r="BY77">
        <v>2</v>
      </c>
      <c r="BZ77">
        <v>118</v>
      </c>
    </row>
    <row r="78" spans="1:78" ht="16.5" x14ac:dyDescent="0.25">
      <c r="A78" s="107" t="str">
        <f t="shared" si="19"/>
        <v>선진여객</v>
      </c>
      <c r="B78" s="108" t="str">
        <f t="shared" si="20"/>
        <v>송철호</v>
      </c>
      <c r="C78" s="109" t="str">
        <f t="shared" si="21"/>
        <v>C</v>
      </c>
      <c r="D78" s="110">
        <f t="shared" si="22"/>
        <v>0.87388298543821841</v>
      </c>
      <c r="E78" s="111">
        <f t="shared" si="23"/>
        <v>1530</v>
      </c>
      <c r="F78" s="112" t="str">
        <f t="shared" si="24"/>
        <v>80</v>
      </c>
      <c r="G78" s="113" t="str">
        <f t="shared" si="25"/>
        <v>78바1157</v>
      </c>
      <c r="H78" s="114">
        <f t="shared" si="26"/>
        <v>11</v>
      </c>
      <c r="I78" s="115">
        <f t="shared" si="27"/>
        <v>1751.67</v>
      </c>
      <c r="J78" s="116">
        <f t="shared" si="28"/>
        <v>9.0960926524010985E-3</v>
      </c>
      <c r="K78" s="116">
        <f t="shared" si="29"/>
        <v>0.38474443259720109</v>
      </c>
      <c r="L78" s="116">
        <f t="shared" si="30"/>
        <v>0.25175974926784156</v>
      </c>
      <c r="M78" s="117">
        <f t="shared" si="31"/>
        <v>13.805</v>
      </c>
      <c r="N78" s="118">
        <f t="shared" si="32"/>
        <v>0.34253027111270956</v>
      </c>
      <c r="O78" s="118">
        <f t="shared" si="33"/>
        <v>37.507064686841701</v>
      </c>
      <c r="P78" s="219">
        <f t="shared" si="34"/>
        <v>1</v>
      </c>
      <c r="Q78" s="220">
        <f t="shared" si="35"/>
        <v>6</v>
      </c>
      <c r="R78" s="220">
        <f t="shared" si="36"/>
        <v>657</v>
      </c>
      <c r="T78">
        <v>516</v>
      </c>
      <c r="U78">
        <v>1530</v>
      </c>
      <c r="V78" t="s">
        <v>314</v>
      </c>
      <c r="W78">
        <v>1751.67</v>
      </c>
      <c r="X78">
        <v>748.38300000000004</v>
      </c>
      <c r="Y78">
        <v>2.3410000000000002</v>
      </c>
      <c r="Z78">
        <v>13.805</v>
      </c>
      <c r="AA78">
        <v>107.43052400000001</v>
      </c>
      <c r="AB78">
        <v>0.97719800000000001</v>
      </c>
      <c r="AC78">
        <v>41.333295999999997</v>
      </c>
      <c r="AD78" s="1">
        <v>441</v>
      </c>
      <c r="AE78">
        <v>6</v>
      </c>
      <c r="AF78">
        <v>657</v>
      </c>
      <c r="AG78">
        <v>88</v>
      </c>
      <c r="AH78">
        <v>16.305142</v>
      </c>
      <c r="AI78">
        <v>2091.6999999999998</v>
      </c>
      <c r="AJ78">
        <v>48.6</v>
      </c>
      <c r="AK78">
        <v>1</v>
      </c>
      <c r="AL78">
        <v>454</v>
      </c>
      <c r="AM78">
        <v>0.87388298543821841</v>
      </c>
      <c r="AN78" t="s">
        <v>68</v>
      </c>
      <c r="AO78">
        <v>272.483</v>
      </c>
      <c r="AP78" t="s">
        <v>553</v>
      </c>
      <c r="AQ78" t="s">
        <v>116</v>
      </c>
      <c r="AR78" t="s">
        <v>120</v>
      </c>
      <c r="AS78" t="s">
        <v>116</v>
      </c>
      <c r="AT78" t="s">
        <v>120</v>
      </c>
      <c r="AU78" t="s">
        <v>222</v>
      </c>
      <c r="AV78" t="s">
        <v>314</v>
      </c>
      <c r="AW78" t="s">
        <v>68</v>
      </c>
      <c r="AX78">
        <v>1530</v>
      </c>
      <c r="AY78" t="s">
        <v>684</v>
      </c>
      <c r="AZ78">
        <v>9</v>
      </c>
      <c r="BA78" t="s">
        <v>731</v>
      </c>
      <c r="BB78">
        <v>11</v>
      </c>
      <c r="BC78">
        <v>1</v>
      </c>
      <c r="BE78" t="s">
        <v>66</v>
      </c>
      <c r="BF78">
        <v>1</v>
      </c>
      <c r="BG78" t="s">
        <v>405</v>
      </c>
      <c r="BI78" t="s">
        <v>116</v>
      </c>
      <c r="BJ78" t="s">
        <v>314</v>
      </c>
      <c r="BK78" t="s">
        <v>68</v>
      </c>
      <c r="BL78">
        <v>0.87388298543821841</v>
      </c>
      <c r="BM78">
        <v>1530</v>
      </c>
      <c r="BN78" t="s">
        <v>120</v>
      </c>
      <c r="BO78" t="s">
        <v>222</v>
      </c>
      <c r="BP78">
        <v>11</v>
      </c>
      <c r="BQ78">
        <v>1751.67</v>
      </c>
      <c r="BR78">
        <v>9.0960926524010985E-3</v>
      </c>
      <c r="BS78">
        <v>0.38474443259720109</v>
      </c>
      <c r="BT78">
        <v>0.25175974926784156</v>
      </c>
      <c r="BU78">
        <v>13.805</v>
      </c>
      <c r="BV78">
        <v>0.34253027111270956</v>
      </c>
      <c r="BW78">
        <v>37.507064686841701</v>
      </c>
      <c r="BX78">
        <v>1</v>
      </c>
      <c r="BY78">
        <v>6</v>
      </c>
      <c r="BZ78">
        <v>657</v>
      </c>
    </row>
    <row r="79" spans="1:78" ht="16.5" x14ac:dyDescent="0.25">
      <c r="A79" s="124" t="str">
        <f t="shared" si="19"/>
        <v>선진여객</v>
      </c>
      <c r="B79" s="125" t="str">
        <f t="shared" si="20"/>
        <v>신동우</v>
      </c>
      <c r="C79" s="126" t="str">
        <f t="shared" si="21"/>
        <v>D</v>
      </c>
      <c r="D79" s="127">
        <f t="shared" si="22"/>
        <v>0.83145346344135684</v>
      </c>
      <c r="E79" s="128">
        <f t="shared" si="23"/>
        <v>8358</v>
      </c>
      <c r="F79" s="129" t="str">
        <f t="shared" si="24"/>
        <v>72</v>
      </c>
      <c r="G79" s="130" t="str">
        <f t="shared" si="25"/>
        <v>78바1193</v>
      </c>
      <c r="H79" s="131">
        <f t="shared" si="26"/>
        <v>3</v>
      </c>
      <c r="I79" s="132">
        <f t="shared" si="27"/>
        <v>2540.2930000000001</v>
      </c>
      <c r="J79" s="133">
        <f t="shared" si="28"/>
        <v>1.5875399392569114E-2</v>
      </c>
      <c r="K79" s="133">
        <f t="shared" si="29"/>
        <v>0.35750008232566594</v>
      </c>
      <c r="L79" s="133">
        <f t="shared" si="30"/>
        <v>0.19485941188673905</v>
      </c>
      <c r="M79" s="134">
        <f t="shared" si="31"/>
        <v>12.97</v>
      </c>
      <c r="N79" s="135">
        <f t="shared" si="32"/>
        <v>0</v>
      </c>
      <c r="O79" s="135">
        <f t="shared" si="33"/>
        <v>19.092285811124935</v>
      </c>
      <c r="P79" s="217">
        <f t="shared" si="34"/>
        <v>1</v>
      </c>
      <c r="Q79" s="218">
        <f t="shared" si="35"/>
        <v>0</v>
      </c>
      <c r="R79" s="218">
        <f t="shared" si="36"/>
        <v>485</v>
      </c>
      <c r="T79">
        <v>516</v>
      </c>
      <c r="U79">
        <v>8358</v>
      </c>
      <c r="V79" t="s">
        <v>315</v>
      </c>
      <c r="W79">
        <v>2540.2930000000001</v>
      </c>
      <c r="X79">
        <v>1323.816</v>
      </c>
      <c r="Y79">
        <v>1.919</v>
      </c>
      <c r="Z79">
        <v>12.97</v>
      </c>
      <c r="AA79">
        <v>141.48078699999999</v>
      </c>
      <c r="AB79">
        <v>2.2460640000000001</v>
      </c>
      <c r="AC79">
        <v>50.579393000000003</v>
      </c>
      <c r="AD79" s="1">
        <v>495</v>
      </c>
      <c r="AE79">
        <v>0</v>
      </c>
      <c r="AF79">
        <v>485</v>
      </c>
      <c r="AG79">
        <v>80</v>
      </c>
      <c r="AH79">
        <v>17.955037999999998</v>
      </c>
      <c r="AI79">
        <v>1422.7</v>
      </c>
      <c r="AJ79">
        <v>0</v>
      </c>
      <c r="AK79">
        <v>1</v>
      </c>
      <c r="AL79">
        <v>72</v>
      </c>
      <c r="AM79">
        <v>0.83145346344135684</v>
      </c>
      <c r="AN79" t="s">
        <v>66</v>
      </c>
      <c r="AO79">
        <v>2323.085</v>
      </c>
      <c r="AP79" t="s">
        <v>554</v>
      </c>
      <c r="AQ79" t="s">
        <v>116</v>
      </c>
      <c r="AR79" t="s">
        <v>119</v>
      </c>
      <c r="AS79" t="s">
        <v>116</v>
      </c>
      <c r="AT79" t="s">
        <v>119</v>
      </c>
      <c r="AU79" t="s">
        <v>204</v>
      </c>
      <c r="AV79" t="s">
        <v>315</v>
      </c>
      <c r="AW79" t="s">
        <v>66</v>
      </c>
      <c r="AX79">
        <v>8358</v>
      </c>
      <c r="AY79" t="s">
        <v>692</v>
      </c>
      <c r="AZ79">
        <v>3</v>
      </c>
      <c r="BA79" t="s">
        <v>414</v>
      </c>
      <c r="BB79">
        <v>3</v>
      </c>
      <c r="BC79">
        <v>1</v>
      </c>
      <c r="BE79" t="s">
        <v>66</v>
      </c>
      <c r="BF79">
        <v>0</v>
      </c>
      <c r="BG79" t="s">
        <v>403</v>
      </c>
      <c r="BI79" t="s">
        <v>116</v>
      </c>
      <c r="BJ79" t="s">
        <v>315</v>
      </c>
      <c r="BK79" t="s">
        <v>66</v>
      </c>
      <c r="BL79">
        <v>0.83145346344135684</v>
      </c>
      <c r="BM79">
        <v>8358</v>
      </c>
      <c r="BN79" t="s">
        <v>119</v>
      </c>
      <c r="BO79" t="s">
        <v>204</v>
      </c>
      <c r="BP79">
        <v>3</v>
      </c>
      <c r="BQ79">
        <v>2540.2930000000001</v>
      </c>
      <c r="BR79">
        <v>1.5875399392569114E-2</v>
      </c>
      <c r="BS79">
        <v>0.35750008232566594</v>
      </c>
      <c r="BT79">
        <v>0.19485941188673905</v>
      </c>
      <c r="BU79">
        <v>12.97</v>
      </c>
      <c r="BV79">
        <v>0</v>
      </c>
      <c r="BW79">
        <v>19.092285811124935</v>
      </c>
      <c r="BX79">
        <v>1</v>
      </c>
      <c r="BY79">
        <v>0</v>
      </c>
      <c r="BZ79">
        <v>485</v>
      </c>
    </row>
    <row r="80" spans="1:78" ht="16.5" x14ac:dyDescent="0.25">
      <c r="A80" s="107" t="str">
        <f t="shared" si="19"/>
        <v>선진여객</v>
      </c>
      <c r="B80" s="108" t="str">
        <f t="shared" si="20"/>
        <v>신승균</v>
      </c>
      <c r="C80" s="109" t="str">
        <f t="shared" si="21"/>
        <v>F</v>
      </c>
      <c r="D80" s="110">
        <f t="shared" si="22"/>
        <v>0.70862160454149614</v>
      </c>
      <c r="E80" s="111">
        <f t="shared" si="23"/>
        <v>8</v>
      </c>
      <c r="F80" s="112" t="str">
        <f t="shared" si="24"/>
        <v>87</v>
      </c>
      <c r="G80" s="113" t="str">
        <f t="shared" si="25"/>
        <v>73아1298</v>
      </c>
      <c r="H80" s="114">
        <f t="shared" si="26"/>
        <v>8</v>
      </c>
      <c r="I80" s="115">
        <f t="shared" si="27"/>
        <v>940.78499999999997</v>
      </c>
      <c r="J80" s="116">
        <f t="shared" si="28"/>
        <v>1.7326375374776281E-2</v>
      </c>
      <c r="K80" s="116">
        <f t="shared" si="29"/>
        <v>0.38744253370541293</v>
      </c>
      <c r="L80" s="116">
        <f t="shared" si="30"/>
        <v>0.24766551337446921</v>
      </c>
      <c r="M80" s="117">
        <f t="shared" si="31"/>
        <v>17.483000000000001</v>
      </c>
      <c r="N80" s="118">
        <f t="shared" si="32"/>
        <v>1.7007073879791876</v>
      </c>
      <c r="O80" s="118">
        <f t="shared" si="33"/>
        <v>31.569380889363671</v>
      </c>
      <c r="P80" s="219">
        <f t="shared" si="34"/>
        <v>0</v>
      </c>
      <c r="Q80" s="220">
        <f t="shared" si="35"/>
        <v>16</v>
      </c>
      <c r="R80" s="220">
        <f t="shared" si="36"/>
        <v>297</v>
      </c>
      <c r="T80">
        <v>516</v>
      </c>
      <c r="U80">
        <v>8</v>
      </c>
      <c r="V80" t="s">
        <v>317</v>
      </c>
      <c r="W80">
        <v>941.99199999999996</v>
      </c>
      <c r="X80">
        <v>550.35</v>
      </c>
      <c r="Y80">
        <v>1.712</v>
      </c>
      <c r="Z80">
        <v>17.483000000000001</v>
      </c>
      <c r="AA80">
        <v>58.531919000000002</v>
      </c>
      <c r="AB80">
        <v>1.014146</v>
      </c>
      <c r="AC80">
        <v>22.677755000000001</v>
      </c>
      <c r="AD80" s="1">
        <v>233</v>
      </c>
      <c r="AE80">
        <v>16</v>
      </c>
      <c r="AF80">
        <v>297</v>
      </c>
      <c r="AG80">
        <v>90</v>
      </c>
      <c r="AH80">
        <v>16.093646</v>
      </c>
      <c r="AI80">
        <v>997</v>
      </c>
      <c r="AJ80">
        <v>5.2</v>
      </c>
      <c r="AK80">
        <v>0</v>
      </c>
      <c r="AL80">
        <v>0</v>
      </c>
      <c r="AM80">
        <v>0.70862160454149614</v>
      </c>
      <c r="AN80" t="s">
        <v>69</v>
      </c>
      <c r="AO80">
        <v>149.971</v>
      </c>
      <c r="AP80" t="s">
        <v>555</v>
      </c>
      <c r="AQ80" t="s">
        <v>116</v>
      </c>
      <c r="AR80" t="s">
        <v>121</v>
      </c>
      <c r="AS80" t="s">
        <v>116</v>
      </c>
      <c r="AT80" t="s">
        <v>121</v>
      </c>
      <c r="AU80" t="s">
        <v>236</v>
      </c>
      <c r="AV80" t="s">
        <v>317</v>
      </c>
      <c r="AW80" t="s">
        <v>69</v>
      </c>
      <c r="AX80">
        <v>8</v>
      </c>
      <c r="AY80" t="s">
        <v>670</v>
      </c>
      <c r="AZ80">
        <v>25</v>
      </c>
      <c r="BA80" t="s">
        <v>732</v>
      </c>
      <c r="BB80">
        <v>8</v>
      </c>
      <c r="BC80">
        <v>1</v>
      </c>
      <c r="BE80" t="s">
        <v>69</v>
      </c>
      <c r="BF80">
        <v>0</v>
      </c>
      <c r="BG80" t="s">
        <v>403</v>
      </c>
      <c r="BI80" t="s">
        <v>116</v>
      </c>
      <c r="BJ80" t="s">
        <v>317</v>
      </c>
      <c r="BK80" t="s">
        <v>69</v>
      </c>
      <c r="BL80">
        <v>0.70862160454149614</v>
      </c>
      <c r="BM80">
        <v>8</v>
      </c>
      <c r="BN80" t="s">
        <v>121</v>
      </c>
      <c r="BO80" t="s">
        <v>236</v>
      </c>
      <c r="BP80">
        <v>8</v>
      </c>
      <c r="BQ80">
        <v>940.78499999999997</v>
      </c>
      <c r="BR80">
        <v>1.7326375374776281E-2</v>
      </c>
      <c r="BS80">
        <v>0.38744253370541293</v>
      </c>
      <c r="BT80">
        <v>0.24734817280826166</v>
      </c>
      <c r="BU80">
        <v>17.483000000000001</v>
      </c>
      <c r="BV80">
        <v>1.7007073879791876</v>
      </c>
      <c r="BW80">
        <v>31.569380889363671</v>
      </c>
      <c r="BX80">
        <v>0</v>
      </c>
      <c r="BY80">
        <v>16</v>
      </c>
      <c r="BZ80">
        <v>297</v>
      </c>
    </row>
    <row r="81" spans="1:78" ht="16.5" x14ac:dyDescent="0.25">
      <c r="A81" s="124" t="str">
        <f t="shared" si="19"/>
        <v>선진여객</v>
      </c>
      <c r="B81" s="125" t="str">
        <f t="shared" si="20"/>
        <v>안군철</v>
      </c>
      <c r="C81" s="126" t="str">
        <f t="shared" si="21"/>
        <v>F</v>
      </c>
      <c r="D81" s="127">
        <f t="shared" si="22"/>
        <v>0.7692592592592592</v>
      </c>
      <c r="E81" s="128">
        <f t="shared" si="23"/>
        <v>4209</v>
      </c>
      <c r="F81" s="129" t="str">
        <f t="shared" si="24"/>
        <v>80</v>
      </c>
      <c r="G81" s="130" t="str">
        <f t="shared" si="25"/>
        <v>78바1142</v>
      </c>
      <c r="H81" s="131">
        <f t="shared" si="26"/>
        <v>1</v>
      </c>
      <c r="I81" s="132">
        <f t="shared" si="27"/>
        <v>2243.7939999999999</v>
      </c>
      <c r="J81" s="133">
        <f t="shared" si="28"/>
        <v>1.1144514531999954E-2</v>
      </c>
      <c r="K81" s="133">
        <f t="shared" si="29"/>
        <v>0.38420061432134028</v>
      </c>
      <c r="L81" s="133">
        <f t="shared" si="30"/>
        <v>0.19921614907607385</v>
      </c>
      <c r="M81" s="134">
        <f t="shared" si="31"/>
        <v>15.266</v>
      </c>
      <c r="N81" s="135">
        <f t="shared" si="32"/>
        <v>0.22283685578979176</v>
      </c>
      <c r="O81" s="135">
        <f t="shared" si="33"/>
        <v>24.11094779645547</v>
      </c>
      <c r="P81" s="217">
        <f t="shared" si="34"/>
        <v>5</v>
      </c>
      <c r="Q81" s="218">
        <f t="shared" si="35"/>
        <v>5</v>
      </c>
      <c r="R81" s="218">
        <f t="shared" si="36"/>
        <v>541</v>
      </c>
      <c r="T81">
        <v>516</v>
      </c>
      <c r="U81">
        <v>4209</v>
      </c>
      <c r="V81" t="s">
        <v>318</v>
      </c>
      <c r="W81">
        <v>2243.7939999999999</v>
      </c>
      <c r="X81">
        <v>1080.2360000000001</v>
      </c>
      <c r="Y81">
        <v>2.077</v>
      </c>
      <c r="Z81">
        <v>15.266</v>
      </c>
      <c r="AA81">
        <v>144.41301999999999</v>
      </c>
      <c r="AB81">
        <v>1.609413</v>
      </c>
      <c r="AC81">
        <v>55.483570999999998</v>
      </c>
      <c r="AD81" s="1">
        <v>447</v>
      </c>
      <c r="AE81">
        <v>5</v>
      </c>
      <c r="AF81">
        <v>541</v>
      </c>
      <c r="AG81">
        <v>77</v>
      </c>
      <c r="AH81">
        <v>15.537338</v>
      </c>
      <c r="AI81">
        <v>1437.6</v>
      </c>
      <c r="AJ81">
        <v>0</v>
      </c>
      <c r="AK81">
        <v>5</v>
      </c>
      <c r="AL81">
        <v>726</v>
      </c>
      <c r="AM81">
        <v>0.7692592592592592</v>
      </c>
      <c r="AN81" t="s">
        <v>69</v>
      </c>
      <c r="AO81">
        <v>2243.7939999999999</v>
      </c>
      <c r="AP81" t="s">
        <v>556</v>
      </c>
      <c r="AQ81" t="s">
        <v>116</v>
      </c>
      <c r="AR81" t="s">
        <v>120</v>
      </c>
      <c r="AS81" t="s">
        <v>116</v>
      </c>
      <c r="AT81" t="s">
        <v>120</v>
      </c>
      <c r="AU81" t="s">
        <v>211</v>
      </c>
      <c r="AV81" t="s">
        <v>318</v>
      </c>
      <c r="AW81" t="s">
        <v>69</v>
      </c>
      <c r="AX81">
        <v>4209</v>
      </c>
      <c r="AY81" t="s">
        <v>675</v>
      </c>
      <c r="AZ81">
        <v>3</v>
      </c>
      <c r="BA81" t="s">
        <v>733</v>
      </c>
      <c r="BB81">
        <v>1</v>
      </c>
      <c r="BC81">
        <v>1</v>
      </c>
      <c r="BE81" t="s">
        <v>69</v>
      </c>
      <c r="BF81">
        <v>0</v>
      </c>
      <c r="BG81" t="s">
        <v>403</v>
      </c>
      <c r="BI81" t="s">
        <v>116</v>
      </c>
      <c r="BJ81" t="s">
        <v>318</v>
      </c>
      <c r="BK81" t="s">
        <v>69</v>
      </c>
      <c r="BL81">
        <v>0.7692592592592592</v>
      </c>
      <c r="BM81">
        <v>4209</v>
      </c>
      <c r="BN81" t="s">
        <v>120</v>
      </c>
      <c r="BO81" t="s">
        <v>211</v>
      </c>
      <c r="BP81">
        <v>1</v>
      </c>
      <c r="BQ81">
        <v>2243.7939999999999</v>
      </c>
      <c r="BR81">
        <v>1.1144514531999954E-2</v>
      </c>
      <c r="BS81">
        <v>0.38420061432134028</v>
      </c>
      <c r="BT81">
        <v>0.19921614907607385</v>
      </c>
      <c r="BU81">
        <v>15.266</v>
      </c>
      <c r="BV81">
        <v>0.22283685578979176</v>
      </c>
      <c r="BW81">
        <v>24.11094779645547</v>
      </c>
      <c r="BX81">
        <v>5</v>
      </c>
      <c r="BY81">
        <v>5</v>
      </c>
      <c r="BZ81">
        <v>541</v>
      </c>
    </row>
    <row r="82" spans="1:78" ht="16.5" x14ac:dyDescent="0.25">
      <c r="A82" s="107" t="str">
        <f t="shared" si="19"/>
        <v>선진여객</v>
      </c>
      <c r="B82" s="108" t="str">
        <f t="shared" si="20"/>
        <v>안종혁</v>
      </c>
      <c r="C82" s="109" t="str">
        <f t="shared" si="21"/>
        <v>F</v>
      </c>
      <c r="D82" s="110">
        <f t="shared" si="22"/>
        <v>0.70479999999999998</v>
      </c>
      <c r="E82" s="111">
        <f t="shared" si="23"/>
        <v>5848</v>
      </c>
      <c r="F82" s="112" t="str">
        <f t="shared" si="24"/>
        <v>87</v>
      </c>
      <c r="G82" s="113" t="str">
        <f t="shared" si="25"/>
        <v>78바1189</v>
      </c>
      <c r="H82" s="114">
        <f t="shared" si="26"/>
        <v>1</v>
      </c>
      <c r="I82" s="115">
        <f t="shared" si="27"/>
        <v>2043.9159999999999</v>
      </c>
      <c r="J82" s="116">
        <f t="shared" si="28"/>
        <v>6.8187265827397842E-2</v>
      </c>
      <c r="K82" s="116">
        <f t="shared" si="29"/>
        <v>0.37677193744755855</v>
      </c>
      <c r="L82" s="116">
        <f t="shared" si="30"/>
        <v>0.21380526401280681</v>
      </c>
      <c r="M82" s="117">
        <f t="shared" si="31"/>
        <v>17.05</v>
      </c>
      <c r="N82" s="118">
        <f t="shared" si="32"/>
        <v>5.7732313852428376</v>
      </c>
      <c r="O82" s="118">
        <f t="shared" si="33"/>
        <v>15.509443636626946</v>
      </c>
      <c r="P82" s="219">
        <f t="shared" si="34"/>
        <v>14</v>
      </c>
      <c r="Q82" s="220">
        <f t="shared" si="35"/>
        <v>118</v>
      </c>
      <c r="R82" s="220">
        <f t="shared" si="36"/>
        <v>317</v>
      </c>
      <c r="T82">
        <v>516</v>
      </c>
      <c r="U82">
        <v>5848</v>
      </c>
      <c r="V82" t="s">
        <v>319</v>
      </c>
      <c r="W82">
        <v>2043.9159999999999</v>
      </c>
      <c r="X82">
        <v>1159.732</v>
      </c>
      <c r="Y82">
        <v>1.762</v>
      </c>
      <c r="Z82">
        <v>17.05</v>
      </c>
      <c r="AA82">
        <v>138.09552099999999</v>
      </c>
      <c r="AB82">
        <v>9.4163560000000004</v>
      </c>
      <c r="AC82">
        <v>52.030517000000003</v>
      </c>
      <c r="AD82" s="1">
        <v>437</v>
      </c>
      <c r="AE82">
        <v>118</v>
      </c>
      <c r="AF82">
        <v>317</v>
      </c>
      <c r="AG82">
        <v>90</v>
      </c>
      <c r="AH82">
        <v>14.800739999999999</v>
      </c>
      <c r="AI82">
        <v>1910.1</v>
      </c>
      <c r="AJ82">
        <v>211.3</v>
      </c>
      <c r="AK82">
        <v>14</v>
      </c>
      <c r="AL82">
        <v>4451</v>
      </c>
      <c r="AM82">
        <v>0.70479999999999998</v>
      </c>
      <c r="AN82" t="s">
        <v>69</v>
      </c>
      <c r="AO82">
        <v>2043.9159999999999</v>
      </c>
      <c r="AP82" t="s">
        <v>557</v>
      </c>
      <c r="AQ82" t="s">
        <v>116</v>
      </c>
      <c r="AR82" t="s">
        <v>121</v>
      </c>
      <c r="AS82" t="s">
        <v>116</v>
      </c>
      <c r="AT82" t="s">
        <v>121</v>
      </c>
      <c r="AU82" t="s">
        <v>251</v>
      </c>
      <c r="AV82" t="s">
        <v>319</v>
      </c>
      <c r="AW82" t="s">
        <v>69</v>
      </c>
      <c r="AX82">
        <v>5848</v>
      </c>
      <c r="AY82" t="s">
        <v>670</v>
      </c>
      <c r="AZ82">
        <v>28</v>
      </c>
      <c r="BA82" t="s">
        <v>734</v>
      </c>
      <c r="BB82">
        <v>1</v>
      </c>
      <c r="BC82">
        <v>1</v>
      </c>
      <c r="BE82" t="s">
        <v>69</v>
      </c>
      <c r="BF82">
        <v>0</v>
      </c>
      <c r="BG82" t="s">
        <v>403</v>
      </c>
      <c r="BI82" t="s">
        <v>116</v>
      </c>
      <c r="BJ82" t="s">
        <v>319</v>
      </c>
      <c r="BK82" t="s">
        <v>69</v>
      </c>
      <c r="BL82">
        <v>0.70479999999999998</v>
      </c>
      <c r="BM82">
        <v>5848</v>
      </c>
      <c r="BN82" t="s">
        <v>121</v>
      </c>
      <c r="BO82" t="s">
        <v>251</v>
      </c>
      <c r="BP82">
        <v>1</v>
      </c>
      <c r="BQ82">
        <v>2043.9159999999999</v>
      </c>
      <c r="BR82">
        <v>6.8187265827397842E-2</v>
      </c>
      <c r="BS82">
        <v>0.37677193744755855</v>
      </c>
      <c r="BT82">
        <v>0.21380526401280681</v>
      </c>
      <c r="BU82">
        <v>17.05</v>
      </c>
      <c r="BV82">
        <v>5.7732313852428376</v>
      </c>
      <c r="BW82">
        <v>15.509443636626946</v>
      </c>
      <c r="BX82">
        <v>14</v>
      </c>
      <c r="BY82">
        <v>118</v>
      </c>
      <c r="BZ82">
        <v>317</v>
      </c>
    </row>
    <row r="83" spans="1:78" ht="16.5" x14ac:dyDescent="0.25">
      <c r="A83" s="124" t="str">
        <f t="shared" si="19"/>
        <v>선진여객</v>
      </c>
      <c r="B83" s="125" t="str">
        <f t="shared" si="20"/>
        <v>양경모</v>
      </c>
      <c r="C83" s="126" t="str">
        <f t="shared" si="21"/>
        <v>F</v>
      </c>
      <c r="D83" s="127">
        <f t="shared" si="22"/>
        <v>0.79086259160733396</v>
      </c>
      <c r="E83" s="128">
        <f t="shared" si="23"/>
        <v>1149</v>
      </c>
      <c r="F83" s="129" t="str">
        <f t="shared" si="24"/>
        <v>87</v>
      </c>
      <c r="G83" s="130" t="str">
        <f t="shared" si="25"/>
        <v>78바1198</v>
      </c>
      <c r="H83" s="131">
        <f t="shared" si="26"/>
        <v>8</v>
      </c>
      <c r="I83" s="132">
        <f t="shared" si="27"/>
        <v>1277.9390000000001</v>
      </c>
      <c r="J83" s="133">
        <f t="shared" si="28"/>
        <v>1.0496860848917492E-2</v>
      </c>
      <c r="K83" s="133">
        <f t="shared" si="29"/>
        <v>0.40022268267303596</v>
      </c>
      <c r="L83" s="133">
        <f t="shared" si="30"/>
        <v>0.26918342737798906</v>
      </c>
      <c r="M83" s="134">
        <f t="shared" si="31"/>
        <v>16.088000000000001</v>
      </c>
      <c r="N83" s="135">
        <f t="shared" si="32"/>
        <v>0.15650199266162154</v>
      </c>
      <c r="O83" s="135">
        <f t="shared" si="33"/>
        <v>40.221012114036739</v>
      </c>
      <c r="P83" s="217">
        <f t="shared" si="34"/>
        <v>10</v>
      </c>
      <c r="Q83" s="218">
        <f t="shared" si="35"/>
        <v>3</v>
      </c>
      <c r="R83" s="218">
        <f t="shared" si="36"/>
        <v>524</v>
      </c>
      <c r="T83">
        <v>516</v>
      </c>
      <c r="U83">
        <v>1149</v>
      </c>
      <c r="V83" t="s">
        <v>558</v>
      </c>
      <c r="W83">
        <v>1311.921</v>
      </c>
      <c r="X83">
        <v>699.06600000000003</v>
      </c>
      <c r="Y83">
        <v>1.877</v>
      </c>
      <c r="Z83">
        <v>16.088000000000001</v>
      </c>
      <c r="AA83">
        <v>83.515253999999999</v>
      </c>
      <c r="AB83">
        <v>0.87664799999999998</v>
      </c>
      <c r="AC83">
        <v>33.424698999999997</v>
      </c>
      <c r="AD83" s="1">
        <v>344</v>
      </c>
      <c r="AE83">
        <v>3</v>
      </c>
      <c r="AF83">
        <v>524</v>
      </c>
      <c r="AG83">
        <v>89</v>
      </c>
      <c r="AH83">
        <v>15.708759000000001</v>
      </c>
      <c r="AI83">
        <v>519.79999999999995</v>
      </c>
      <c r="AJ83">
        <v>3.3</v>
      </c>
      <c r="AK83">
        <v>10</v>
      </c>
      <c r="AL83">
        <v>1326</v>
      </c>
      <c r="AM83">
        <v>0.79086259160733396</v>
      </c>
      <c r="AN83" t="s">
        <v>69</v>
      </c>
      <c r="AO83">
        <v>243.846</v>
      </c>
      <c r="AP83" t="s">
        <v>559</v>
      </c>
      <c r="AQ83" t="s">
        <v>116</v>
      </c>
      <c r="AR83" t="s">
        <v>121</v>
      </c>
      <c r="AS83" t="s">
        <v>116</v>
      </c>
      <c r="AT83" t="s">
        <v>121</v>
      </c>
      <c r="AU83" t="s">
        <v>255</v>
      </c>
      <c r="AV83" t="s">
        <v>558</v>
      </c>
      <c r="AW83" t="s">
        <v>69</v>
      </c>
      <c r="AX83">
        <v>1149</v>
      </c>
      <c r="AY83" t="s">
        <v>670</v>
      </c>
      <c r="AZ83">
        <v>3</v>
      </c>
      <c r="BA83" t="s">
        <v>421</v>
      </c>
      <c r="BB83">
        <v>8</v>
      </c>
      <c r="BC83">
        <v>1</v>
      </c>
      <c r="BE83" t="s">
        <v>69</v>
      </c>
      <c r="BF83">
        <v>0</v>
      </c>
      <c r="BG83" t="s">
        <v>403</v>
      </c>
      <c r="BI83" t="s">
        <v>116</v>
      </c>
      <c r="BJ83" t="s">
        <v>558</v>
      </c>
      <c r="BK83" t="s">
        <v>69</v>
      </c>
      <c r="BL83">
        <v>0.79086259160733396</v>
      </c>
      <c r="BM83">
        <v>1149</v>
      </c>
      <c r="BN83" t="s">
        <v>121</v>
      </c>
      <c r="BO83" t="s">
        <v>255</v>
      </c>
      <c r="BP83">
        <v>8</v>
      </c>
      <c r="BQ83">
        <v>1277.9390000000001</v>
      </c>
      <c r="BR83">
        <v>1.0496860848917492E-2</v>
      </c>
      <c r="BS83">
        <v>0.40022268267303596</v>
      </c>
      <c r="BT83">
        <v>0.262210910565499</v>
      </c>
      <c r="BU83">
        <v>16.088000000000001</v>
      </c>
      <c r="BV83">
        <v>0.15650199266162154</v>
      </c>
      <c r="BW83">
        <v>40.221012114036739</v>
      </c>
      <c r="BX83">
        <v>10</v>
      </c>
      <c r="BY83">
        <v>3</v>
      </c>
      <c r="BZ83">
        <v>524</v>
      </c>
    </row>
    <row r="84" spans="1:78" ht="16.5" x14ac:dyDescent="0.25">
      <c r="A84" s="107" t="str">
        <f t="shared" si="19"/>
        <v>선진여객</v>
      </c>
      <c r="B84" s="108" t="str">
        <f t="shared" si="20"/>
        <v>양승희</v>
      </c>
      <c r="C84" s="109" t="str">
        <f t="shared" si="21"/>
        <v>B</v>
      </c>
      <c r="D84" s="110">
        <f t="shared" si="22"/>
        <v>0.91379310344827591</v>
      </c>
      <c r="E84" s="111">
        <f t="shared" si="23"/>
        <v>6632</v>
      </c>
      <c r="F84" s="112" t="str">
        <f t="shared" si="24"/>
        <v>595</v>
      </c>
      <c r="G84" s="113" t="str">
        <f t="shared" si="25"/>
        <v>73아1097</v>
      </c>
      <c r="H84" s="114">
        <f t="shared" si="26"/>
        <v>1</v>
      </c>
      <c r="I84" s="115">
        <f t="shared" si="27"/>
        <v>2102.424</v>
      </c>
      <c r="J84" s="116">
        <f t="shared" si="28"/>
        <v>1.2267878745422666E-2</v>
      </c>
      <c r="K84" s="116">
        <f t="shared" si="29"/>
        <v>0.31610649115051398</v>
      </c>
      <c r="L84" s="116">
        <f t="shared" si="30"/>
        <v>0.24067457373013246</v>
      </c>
      <c r="M84" s="117">
        <f t="shared" si="31"/>
        <v>6.9960000000000004</v>
      </c>
      <c r="N84" s="118">
        <f t="shared" si="32"/>
        <v>4.756414500595503E-2</v>
      </c>
      <c r="O84" s="118">
        <f t="shared" si="33"/>
        <v>1.7598733652203362</v>
      </c>
      <c r="P84" s="219">
        <f t="shared" si="34"/>
        <v>7</v>
      </c>
      <c r="Q84" s="220">
        <f t="shared" si="35"/>
        <v>1</v>
      </c>
      <c r="R84" s="220">
        <f t="shared" si="36"/>
        <v>37</v>
      </c>
      <c r="T84">
        <v>516</v>
      </c>
      <c r="U84">
        <v>6632</v>
      </c>
      <c r="V84" t="s">
        <v>320</v>
      </c>
      <c r="W84">
        <v>2102.424</v>
      </c>
      <c r="X84">
        <v>793.47500000000002</v>
      </c>
      <c r="Y84">
        <v>2.65</v>
      </c>
      <c r="Z84">
        <v>6.9960000000000004</v>
      </c>
      <c r="AA84">
        <v>141.807727</v>
      </c>
      <c r="AB84">
        <v>1.7396799999999999</v>
      </c>
      <c r="AC84">
        <v>44.826343000000001</v>
      </c>
      <c r="AD84" s="1">
        <v>506</v>
      </c>
      <c r="AE84">
        <v>1</v>
      </c>
      <c r="AF84">
        <v>37</v>
      </c>
      <c r="AG84">
        <v>65</v>
      </c>
      <c r="AH84">
        <v>14.825877</v>
      </c>
      <c r="AI84">
        <v>53.6</v>
      </c>
      <c r="AJ84">
        <v>0</v>
      </c>
      <c r="AK84">
        <v>7</v>
      </c>
      <c r="AL84">
        <v>1206</v>
      </c>
      <c r="AM84">
        <v>0.91379310344827591</v>
      </c>
      <c r="AN84" t="s">
        <v>67</v>
      </c>
      <c r="AO84">
        <v>2102.424</v>
      </c>
      <c r="AP84" t="s">
        <v>560</v>
      </c>
      <c r="AQ84" t="s">
        <v>116</v>
      </c>
      <c r="AR84" t="s">
        <v>118</v>
      </c>
      <c r="AS84" t="s">
        <v>116</v>
      </c>
      <c r="AT84" t="s">
        <v>118</v>
      </c>
      <c r="AU84" t="s">
        <v>187</v>
      </c>
      <c r="AV84" t="s">
        <v>320</v>
      </c>
      <c r="AW84" t="s">
        <v>67</v>
      </c>
      <c r="AX84">
        <v>6632</v>
      </c>
      <c r="AY84" t="s">
        <v>679</v>
      </c>
      <c r="AZ84">
        <v>4</v>
      </c>
      <c r="BA84" t="s">
        <v>735</v>
      </c>
      <c r="BB84">
        <v>1</v>
      </c>
      <c r="BC84">
        <v>1</v>
      </c>
      <c r="BE84" t="s">
        <v>68</v>
      </c>
      <c r="BF84">
        <v>1</v>
      </c>
      <c r="BG84" t="s">
        <v>405</v>
      </c>
      <c r="BI84" t="s">
        <v>116</v>
      </c>
      <c r="BJ84" t="s">
        <v>320</v>
      </c>
      <c r="BK84" t="s">
        <v>67</v>
      </c>
      <c r="BL84">
        <v>0.91379310344827591</v>
      </c>
      <c r="BM84">
        <v>6632</v>
      </c>
      <c r="BN84" t="s">
        <v>118</v>
      </c>
      <c r="BO84" t="s">
        <v>187</v>
      </c>
      <c r="BP84">
        <v>1</v>
      </c>
      <c r="BQ84">
        <v>2102.424</v>
      </c>
      <c r="BR84">
        <v>1.2267878745422666E-2</v>
      </c>
      <c r="BS84">
        <v>0.31610649115051398</v>
      </c>
      <c r="BT84">
        <v>0.24067457373013246</v>
      </c>
      <c r="BU84">
        <v>6.9960000000000004</v>
      </c>
      <c r="BV84">
        <v>4.756414500595503E-2</v>
      </c>
      <c r="BW84">
        <v>1.7598733652203362</v>
      </c>
      <c r="BX84">
        <v>7</v>
      </c>
      <c r="BY84">
        <v>1</v>
      </c>
      <c r="BZ84">
        <v>37</v>
      </c>
    </row>
    <row r="85" spans="1:78" ht="16.5" x14ac:dyDescent="0.25">
      <c r="A85" s="124" t="str">
        <f t="shared" si="19"/>
        <v>선진여객</v>
      </c>
      <c r="B85" s="125" t="str">
        <f t="shared" si="20"/>
        <v>엄명수</v>
      </c>
      <c r="C85" s="126" t="str">
        <f t="shared" si="21"/>
        <v>F</v>
      </c>
      <c r="D85" s="127">
        <f t="shared" si="22"/>
        <v>0.78580718592151788</v>
      </c>
      <c r="E85" s="128">
        <f t="shared" si="23"/>
        <v>1172</v>
      </c>
      <c r="F85" s="129" t="str">
        <f t="shared" si="24"/>
        <v>80</v>
      </c>
      <c r="G85" s="130" t="str">
        <f t="shared" si="25"/>
        <v>78바1160</v>
      </c>
      <c r="H85" s="131">
        <f t="shared" si="26"/>
        <v>3</v>
      </c>
      <c r="I85" s="132">
        <f t="shared" si="27"/>
        <v>947.94100000000003</v>
      </c>
      <c r="J85" s="133">
        <f t="shared" si="28"/>
        <v>3.9562860324109335E-2</v>
      </c>
      <c r="K85" s="133">
        <f t="shared" si="29"/>
        <v>0.37521283870736394</v>
      </c>
      <c r="L85" s="133">
        <f t="shared" si="30"/>
        <v>0.29221227903424368</v>
      </c>
      <c r="M85" s="134">
        <f t="shared" si="31"/>
        <v>15.337</v>
      </c>
      <c r="N85" s="135">
        <f t="shared" si="32"/>
        <v>5.0636062792937535</v>
      </c>
      <c r="O85" s="135">
        <f t="shared" si="33"/>
        <v>43.35712876645276</v>
      </c>
      <c r="P85" s="217">
        <f t="shared" si="34"/>
        <v>5</v>
      </c>
      <c r="Q85" s="218">
        <f t="shared" si="35"/>
        <v>48</v>
      </c>
      <c r="R85" s="218">
        <f t="shared" si="36"/>
        <v>411</v>
      </c>
      <c r="T85">
        <v>516</v>
      </c>
      <c r="U85">
        <v>1172</v>
      </c>
      <c r="V85" t="s">
        <v>321</v>
      </c>
      <c r="W85">
        <v>947.94100000000003</v>
      </c>
      <c r="X85">
        <v>447.93799999999999</v>
      </c>
      <c r="Y85">
        <v>2.1160000000000001</v>
      </c>
      <c r="Z85">
        <v>15.337</v>
      </c>
      <c r="AA85">
        <v>61.547193</v>
      </c>
      <c r="AB85">
        <v>2.4349829999999999</v>
      </c>
      <c r="AC85">
        <v>23.093297</v>
      </c>
      <c r="AD85" s="1">
        <v>277</v>
      </c>
      <c r="AE85">
        <v>48</v>
      </c>
      <c r="AF85">
        <v>411</v>
      </c>
      <c r="AG85">
        <v>93</v>
      </c>
      <c r="AH85">
        <v>15.401854999999999</v>
      </c>
      <c r="AI85">
        <v>858.7</v>
      </c>
      <c r="AJ85">
        <v>77.2</v>
      </c>
      <c r="AK85">
        <v>5</v>
      </c>
      <c r="AL85">
        <v>559</v>
      </c>
      <c r="AM85">
        <v>0.78580718592151788</v>
      </c>
      <c r="AN85" t="s">
        <v>69</v>
      </c>
      <c r="AO85">
        <v>560.97</v>
      </c>
      <c r="AP85" t="s">
        <v>561</v>
      </c>
      <c r="AQ85" t="s">
        <v>116</v>
      </c>
      <c r="AR85" t="s">
        <v>120</v>
      </c>
      <c r="AS85" t="s">
        <v>116</v>
      </c>
      <c r="AT85" t="s">
        <v>120</v>
      </c>
      <c r="AU85" t="s">
        <v>225</v>
      </c>
      <c r="AV85" t="s">
        <v>321</v>
      </c>
      <c r="AW85" t="s">
        <v>69</v>
      </c>
      <c r="AX85">
        <v>1172</v>
      </c>
      <c r="AY85" t="s">
        <v>675</v>
      </c>
      <c r="AZ85">
        <v>2</v>
      </c>
      <c r="BA85" t="s">
        <v>736</v>
      </c>
      <c r="BB85">
        <v>3</v>
      </c>
      <c r="BC85">
        <v>1</v>
      </c>
      <c r="BE85" t="s">
        <v>67</v>
      </c>
      <c r="BF85">
        <v>-3</v>
      </c>
      <c r="BG85" t="s">
        <v>439</v>
      </c>
      <c r="BI85" t="s">
        <v>116</v>
      </c>
      <c r="BJ85" t="s">
        <v>321</v>
      </c>
      <c r="BK85" t="s">
        <v>69</v>
      </c>
      <c r="BL85">
        <v>0.78580718592151788</v>
      </c>
      <c r="BM85">
        <v>1172</v>
      </c>
      <c r="BN85" t="s">
        <v>120</v>
      </c>
      <c r="BO85" t="s">
        <v>225</v>
      </c>
      <c r="BP85">
        <v>3</v>
      </c>
      <c r="BQ85">
        <v>947.94100000000003</v>
      </c>
      <c r="BR85">
        <v>3.9562860324109335E-2</v>
      </c>
      <c r="BS85">
        <v>0.37521283870736394</v>
      </c>
      <c r="BT85">
        <v>0.29221227903424368</v>
      </c>
      <c r="BU85">
        <v>15.337</v>
      </c>
      <c r="BV85">
        <v>5.0636062792937535</v>
      </c>
      <c r="BW85">
        <v>43.35712876645276</v>
      </c>
      <c r="BX85">
        <v>5</v>
      </c>
      <c r="BY85">
        <v>48</v>
      </c>
      <c r="BZ85">
        <v>411</v>
      </c>
    </row>
    <row r="86" spans="1:78" ht="16.5" x14ac:dyDescent="0.25">
      <c r="A86" s="107" t="str">
        <f t="shared" si="19"/>
        <v>선진여객</v>
      </c>
      <c r="B86" s="108" t="str">
        <f t="shared" si="20"/>
        <v>염진섭</v>
      </c>
      <c r="C86" s="109" t="str">
        <f t="shared" si="21"/>
        <v>C</v>
      </c>
      <c r="D86" s="110">
        <f t="shared" si="22"/>
        <v>0.88889199134181607</v>
      </c>
      <c r="E86" s="111">
        <f t="shared" si="23"/>
        <v>7200</v>
      </c>
      <c r="F86" s="112" t="str">
        <f t="shared" si="24"/>
        <v>300</v>
      </c>
      <c r="G86" s="113" t="str">
        <f t="shared" si="25"/>
        <v>78바1195</v>
      </c>
      <c r="H86" s="114">
        <f t="shared" si="26"/>
        <v>11</v>
      </c>
      <c r="I86" s="115">
        <f t="shared" si="27"/>
        <v>1930.7719999999999</v>
      </c>
      <c r="J86" s="116">
        <f t="shared" si="28"/>
        <v>1.7087079010628468E-2</v>
      </c>
      <c r="K86" s="116">
        <f t="shared" si="29"/>
        <v>0.34200026634266822</v>
      </c>
      <c r="L86" s="116">
        <f t="shared" si="30"/>
        <v>0.15175277039443291</v>
      </c>
      <c r="M86" s="117">
        <f t="shared" si="31"/>
        <v>11.657999999999999</v>
      </c>
      <c r="N86" s="118">
        <f t="shared" si="32"/>
        <v>0</v>
      </c>
      <c r="O86" s="118">
        <f t="shared" si="33"/>
        <v>7.8207059145253819</v>
      </c>
      <c r="P86" s="219">
        <f t="shared" si="34"/>
        <v>8</v>
      </c>
      <c r="Q86" s="220">
        <f t="shared" si="35"/>
        <v>0</v>
      </c>
      <c r="R86" s="220">
        <f t="shared" si="36"/>
        <v>151</v>
      </c>
      <c r="T86">
        <v>516</v>
      </c>
      <c r="U86">
        <v>7200</v>
      </c>
      <c r="V86" t="s">
        <v>322</v>
      </c>
      <c r="W86">
        <v>1930.7719999999999</v>
      </c>
      <c r="X86">
        <v>881.17100000000005</v>
      </c>
      <c r="Y86">
        <v>2.1909999999999998</v>
      </c>
      <c r="Z86">
        <v>11.657999999999999</v>
      </c>
      <c r="AA86">
        <v>110.624408</v>
      </c>
      <c r="AB86">
        <v>1.8902479999999999</v>
      </c>
      <c r="AC86">
        <v>37.833576999999998</v>
      </c>
      <c r="AD86" s="1">
        <v>293</v>
      </c>
      <c r="AE86">
        <v>0</v>
      </c>
      <c r="AF86">
        <v>151</v>
      </c>
      <c r="AG86">
        <v>90</v>
      </c>
      <c r="AH86">
        <v>17.453399000000001</v>
      </c>
      <c r="AI86">
        <v>1912.5</v>
      </c>
      <c r="AJ86">
        <v>0</v>
      </c>
      <c r="AK86">
        <v>8</v>
      </c>
      <c r="AL86">
        <v>901</v>
      </c>
      <c r="AM86">
        <v>0.88889199134181607</v>
      </c>
      <c r="AN86" t="s">
        <v>68</v>
      </c>
      <c r="AO86">
        <v>485.18400000000003</v>
      </c>
      <c r="AP86" t="s">
        <v>562</v>
      </c>
      <c r="AQ86" t="s">
        <v>116</v>
      </c>
      <c r="AR86" t="s">
        <v>117</v>
      </c>
      <c r="AS86" t="s">
        <v>116</v>
      </c>
      <c r="AT86" t="s">
        <v>117</v>
      </c>
      <c r="AU86" t="s">
        <v>183</v>
      </c>
      <c r="AV86" t="s">
        <v>322</v>
      </c>
      <c r="AW86" t="s">
        <v>68</v>
      </c>
      <c r="AX86">
        <v>7200</v>
      </c>
      <c r="AY86" t="s">
        <v>723</v>
      </c>
      <c r="AZ86">
        <v>1</v>
      </c>
      <c r="BA86" t="s">
        <v>737</v>
      </c>
      <c r="BB86">
        <v>11</v>
      </c>
      <c r="BC86">
        <v>1</v>
      </c>
      <c r="BE86" t="s">
        <v>68</v>
      </c>
      <c r="BF86">
        <v>0</v>
      </c>
      <c r="BG86" t="s">
        <v>403</v>
      </c>
      <c r="BI86" t="s">
        <v>116</v>
      </c>
      <c r="BJ86" t="s">
        <v>322</v>
      </c>
      <c r="BK86" t="s">
        <v>68</v>
      </c>
      <c r="BL86">
        <v>0.88889199134181607</v>
      </c>
      <c r="BM86">
        <v>7200</v>
      </c>
      <c r="BN86" t="s">
        <v>117</v>
      </c>
      <c r="BO86" t="s">
        <v>183</v>
      </c>
      <c r="BP86">
        <v>11</v>
      </c>
      <c r="BQ86">
        <v>1930.7719999999999</v>
      </c>
      <c r="BR86">
        <v>1.7087079010628468E-2</v>
      </c>
      <c r="BS86">
        <v>0.34200026634266822</v>
      </c>
      <c r="BT86">
        <v>0.15175277039443291</v>
      </c>
      <c r="BU86">
        <v>11.657999999999999</v>
      </c>
      <c r="BV86">
        <v>0</v>
      </c>
      <c r="BW86">
        <v>7.8207059145253819</v>
      </c>
      <c r="BX86">
        <v>8</v>
      </c>
      <c r="BY86">
        <v>0</v>
      </c>
      <c r="BZ86">
        <v>151</v>
      </c>
    </row>
    <row r="87" spans="1:78" ht="16.5" x14ac:dyDescent="0.25">
      <c r="A87" s="124" t="str">
        <f t="shared" si="19"/>
        <v>선진여객</v>
      </c>
      <c r="B87" s="125" t="str">
        <f t="shared" si="20"/>
        <v>오광섭</v>
      </c>
      <c r="C87" s="126" t="str">
        <f t="shared" si="21"/>
        <v>S</v>
      </c>
      <c r="D87" s="127">
        <f t="shared" si="22"/>
        <v>1.0115384615384615</v>
      </c>
      <c r="E87" s="128">
        <f t="shared" si="23"/>
        <v>379</v>
      </c>
      <c r="F87" s="129" t="str">
        <f t="shared" si="24"/>
        <v>80</v>
      </c>
      <c r="G87" s="130" t="str">
        <f t="shared" si="25"/>
        <v>78바1157</v>
      </c>
      <c r="H87" s="131">
        <f t="shared" si="26"/>
        <v>1</v>
      </c>
      <c r="I87" s="132">
        <f t="shared" si="27"/>
        <v>2122.799</v>
      </c>
      <c r="J87" s="133">
        <f t="shared" si="28"/>
        <v>5.9935757570987493E-3</v>
      </c>
      <c r="K87" s="133">
        <f t="shared" si="29"/>
        <v>0.35431374838771573</v>
      </c>
      <c r="L87" s="133">
        <f t="shared" si="30"/>
        <v>0.28217461945290156</v>
      </c>
      <c r="M87" s="134">
        <f t="shared" si="31"/>
        <v>10.292</v>
      </c>
      <c r="N87" s="135">
        <f t="shared" si="32"/>
        <v>0</v>
      </c>
      <c r="O87" s="135">
        <f t="shared" si="33"/>
        <v>4.8520844413437167</v>
      </c>
      <c r="P87" s="217">
        <f t="shared" si="34"/>
        <v>0</v>
      </c>
      <c r="Q87" s="218">
        <f t="shared" si="35"/>
        <v>0</v>
      </c>
      <c r="R87" s="218">
        <f t="shared" si="36"/>
        <v>103</v>
      </c>
      <c r="T87">
        <v>516</v>
      </c>
      <c r="U87">
        <v>379</v>
      </c>
      <c r="V87" t="s">
        <v>323</v>
      </c>
      <c r="W87">
        <v>2122.799</v>
      </c>
      <c r="X87">
        <v>807.12800000000004</v>
      </c>
      <c r="Y87">
        <v>2.63</v>
      </c>
      <c r="Z87">
        <v>10.292</v>
      </c>
      <c r="AA87">
        <v>135.69412199999999</v>
      </c>
      <c r="AB87">
        <v>0.81329300000000004</v>
      </c>
      <c r="AC87">
        <v>48.078293000000002</v>
      </c>
      <c r="AD87" s="1">
        <v>599</v>
      </c>
      <c r="AE87">
        <v>0</v>
      </c>
      <c r="AF87">
        <v>103</v>
      </c>
      <c r="AG87">
        <v>74</v>
      </c>
      <c r="AH87">
        <v>15.644000999999999</v>
      </c>
      <c r="AI87">
        <v>669.7</v>
      </c>
      <c r="AJ87">
        <v>0</v>
      </c>
      <c r="AK87">
        <v>0</v>
      </c>
      <c r="AL87">
        <v>0</v>
      </c>
      <c r="AM87">
        <v>1.0115384615384615</v>
      </c>
      <c r="AN87" t="s">
        <v>458</v>
      </c>
      <c r="AO87">
        <v>2122.799</v>
      </c>
      <c r="AP87" t="s">
        <v>563</v>
      </c>
      <c r="AQ87" t="s">
        <v>116</v>
      </c>
      <c r="AR87" t="s">
        <v>120</v>
      </c>
      <c r="AS87" t="s">
        <v>116</v>
      </c>
      <c r="AT87" t="s">
        <v>120</v>
      </c>
      <c r="AU87" t="s">
        <v>222</v>
      </c>
      <c r="AV87" t="s">
        <v>323</v>
      </c>
      <c r="AW87" t="s">
        <v>458</v>
      </c>
      <c r="AX87">
        <v>379</v>
      </c>
      <c r="AY87" t="s">
        <v>706</v>
      </c>
      <c r="AZ87">
        <v>4</v>
      </c>
      <c r="BA87" t="s">
        <v>738</v>
      </c>
      <c r="BB87">
        <v>1</v>
      </c>
      <c r="BC87">
        <v>1</v>
      </c>
      <c r="BE87" t="s">
        <v>458</v>
      </c>
      <c r="BF87">
        <v>0</v>
      </c>
      <c r="BG87" t="s">
        <v>403</v>
      </c>
      <c r="BI87" t="s">
        <v>116</v>
      </c>
      <c r="BJ87" t="s">
        <v>323</v>
      </c>
      <c r="BK87" t="s">
        <v>458</v>
      </c>
      <c r="BL87">
        <v>1.0115384615384615</v>
      </c>
      <c r="BM87">
        <v>379</v>
      </c>
      <c r="BN87" t="s">
        <v>120</v>
      </c>
      <c r="BO87" t="s">
        <v>222</v>
      </c>
      <c r="BP87">
        <v>1</v>
      </c>
      <c r="BQ87">
        <v>2122.799</v>
      </c>
      <c r="BR87">
        <v>5.9935757570987493E-3</v>
      </c>
      <c r="BS87">
        <v>0.35431374838771573</v>
      </c>
      <c r="BT87">
        <v>0.28217461945290156</v>
      </c>
      <c r="BU87">
        <v>10.292</v>
      </c>
      <c r="BV87">
        <v>0</v>
      </c>
      <c r="BW87">
        <v>4.8520844413437167</v>
      </c>
      <c r="BX87">
        <v>0</v>
      </c>
      <c r="BY87">
        <v>0</v>
      </c>
      <c r="BZ87">
        <v>103</v>
      </c>
    </row>
    <row r="88" spans="1:78" ht="16.5" x14ac:dyDescent="0.25">
      <c r="A88" s="107" t="str">
        <f t="shared" si="19"/>
        <v>선진여객</v>
      </c>
      <c r="B88" s="108" t="str">
        <f t="shared" si="20"/>
        <v>오병우</v>
      </c>
      <c r="C88" s="109" t="str">
        <f t="shared" si="21"/>
        <v>D</v>
      </c>
      <c r="D88" s="110">
        <f t="shared" si="22"/>
        <v>0.84560066439778991</v>
      </c>
      <c r="E88" s="111">
        <f t="shared" si="23"/>
        <v>325</v>
      </c>
      <c r="F88" s="112" t="str">
        <f t="shared" si="24"/>
        <v>300</v>
      </c>
      <c r="G88" s="113" t="str">
        <f t="shared" si="25"/>
        <v>73아1099</v>
      </c>
      <c r="H88" s="114">
        <f t="shared" si="26"/>
        <v>7</v>
      </c>
      <c r="I88" s="115">
        <f t="shared" si="27"/>
        <v>1006.014</v>
      </c>
      <c r="J88" s="116">
        <f t="shared" si="28"/>
        <v>2.7416183062428868E-2</v>
      </c>
      <c r="K88" s="116">
        <f t="shared" si="29"/>
        <v>0.35541335605457602</v>
      </c>
      <c r="L88" s="116">
        <f t="shared" si="30"/>
        <v>0.29621854169027467</v>
      </c>
      <c r="M88" s="117">
        <f t="shared" si="31"/>
        <v>14.416</v>
      </c>
      <c r="N88" s="118">
        <f t="shared" si="32"/>
        <v>0.83762616744147078</v>
      </c>
      <c r="O88" s="118">
        <f t="shared" si="33"/>
        <v>38.426100431377478</v>
      </c>
      <c r="P88" s="219">
        <f t="shared" si="34"/>
        <v>2</v>
      </c>
      <c r="Q88" s="220">
        <f t="shared" si="35"/>
        <v>8</v>
      </c>
      <c r="R88" s="220">
        <f t="shared" si="36"/>
        <v>413</v>
      </c>
      <c r="T88">
        <v>516</v>
      </c>
      <c r="U88">
        <v>325</v>
      </c>
      <c r="V88" t="s">
        <v>324</v>
      </c>
      <c r="W88">
        <v>1006.014</v>
      </c>
      <c r="X88">
        <v>466.947</v>
      </c>
      <c r="Y88">
        <v>2.1539999999999999</v>
      </c>
      <c r="Z88">
        <v>14.416</v>
      </c>
      <c r="AA88">
        <v>53.546366999999996</v>
      </c>
      <c r="AB88">
        <v>1.468037</v>
      </c>
      <c r="AC88">
        <v>19.031094</v>
      </c>
      <c r="AD88" s="1">
        <v>298</v>
      </c>
      <c r="AE88">
        <v>8</v>
      </c>
      <c r="AF88">
        <v>413</v>
      </c>
      <c r="AG88">
        <v>85</v>
      </c>
      <c r="AH88">
        <v>18.787717000000001</v>
      </c>
      <c r="AI88">
        <v>1811.5</v>
      </c>
      <c r="AJ88">
        <v>23</v>
      </c>
      <c r="AK88">
        <v>2</v>
      </c>
      <c r="AL88">
        <v>461</v>
      </c>
      <c r="AM88">
        <v>0.84560066439778991</v>
      </c>
      <c r="AN88" t="s">
        <v>66</v>
      </c>
      <c r="AO88">
        <v>315.553</v>
      </c>
      <c r="AP88" t="s">
        <v>564</v>
      </c>
      <c r="AQ88" t="s">
        <v>116</v>
      </c>
      <c r="AR88" t="s">
        <v>117</v>
      </c>
      <c r="AS88" t="s">
        <v>116</v>
      </c>
      <c r="AT88" t="s">
        <v>117</v>
      </c>
      <c r="AU88" t="s">
        <v>176</v>
      </c>
      <c r="AV88" t="s">
        <v>324</v>
      </c>
      <c r="AW88" t="s">
        <v>66</v>
      </c>
      <c r="AX88">
        <v>325</v>
      </c>
      <c r="AY88" t="s">
        <v>739</v>
      </c>
      <c r="AZ88">
        <v>2</v>
      </c>
      <c r="BA88" t="s">
        <v>434</v>
      </c>
      <c r="BB88">
        <v>7</v>
      </c>
      <c r="BC88">
        <v>1</v>
      </c>
      <c r="BE88" t="s">
        <v>69</v>
      </c>
      <c r="BF88">
        <v>1</v>
      </c>
      <c r="BG88" t="s">
        <v>405</v>
      </c>
      <c r="BI88" t="s">
        <v>116</v>
      </c>
      <c r="BJ88" t="s">
        <v>324</v>
      </c>
      <c r="BK88" t="s">
        <v>66</v>
      </c>
      <c r="BL88">
        <v>0.84560066439778991</v>
      </c>
      <c r="BM88">
        <v>325</v>
      </c>
      <c r="BN88" t="s">
        <v>117</v>
      </c>
      <c r="BO88" t="s">
        <v>176</v>
      </c>
      <c r="BP88">
        <v>7</v>
      </c>
      <c r="BQ88">
        <v>1006.014</v>
      </c>
      <c r="BR88">
        <v>2.7416183062428868E-2</v>
      </c>
      <c r="BS88">
        <v>0.35541335605457602</v>
      </c>
      <c r="BT88">
        <v>0.29621854169027467</v>
      </c>
      <c r="BU88">
        <v>14.416</v>
      </c>
      <c r="BV88">
        <v>0.83762616744147078</v>
      </c>
      <c r="BW88">
        <v>38.426100431377478</v>
      </c>
      <c r="BX88">
        <v>2</v>
      </c>
      <c r="BY88">
        <v>8</v>
      </c>
      <c r="BZ88">
        <v>413</v>
      </c>
    </row>
    <row r="89" spans="1:78" ht="16.5" x14ac:dyDescent="0.25">
      <c r="A89" s="124" t="str">
        <f t="shared" si="19"/>
        <v>선진여객</v>
      </c>
      <c r="B89" s="125" t="str">
        <f t="shared" si="20"/>
        <v>오세관</v>
      </c>
      <c r="C89" s="126" t="str">
        <f t="shared" si="21"/>
        <v>F</v>
      </c>
      <c r="D89" s="127">
        <f t="shared" si="22"/>
        <v>0.74560221112070924</v>
      </c>
      <c r="E89" s="128">
        <f t="shared" si="23"/>
        <v>5354</v>
      </c>
      <c r="F89" s="129" t="str">
        <f t="shared" si="24"/>
        <v>300</v>
      </c>
      <c r="G89" s="130" t="str">
        <f t="shared" si="25"/>
        <v>78바1136</v>
      </c>
      <c r="H89" s="131">
        <f t="shared" si="26"/>
        <v>2</v>
      </c>
      <c r="I89" s="132">
        <f t="shared" si="27"/>
        <v>2518.7940000000003</v>
      </c>
      <c r="J89" s="133">
        <f t="shared" si="28"/>
        <v>8.3815038410729563E-3</v>
      </c>
      <c r="K89" s="133">
        <f t="shared" si="29"/>
        <v>0.36521599106369113</v>
      </c>
      <c r="L89" s="133">
        <f t="shared" si="30"/>
        <v>0.34381533384627716</v>
      </c>
      <c r="M89" s="134">
        <f t="shared" si="31"/>
        <v>10.500999999999999</v>
      </c>
      <c r="N89" s="135">
        <f t="shared" si="32"/>
        <v>0.3176123176409027</v>
      </c>
      <c r="O89" s="135">
        <f t="shared" si="33"/>
        <v>5.8361263366515876</v>
      </c>
      <c r="P89" s="217">
        <f t="shared" si="34"/>
        <v>0</v>
      </c>
      <c r="Q89" s="218">
        <f t="shared" si="35"/>
        <v>8</v>
      </c>
      <c r="R89" s="218">
        <f t="shared" si="36"/>
        <v>147</v>
      </c>
      <c r="T89">
        <v>516</v>
      </c>
      <c r="U89">
        <v>5354</v>
      </c>
      <c r="V89" t="s">
        <v>325</v>
      </c>
      <c r="W89">
        <v>2518.7939999999999</v>
      </c>
      <c r="X89">
        <v>1036.529</v>
      </c>
      <c r="Y89">
        <v>2.4300000000000002</v>
      </c>
      <c r="Z89">
        <v>10.500999999999999</v>
      </c>
      <c r="AA89">
        <v>165.039953</v>
      </c>
      <c r="AB89">
        <v>1.383283</v>
      </c>
      <c r="AC89">
        <v>60.275230000000001</v>
      </c>
      <c r="AD89" s="1">
        <v>866</v>
      </c>
      <c r="AE89">
        <v>8</v>
      </c>
      <c r="AF89">
        <v>147</v>
      </c>
      <c r="AG89">
        <v>67</v>
      </c>
      <c r="AH89">
        <v>15.261722000000001</v>
      </c>
      <c r="AI89">
        <v>63.8</v>
      </c>
      <c r="AJ89">
        <v>0</v>
      </c>
      <c r="AK89">
        <v>0</v>
      </c>
      <c r="AL89">
        <v>0</v>
      </c>
      <c r="AM89">
        <v>0.74560221112070924</v>
      </c>
      <c r="AN89" t="s">
        <v>69</v>
      </c>
      <c r="AO89">
        <v>2408.9250000000002</v>
      </c>
      <c r="AP89" t="s">
        <v>565</v>
      </c>
      <c r="AQ89" t="s">
        <v>116</v>
      </c>
      <c r="AR89" t="s">
        <v>117</v>
      </c>
      <c r="AS89" t="s">
        <v>116</v>
      </c>
      <c r="AT89" t="s">
        <v>117</v>
      </c>
      <c r="AU89" t="s">
        <v>181</v>
      </c>
      <c r="AV89" t="s">
        <v>325</v>
      </c>
      <c r="AW89" t="s">
        <v>69</v>
      </c>
      <c r="AX89">
        <v>5354</v>
      </c>
      <c r="AY89" t="s">
        <v>717</v>
      </c>
      <c r="AZ89">
        <v>5</v>
      </c>
      <c r="BA89" t="s">
        <v>740</v>
      </c>
      <c r="BB89">
        <v>2</v>
      </c>
      <c r="BC89">
        <v>1</v>
      </c>
      <c r="BE89" t="s">
        <v>69</v>
      </c>
      <c r="BF89">
        <v>0</v>
      </c>
      <c r="BG89" t="s">
        <v>403</v>
      </c>
      <c r="BI89" t="s">
        <v>116</v>
      </c>
      <c r="BJ89" t="s">
        <v>325</v>
      </c>
      <c r="BK89" t="s">
        <v>69</v>
      </c>
      <c r="BL89">
        <v>0.74560221112070924</v>
      </c>
      <c r="BM89">
        <v>5354</v>
      </c>
      <c r="BN89" t="s">
        <v>117</v>
      </c>
      <c r="BO89" t="s">
        <v>181</v>
      </c>
      <c r="BP89">
        <v>2</v>
      </c>
      <c r="BQ89">
        <v>2518.7940000000003</v>
      </c>
      <c r="BR89">
        <v>8.3815038410729563E-3</v>
      </c>
      <c r="BS89">
        <v>0.36521599106369113</v>
      </c>
      <c r="BT89">
        <v>0.34381533384627727</v>
      </c>
      <c r="BU89">
        <v>10.500999999999999</v>
      </c>
      <c r="BV89">
        <v>0.3176123176409027</v>
      </c>
      <c r="BW89">
        <v>5.8361263366515876</v>
      </c>
      <c r="BX89">
        <v>0</v>
      </c>
      <c r="BY89">
        <v>8</v>
      </c>
      <c r="BZ89">
        <v>147</v>
      </c>
    </row>
    <row r="90" spans="1:78" ht="16.5" x14ac:dyDescent="0.25">
      <c r="A90" s="107" t="str">
        <f t="shared" si="19"/>
        <v>선진여객</v>
      </c>
      <c r="B90" s="108" t="str">
        <f t="shared" si="20"/>
        <v>오승민</v>
      </c>
      <c r="C90" s="109" t="str">
        <f t="shared" si="21"/>
        <v>F</v>
      </c>
      <c r="D90" s="110">
        <f t="shared" si="22"/>
        <v>0.77478275461550294</v>
      </c>
      <c r="E90" s="111">
        <f t="shared" si="23"/>
        <v>5558</v>
      </c>
      <c r="F90" s="112" t="str">
        <f t="shared" si="24"/>
        <v>87</v>
      </c>
      <c r="G90" s="113" t="str">
        <f t="shared" si="25"/>
        <v>78바1186</v>
      </c>
      <c r="H90" s="114">
        <f t="shared" si="26"/>
        <v>8</v>
      </c>
      <c r="I90" s="115">
        <f t="shared" si="27"/>
        <v>975.73400000000004</v>
      </c>
      <c r="J90" s="116">
        <f t="shared" si="28"/>
        <v>1.8966942690041379E-2</v>
      </c>
      <c r="K90" s="116">
        <f t="shared" si="29"/>
        <v>0.38893749735354483</v>
      </c>
      <c r="L90" s="116">
        <f t="shared" si="30"/>
        <v>0.27671476037526621</v>
      </c>
      <c r="M90" s="117">
        <f t="shared" si="31"/>
        <v>16.568999999999999</v>
      </c>
      <c r="N90" s="118">
        <f t="shared" si="32"/>
        <v>3.3820692934754759</v>
      </c>
      <c r="O90" s="118">
        <f t="shared" si="33"/>
        <v>23.776972002615466</v>
      </c>
      <c r="P90" s="219">
        <f t="shared" si="34"/>
        <v>8</v>
      </c>
      <c r="Q90" s="220">
        <f t="shared" si="35"/>
        <v>40</v>
      </c>
      <c r="R90" s="220">
        <f t="shared" si="36"/>
        <v>241</v>
      </c>
      <c r="T90">
        <v>516</v>
      </c>
      <c r="U90">
        <v>5558</v>
      </c>
      <c r="V90" t="s">
        <v>566</v>
      </c>
      <c r="W90">
        <v>1055.2439999999999</v>
      </c>
      <c r="X90">
        <v>557.95699999999999</v>
      </c>
      <c r="Y90">
        <v>1.891</v>
      </c>
      <c r="Z90">
        <v>16.568999999999999</v>
      </c>
      <c r="AA90">
        <v>65.653859999999995</v>
      </c>
      <c r="AB90">
        <v>1.2452529999999999</v>
      </c>
      <c r="AC90">
        <v>25.535247999999999</v>
      </c>
      <c r="AD90" s="1">
        <v>270</v>
      </c>
      <c r="AE90">
        <v>40</v>
      </c>
      <c r="AF90">
        <v>241</v>
      </c>
      <c r="AG90">
        <v>90</v>
      </c>
      <c r="AH90">
        <v>16.072839999999999</v>
      </c>
      <c r="AI90">
        <v>1062.5999999999999</v>
      </c>
      <c r="AJ90">
        <v>146</v>
      </c>
      <c r="AK90">
        <v>8</v>
      </c>
      <c r="AL90">
        <v>1658</v>
      </c>
      <c r="AM90">
        <v>0.77478275461550294</v>
      </c>
      <c r="AN90" t="s">
        <v>69</v>
      </c>
      <c r="AO90">
        <v>244.64</v>
      </c>
      <c r="AP90" t="s">
        <v>567</v>
      </c>
      <c r="AQ90" t="s">
        <v>116</v>
      </c>
      <c r="AR90" t="s">
        <v>121</v>
      </c>
      <c r="AS90" t="s">
        <v>116</v>
      </c>
      <c r="AT90" t="s">
        <v>121</v>
      </c>
      <c r="AU90" t="s">
        <v>248</v>
      </c>
      <c r="AV90" t="s">
        <v>566</v>
      </c>
      <c r="AW90" t="s">
        <v>69</v>
      </c>
      <c r="AX90">
        <v>5558</v>
      </c>
      <c r="AY90" t="s">
        <v>670</v>
      </c>
      <c r="AZ90">
        <v>15</v>
      </c>
      <c r="BA90" t="s">
        <v>741</v>
      </c>
      <c r="BB90">
        <v>8</v>
      </c>
      <c r="BC90">
        <v>1</v>
      </c>
      <c r="BE90" t="s">
        <v>69</v>
      </c>
      <c r="BF90">
        <v>0</v>
      </c>
      <c r="BG90" t="s">
        <v>403</v>
      </c>
      <c r="BI90" t="s">
        <v>116</v>
      </c>
      <c r="BJ90" t="s">
        <v>566</v>
      </c>
      <c r="BK90" t="s">
        <v>69</v>
      </c>
      <c r="BL90">
        <v>0.77478275461550294</v>
      </c>
      <c r="BM90">
        <v>5558</v>
      </c>
      <c r="BN90" t="s">
        <v>121</v>
      </c>
      <c r="BO90" t="s">
        <v>248</v>
      </c>
      <c r="BP90">
        <v>8</v>
      </c>
      <c r="BQ90">
        <v>975.73400000000004</v>
      </c>
      <c r="BR90">
        <v>1.8966942690041379E-2</v>
      </c>
      <c r="BS90">
        <v>0.38893749735354483</v>
      </c>
      <c r="BT90">
        <v>0.2558649942572524</v>
      </c>
      <c r="BU90">
        <v>16.568999999999999</v>
      </c>
      <c r="BV90">
        <v>3.3820692934754759</v>
      </c>
      <c r="BW90">
        <v>23.776972002615466</v>
      </c>
      <c r="BX90">
        <v>8</v>
      </c>
      <c r="BY90">
        <v>40</v>
      </c>
      <c r="BZ90">
        <v>241</v>
      </c>
    </row>
    <row r="91" spans="1:78" ht="16.5" x14ac:dyDescent="0.25">
      <c r="A91" s="124" t="str">
        <f t="shared" si="19"/>
        <v>선진여객</v>
      </c>
      <c r="B91" s="125" t="str">
        <f t="shared" si="20"/>
        <v>오홍석</v>
      </c>
      <c r="C91" s="126" t="str">
        <f t="shared" si="21"/>
        <v>D</v>
      </c>
      <c r="D91" s="127">
        <f t="shared" si="22"/>
        <v>0.81962530964753644</v>
      </c>
      <c r="E91" s="128">
        <f t="shared" si="23"/>
        <v>3892</v>
      </c>
      <c r="F91" s="129" t="str">
        <f t="shared" si="24"/>
        <v>87</v>
      </c>
      <c r="G91" s="130" t="str">
        <f t="shared" si="25"/>
        <v>78바1168</v>
      </c>
      <c r="H91" s="131">
        <f t="shared" si="26"/>
        <v>3</v>
      </c>
      <c r="I91" s="132">
        <f t="shared" si="27"/>
        <v>1942.8989999999999</v>
      </c>
      <c r="J91" s="133">
        <f t="shared" si="28"/>
        <v>7.7893554403490545E-3</v>
      </c>
      <c r="K91" s="133">
        <f t="shared" si="29"/>
        <v>0.36022494360974655</v>
      </c>
      <c r="L91" s="133">
        <f t="shared" si="30"/>
        <v>0.24859758536084481</v>
      </c>
      <c r="M91" s="134">
        <f t="shared" si="31"/>
        <v>11.143000000000001</v>
      </c>
      <c r="N91" s="135">
        <f t="shared" si="32"/>
        <v>0.10293895874155065</v>
      </c>
      <c r="O91" s="135">
        <f t="shared" si="33"/>
        <v>23.624491031185872</v>
      </c>
      <c r="P91" s="217">
        <f t="shared" si="34"/>
        <v>1</v>
      </c>
      <c r="Q91" s="218">
        <f t="shared" si="35"/>
        <v>2</v>
      </c>
      <c r="R91" s="218">
        <f t="shared" si="36"/>
        <v>485</v>
      </c>
      <c r="T91">
        <v>516</v>
      </c>
      <c r="U91">
        <v>3892</v>
      </c>
      <c r="V91" t="s">
        <v>326</v>
      </c>
      <c r="W91">
        <v>1987.43</v>
      </c>
      <c r="X91">
        <v>920.35299999999995</v>
      </c>
      <c r="Y91">
        <v>2.1589999999999998</v>
      </c>
      <c r="Z91">
        <v>11.143000000000001</v>
      </c>
      <c r="AA91">
        <v>129.44524200000001</v>
      </c>
      <c r="AB91">
        <v>1.0082949999999999</v>
      </c>
      <c r="AC91">
        <v>46.629404999999998</v>
      </c>
      <c r="AD91" s="1">
        <v>483</v>
      </c>
      <c r="AE91">
        <v>2</v>
      </c>
      <c r="AF91">
        <v>485</v>
      </c>
      <c r="AG91">
        <v>86</v>
      </c>
      <c r="AH91">
        <v>15.353441</v>
      </c>
      <c r="AI91">
        <v>653</v>
      </c>
      <c r="AJ91">
        <v>15.4</v>
      </c>
      <c r="AK91">
        <v>1</v>
      </c>
      <c r="AL91">
        <v>156</v>
      </c>
      <c r="AM91">
        <v>0.81962530964753644</v>
      </c>
      <c r="AN91" t="s">
        <v>66</v>
      </c>
      <c r="AO91">
        <v>1701.509</v>
      </c>
      <c r="AP91" t="s">
        <v>568</v>
      </c>
      <c r="AQ91" t="s">
        <v>116</v>
      </c>
      <c r="AR91" t="s">
        <v>121</v>
      </c>
      <c r="AS91" t="s">
        <v>116</v>
      </c>
      <c r="AT91" t="s">
        <v>121</v>
      </c>
      <c r="AU91" t="s">
        <v>243</v>
      </c>
      <c r="AV91" t="s">
        <v>326</v>
      </c>
      <c r="AW91" t="s">
        <v>66</v>
      </c>
      <c r="AX91">
        <v>3892</v>
      </c>
      <c r="AY91" t="s">
        <v>672</v>
      </c>
      <c r="AZ91">
        <v>9</v>
      </c>
      <c r="BA91" t="s">
        <v>456</v>
      </c>
      <c r="BB91">
        <v>3</v>
      </c>
      <c r="BC91">
        <v>1</v>
      </c>
      <c r="BE91" t="s">
        <v>66</v>
      </c>
      <c r="BF91">
        <v>0</v>
      </c>
      <c r="BG91" t="s">
        <v>403</v>
      </c>
      <c r="BI91" t="s">
        <v>116</v>
      </c>
      <c r="BJ91" t="s">
        <v>326</v>
      </c>
      <c r="BK91" t="s">
        <v>66</v>
      </c>
      <c r="BL91">
        <v>0.81962530964753644</v>
      </c>
      <c r="BM91">
        <v>3892</v>
      </c>
      <c r="BN91" t="s">
        <v>121</v>
      </c>
      <c r="BO91" t="s">
        <v>243</v>
      </c>
      <c r="BP91">
        <v>3</v>
      </c>
      <c r="BQ91">
        <v>1942.8989999999999</v>
      </c>
      <c r="BR91">
        <v>7.7893554403490545E-3</v>
      </c>
      <c r="BS91">
        <v>0.36022494360974655</v>
      </c>
      <c r="BT91">
        <v>0.24302742738109015</v>
      </c>
      <c r="BU91">
        <v>11.143000000000001</v>
      </c>
      <c r="BV91">
        <v>0.10293895874155065</v>
      </c>
      <c r="BW91">
        <v>23.624491031185872</v>
      </c>
      <c r="BX91">
        <v>1</v>
      </c>
      <c r="BY91">
        <v>2</v>
      </c>
      <c r="BZ91">
        <v>485</v>
      </c>
    </row>
    <row r="92" spans="1:78" ht="16.5" x14ac:dyDescent="0.25">
      <c r="A92" s="107" t="str">
        <f t="shared" si="19"/>
        <v>선진여객</v>
      </c>
      <c r="B92" s="108" t="str">
        <f t="shared" si="20"/>
        <v>우명조</v>
      </c>
      <c r="C92" s="109" t="str">
        <f t="shared" si="21"/>
        <v>D</v>
      </c>
      <c r="D92" s="110">
        <f t="shared" si="22"/>
        <v>0.8313162974553443</v>
      </c>
      <c r="E92" s="111">
        <f t="shared" si="23"/>
        <v>457</v>
      </c>
      <c r="F92" s="112" t="str">
        <f t="shared" si="24"/>
        <v>595</v>
      </c>
      <c r="G92" s="113" t="str">
        <f t="shared" si="25"/>
        <v>73아1097</v>
      </c>
      <c r="H92" s="114">
        <f t="shared" si="26"/>
        <v>3</v>
      </c>
      <c r="I92" s="115">
        <f t="shared" si="27"/>
        <v>1570.144</v>
      </c>
      <c r="J92" s="116">
        <f t="shared" si="28"/>
        <v>2.5331975223844963E-2</v>
      </c>
      <c r="K92" s="116">
        <f t="shared" si="29"/>
        <v>0.30695506004871093</v>
      </c>
      <c r="L92" s="116">
        <f t="shared" si="30"/>
        <v>0.20698738459657204</v>
      </c>
      <c r="M92" s="117">
        <f t="shared" si="31"/>
        <v>8.1669999999999998</v>
      </c>
      <c r="N92" s="118">
        <f t="shared" si="32"/>
        <v>6.3688426029714473E-2</v>
      </c>
      <c r="O92" s="118">
        <f t="shared" si="33"/>
        <v>9.1711333482788842</v>
      </c>
      <c r="P92" s="219">
        <f t="shared" si="34"/>
        <v>3</v>
      </c>
      <c r="Q92" s="220">
        <f t="shared" si="35"/>
        <v>1</v>
      </c>
      <c r="R92" s="220">
        <f t="shared" si="36"/>
        <v>144</v>
      </c>
      <c r="T92">
        <v>516</v>
      </c>
      <c r="U92">
        <v>457</v>
      </c>
      <c r="V92" t="s">
        <v>327</v>
      </c>
      <c r="W92">
        <v>1570.144</v>
      </c>
      <c r="X92">
        <v>651.81100000000004</v>
      </c>
      <c r="Y92">
        <v>2.4089999999999998</v>
      </c>
      <c r="Z92">
        <v>8.1669999999999998</v>
      </c>
      <c r="AA92">
        <v>106.35274099999999</v>
      </c>
      <c r="AB92">
        <v>2.6941250000000001</v>
      </c>
      <c r="AC92">
        <v>32.645511999999997</v>
      </c>
      <c r="AD92" s="1">
        <v>325</v>
      </c>
      <c r="AE92">
        <v>1</v>
      </c>
      <c r="AF92">
        <v>144</v>
      </c>
      <c r="AG92">
        <v>68</v>
      </c>
      <c r="AH92">
        <v>14.763548999999999</v>
      </c>
      <c r="AI92">
        <v>154.30000000000001</v>
      </c>
      <c r="AJ92">
        <v>0</v>
      </c>
      <c r="AK92">
        <v>3</v>
      </c>
      <c r="AL92">
        <v>269</v>
      </c>
      <c r="AM92">
        <v>0.8313162974553443</v>
      </c>
      <c r="AN92" t="s">
        <v>66</v>
      </c>
      <c r="AO92">
        <v>598.18100000000004</v>
      </c>
      <c r="AP92" t="s">
        <v>569</v>
      </c>
      <c r="AQ92" t="s">
        <v>116</v>
      </c>
      <c r="AR92" t="s">
        <v>118</v>
      </c>
      <c r="AS92" t="s">
        <v>116</v>
      </c>
      <c r="AT92" t="s">
        <v>118</v>
      </c>
      <c r="AU92" t="s">
        <v>187</v>
      </c>
      <c r="AV92" t="s">
        <v>327</v>
      </c>
      <c r="AW92" t="s">
        <v>66</v>
      </c>
      <c r="AX92">
        <v>457</v>
      </c>
      <c r="AY92" t="s">
        <v>742</v>
      </c>
      <c r="AZ92">
        <v>1</v>
      </c>
      <c r="BA92" t="s">
        <v>743</v>
      </c>
      <c r="BB92">
        <v>3</v>
      </c>
      <c r="BC92">
        <v>1</v>
      </c>
      <c r="BE92" t="s">
        <v>66</v>
      </c>
      <c r="BF92">
        <v>0</v>
      </c>
      <c r="BG92" t="s">
        <v>403</v>
      </c>
      <c r="BI92" t="s">
        <v>116</v>
      </c>
      <c r="BJ92" t="s">
        <v>327</v>
      </c>
      <c r="BK92" t="s">
        <v>66</v>
      </c>
      <c r="BL92">
        <v>0.8313162974553443</v>
      </c>
      <c r="BM92">
        <v>457</v>
      </c>
      <c r="BN92" t="s">
        <v>118</v>
      </c>
      <c r="BO92" t="s">
        <v>187</v>
      </c>
      <c r="BP92">
        <v>3</v>
      </c>
      <c r="BQ92">
        <v>1570.144</v>
      </c>
      <c r="BR92">
        <v>2.5331975223844963E-2</v>
      </c>
      <c r="BS92">
        <v>0.30695506004871093</v>
      </c>
      <c r="BT92">
        <v>0.20698738459657204</v>
      </c>
      <c r="BU92">
        <v>8.1669999999999998</v>
      </c>
      <c r="BV92">
        <v>6.3688426029714473E-2</v>
      </c>
      <c r="BW92">
        <v>9.1711333482788842</v>
      </c>
      <c r="BX92">
        <v>3</v>
      </c>
      <c r="BY92">
        <v>1</v>
      </c>
      <c r="BZ92">
        <v>144</v>
      </c>
    </row>
    <row r="93" spans="1:78" ht="16.5" x14ac:dyDescent="0.25">
      <c r="A93" s="124" t="str">
        <f t="shared" si="19"/>
        <v>선진여객</v>
      </c>
      <c r="B93" s="125" t="str">
        <f t="shared" si="20"/>
        <v>유기만</v>
      </c>
      <c r="C93" s="126" t="str">
        <f t="shared" si="21"/>
        <v>B</v>
      </c>
      <c r="D93" s="127">
        <f t="shared" si="22"/>
        <v>0.94851851851851843</v>
      </c>
      <c r="E93" s="128">
        <f t="shared" si="23"/>
        <v>5261</v>
      </c>
      <c r="F93" s="129" t="str">
        <f t="shared" si="24"/>
        <v>80</v>
      </c>
      <c r="G93" s="130" t="str">
        <f t="shared" si="25"/>
        <v>78바1153</v>
      </c>
      <c r="H93" s="131">
        <f t="shared" si="26"/>
        <v>1</v>
      </c>
      <c r="I93" s="132">
        <f t="shared" si="27"/>
        <v>2005.4659999999999</v>
      </c>
      <c r="J93" s="133">
        <f t="shared" si="28"/>
        <v>7.0979402718510292E-3</v>
      </c>
      <c r="K93" s="133">
        <f t="shared" si="29"/>
        <v>0.34528751949638192</v>
      </c>
      <c r="L93" s="133">
        <f t="shared" si="30"/>
        <v>0.24333496553918144</v>
      </c>
      <c r="M93" s="134">
        <f t="shared" si="31"/>
        <v>9.5790000000000006</v>
      </c>
      <c r="N93" s="135">
        <f t="shared" si="32"/>
        <v>9.9727444893107142E-2</v>
      </c>
      <c r="O93" s="135">
        <f t="shared" si="33"/>
        <v>14.610070676840197</v>
      </c>
      <c r="P93" s="217">
        <f t="shared" si="34"/>
        <v>1</v>
      </c>
      <c r="Q93" s="218">
        <f t="shared" si="35"/>
        <v>2</v>
      </c>
      <c r="R93" s="218">
        <f t="shared" si="36"/>
        <v>293</v>
      </c>
      <c r="T93">
        <v>516</v>
      </c>
      <c r="U93">
        <v>5261</v>
      </c>
      <c r="V93" t="s">
        <v>329</v>
      </c>
      <c r="W93">
        <v>2005.4659999999999</v>
      </c>
      <c r="X93">
        <v>783.15499999999997</v>
      </c>
      <c r="Y93">
        <v>2.5609999999999999</v>
      </c>
      <c r="Z93">
        <v>9.5790000000000006</v>
      </c>
      <c r="AA93">
        <v>124.718012</v>
      </c>
      <c r="AB93">
        <v>0.88524099999999994</v>
      </c>
      <c r="AC93">
        <v>43.063572999999998</v>
      </c>
      <c r="AD93" s="1">
        <v>488</v>
      </c>
      <c r="AE93">
        <v>2</v>
      </c>
      <c r="AF93">
        <v>293</v>
      </c>
      <c r="AG93">
        <v>82</v>
      </c>
      <c r="AH93">
        <v>16.080002</v>
      </c>
      <c r="AI93">
        <v>272.2</v>
      </c>
      <c r="AJ93">
        <v>0</v>
      </c>
      <c r="AK93">
        <v>1</v>
      </c>
      <c r="AL93">
        <v>132</v>
      </c>
      <c r="AM93">
        <v>0.94851851851851843</v>
      </c>
      <c r="AN93" t="s">
        <v>67</v>
      </c>
      <c r="AO93">
        <v>2005.4659999999999</v>
      </c>
      <c r="AP93" t="s">
        <v>570</v>
      </c>
      <c r="AQ93" t="s">
        <v>116</v>
      </c>
      <c r="AR93" t="s">
        <v>120</v>
      </c>
      <c r="AS93" t="s">
        <v>116</v>
      </c>
      <c r="AT93" t="s">
        <v>120</v>
      </c>
      <c r="AU93" t="s">
        <v>220</v>
      </c>
      <c r="AV93" t="s">
        <v>329</v>
      </c>
      <c r="AW93" t="s">
        <v>67</v>
      </c>
      <c r="AX93">
        <v>5261</v>
      </c>
      <c r="AY93" t="s">
        <v>677</v>
      </c>
      <c r="AZ93">
        <v>1</v>
      </c>
      <c r="BA93" t="s">
        <v>430</v>
      </c>
      <c r="BB93">
        <v>1</v>
      </c>
      <c r="BC93">
        <v>1</v>
      </c>
      <c r="BE93" t="s">
        <v>425</v>
      </c>
      <c r="BF93">
        <v>-1</v>
      </c>
      <c r="BG93" t="s">
        <v>439</v>
      </c>
      <c r="BI93" t="s">
        <v>116</v>
      </c>
      <c r="BJ93" t="s">
        <v>329</v>
      </c>
      <c r="BK93" t="s">
        <v>67</v>
      </c>
      <c r="BL93">
        <v>0.94851851851851843</v>
      </c>
      <c r="BM93">
        <v>5261</v>
      </c>
      <c r="BN93" t="s">
        <v>120</v>
      </c>
      <c r="BO93" t="s">
        <v>220</v>
      </c>
      <c r="BP93">
        <v>1</v>
      </c>
      <c r="BQ93">
        <v>2005.4659999999999</v>
      </c>
      <c r="BR93">
        <v>7.0979402718510292E-3</v>
      </c>
      <c r="BS93">
        <v>0.34528751949638192</v>
      </c>
      <c r="BT93">
        <v>0.24333496553918144</v>
      </c>
      <c r="BU93">
        <v>9.5790000000000006</v>
      </c>
      <c r="BV93">
        <v>9.9727444893107142E-2</v>
      </c>
      <c r="BW93">
        <v>14.610070676840197</v>
      </c>
      <c r="BX93">
        <v>1</v>
      </c>
      <c r="BY93">
        <v>2</v>
      </c>
      <c r="BZ93">
        <v>293</v>
      </c>
    </row>
    <row r="94" spans="1:78" ht="16.5" x14ac:dyDescent="0.25">
      <c r="A94" s="107" t="str">
        <f t="shared" si="19"/>
        <v>선진여객</v>
      </c>
      <c r="B94" s="108" t="str">
        <f t="shared" si="20"/>
        <v>유도훈</v>
      </c>
      <c r="C94" s="109" t="str">
        <f t="shared" si="21"/>
        <v>D</v>
      </c>
      <c r="D94" s="110">
        <f t="shared" si="22"/>
        <v>0.83065340376981767</v>
      </c>
      <c r="E94" s="111">
        <f t="shared" si="23"/>
        <v>3715</v>
      </c>
      <c r="F94" s="112" t="str">
        <f t="shared" si="24"/>
        <v>80</v>
      </c>
      <c r="G94" s="113" t="str">
        <f t="shared" si="25"/>
        <v>78바1147</v>
      </c>
      <c r="H94" s="114">
        <f t="shared" si="26"/>
        <v>14</v>
      </c>
      <c r="I94" s="115">
        <f t="shared" si="27"/>
        <v>2216.4750000000004</v>
      </c>
      <c r="J94" s="116">
        <f t="shared" si="28"/>
        <v>5.478323421134185E-3</v>
      </c>
      <c r="K94" s="116">
        <f t="shared" si="29"/>
        <v>0.39227909030315899</v>
      </c>
      <c r="L94" s="116">
        <f t="shared" si="30"/>
        <v>0.26979776446835624</v>
      </c>
      <c r="M94" s="117">
        <f t="shared" si="31"/>
        <v>14.244999999999999</v>
      </c>
      <c r="N94" s="118">
        <f t="shared" si="32"/>
        <v>0.19062224342365169</v>
      </c>
      <c r="O94" s="118">
        <f t="shared" si="33"/>
        <v>59.283517704755674</v>
      </c>
      <c r="P94" s="219">
        <f t="shared" si="34"/>
        <v>0</v>
      </c>
      <c r="Q94" s="220">
        <f t="shared" si="35"/>
        <v>4</v>
      </c>
      <c r="R94" s="220">
        <f t="shared" si="36"/>
        <v>1363</v>
      </c>
      <c r="T94">
        <v>516</v>
      </c>
      <c r="U94">
        <v>3715</v>
      </c>
      <c r="V94" t="s">
        <v>330</v>
      </c>
      <c r="W94">
        <v>2216.4749999999999</v>
      </c>
      <c r="X94">
        <v>991.07899999999995</v>
      </c>
      <c r="Y94">
        <v>2.2360000000000002</v>
      </c>
      <c r="Z94">
        <v>14.244999999999999</v>
      </c>
      <c r="AA94">
        <v>140.29328699999999</v>
      </c>
      <c r="AB94">
        <v>0.76857200000000003</v>
      </c>
      <c r="AC94">
        <v>55.034123000000001</v>
      </c>
      <c r="AD94" s="1">
        <v>598</v>
      </c>
      <c r="AE94">
        <v>4</v>
      </c>
      <c r="AF94">
        <v>1363</v>
      </c>
      <c r="AG94">
        <v>81</v>
      </c>
      <c r="AH94">
        <v>15.798867</v>
      </c>
      <c r="AI94">
        <v>1015.4</v>
      </c>
      <c r="AJ94">
        <v>0</v>
      </c>
      <c r="AK94">
        <v>0</v>
      </c>
      <c r="AL94">
        <v>0</v>
      </c>
      <c r="AM94">
        <v>0.83065340376981767</v>
      </c>
      <c r="AN94" t="s">
        <v>66</v>
      </c>
      <c r="AO94">
        <v>262.96600000000001</v>
      </c>
      <c r="AP94" t="s">
        <v>571</v>
      </c>
      <c r="AQ94" t="s">
        <v>116</v>
      </c>
      <c r="AR94" t="s">
        <v>120</v>
      </c>
      <c r="AS94" t="s">
        <v>116</v>
      </c>
      <c r="AT94" t="s">
        <v>120</v>
      </c>
      <c r="AU94" t="s">
        <v>215</v>
      </c>
      <c r="AV94" t="s">
        <v>330</v>
      </c>
      <c r="AW94" t="s">
        <v>66</v>
      </c>
      <c r="AX94">
        <v>3715</v>
      </c>
      <c r="AY94" t="s">
        <v>704</v>
      </c>
      <c r="AZ94">
        <v>3</v>
      </c>
      <c r="BA94" t="s">
        <v>744</v>
      </c>
      <c r="BB94">
        <v>14</v>
      </c>
      <c r="BC94">
        <v>1</v>
      </c>
      <c r="BE94" t="s">
        <v>66</v>
      </c>
      <c r="BF94">
        <v>0</v>
      </c>
      <c r="BG94" t="s">
        <v>403</v>
      </c>
      <c r="BI94" t="s">
        <v>116</v>
      </c>
      <c r="BJ94" t="s">
        <v>330</v>
      </c>
      <c r="BK94" t="s">
        <v>66</v>
      </c>
      <c r="BL94">
        <v>0.83065340376981767</v>
      </c>
      <c r="BM94">
        <v>3715</v>
      </c>
      <c r="BN94" t="s">
        <v>120</v>
      </c>
      <c r="BO94" t="s">
        <v>215</v>
      </c>
      <c r="BP94">
        <v>14</v>
      </c>
      <c r="BQ94">
        <v>2216.4750000000004</v>
      </c>
      <c r="BR94">
        <v>5.478323421134185E-3</v>
      </c>
      <c r="BS94">
        <v>0.39227909030315899</v>
      </c>
      <c r="BT94">
        <v>0.26979776446835629</v>
      </c>
      <c r="BU94">
        <v>14.244999999999999</v>
      </c>
      <c r="BV94">
        <v>0.19062224342365169</v>
      </c>
      <c r="BW94">
        <v>59.283517704755674</v>
      </c>
      <c r="BX94">
        <v>0</v>
      </c>
      <c r="BY94">
        <v>4</v>
      </c>
      <c r="BZ94">
        <v>1363</v>
      </c>
    </row>
    <row r="95" spans="1:78" ht="16.5" x14ac:dyDescent="0.25">
      <c r="A95" s="124" t="str">
        <f t="shared" si="19"/>
        <v>선진여객</v>
      </c>
      <c r="B95" s="125" t="str">
        <f t="shared" si="20"/>
        <v>유재호</v>
      </c>
      <c r="C95" s="126" t="str">
        <f t="shared" si="21"/>
        <v>F</v>
      </c>
      <c r="D95" s="127">
        <f t="shared" si="22"/>
        <v>0.76247727512939101</v>
      </c>
      <c r="E95" s="128">
        <f t="shared" si="23"/>
        <v>2904</v>
      </c>
      <c r="F95" s="129" t="str">
        <f t="shared" si="24"/>
        <v>72</v>
      </c>
      <c r="G95" s="130" t="str">
        <f t="shared" si="25"/>
        <v>78바1180</v>
      </c>
      <c r="H95" s="131">
        <f t="shared" si="26"/>
        <v>8</v>
      </c>
      <c r="I95" s="132">
        <f t="shared" si="27"/>
        <v>1057.03</v>
      </c>
      <c r="J95" s="133">
        <f t="shared" si="28"/>
        <v>2.0140202905960986E-2</v>
      </c>
      <c r="K95" s="133">
        <f t="shared" si="29"/>
        <v>0.33848201606667122</v>
      </c>
      <c r="L95" s="133">
        <f t="shared" si="30"/>
        <v>0.22988940711238093</v>
      </c>
      <c r="M95" s="134">
        <f t="shared" si="31"/>
        <v>15.789</v>
      </c>
      <c r="N95" s="135">
        <f t="shared" si="32"/>
        <v>9.4604694284930416E-2</v>
      </c>
      <c r="O95" s="135">
        <f t="shared" si="33"/>
        <v>45.977881422476187</v>
      </c>
      <c r="P95" s="217">
        <f t="shared" si="34"/>
        <v>3</v>
      </c>
      <c r="Q95" s="218">
        <f t="shared" si="35"/>
        <v>1</v>
      </c>
      <c r="R95" s="218">
        <f t="shared" si="36"/>
        <v>486</v>
      </c>
      <c r="T95">
        <v>516</v>
      </c>
      <c r="U95">
        <v>2904</v>
      </c>
      <c r="V95" t="s">
        <v>572</v>
      </c>
      <c r="W95">
        <v>1057.03</v>
      </c>
      <c r="X95">
        <v>557.07899999999995</v>
      </c>
      <c r="Y95">
        <v>1.897</v>
      </c>
      <c r="Z95">
        <v>15.789</v>
      </c>
      <c r="AA95">
        <v>55.747204000000004</v>
      </c>
      <c r="AB95">
        <v>1.12276</v>
      </c>
      <c r="AC95">
        <v>18.869426000000001</v>
      </c>
      <c r="AD95" s="1">
        <v>243</v>
      </c>
      <c r="AE95">
        <v>1</v>
      </c>
      <c r="AF95">
        <v>486</v>
      </c>
      <c r="AG95">
        <v>99</v>
      </c>
      <c r="AH95">
        <v>18.961130000000001</v>
      </c>
      <c r="AI95">
        <v>1779.9</v>
      </c>
      <c r="AJ95">
        <v>101.6</v>
      </c>
      <c r="AK95">
        <v>3</v>
      </c>
      <c r="AL95">
        <v>420</v>
      </c>
      <c r="AM95">
        <v>0.76247727512939101</v>
      </c>
      <c r="AN95" t="s">
        <v>69</v>
      </c>
      <c r="AO95">
        <v>261.91000000000003</v>
      </c>
      <c r="AP95" t="s">
        <v>573</v>
      </c>
      <c r="AQ95" t="s">
        <v>116</v>
      </c>
      <c r="AR95" t="s">
        <v>119</v>
      </c>
      <c r="AS95" t="s">
        <v>116</v>
      </c>
      <c r="AT95" t="s">
        <v>119</v>
      </c>
      <c r="AU95" t="s">
        <v>199</v>
      </c>
      <c r="AV95" t="s">
        <v>572</v>
      </c>
      <c r="AW95" t="s">
        <v>69</v>
      </c>
      <c r="AX95">
        <v>2904</v>
      </c>
      <c r="AY95" t="s">
        <v>696</v>
      </c>
      <c r="AZ95">
        <v>6</v>
      </c>
      <c r="BA95" t="s">
        <v>745</v>
      </c>
      <c r="BB95">
        <v>8</v>
      </c>
      <c r="BC95">
        <v>1</v>
      </c>
      <c r="BE95" t="s">
        <v>69</v>
      </c>
      <c r="BF95">
        <v>0</v>
      </c>
      <c r="BG95" t="s">
        <v>403</v>
      </c>
      <c r="BI95" t="s">
        <v>116</v>
      </c>
      <c r="BJ95" t="s">
        <v>572</v>
      </c>
      <c r="BK95" t="s">
        <v>69</v>
      </c>
      <c r="BL95">
        <v>0.76247727512939101</v>
      </c>
      <c r="BM95">
        <v>2904</v>
      </c>
      <c r="BN95" t="s">
        <v>119</v>
      </c>
      <c r="BO95" t="s">
        <v>199</v>
      </c>
      <c r="BP95">
        <v>8</v>
      </c>
      <c r="BQ95">
        <v>1057.03</v>
      </c>
      <c r="BR95">
        <v>2.0140202905960986E-2</v>
      </c>
      <c r="BS95">
        <v>0.33848201606667122</v>
      </c>
      <c r="BT95">
        <v>0.22988940711238093</v>
      </c>
      <c r="BU95">
        <v>15.789</v>
      </c>
      <c r="BV95">
        <v>9.4604694284930416E-2</v>
      </c>
      <c r="BW95">
        <v>45.977881422476187</v>
      </c>
      <c r="BX95">
        <v>3</v>
      </c>
      <c r="BY95">
        <v>1</v>
      </c>
      <c r="BZ95">
        <v>486</v>
      </c>
    </row>
    <row r="96" spans="1:78" ht="16.5" x14ac:dyDescent="0.25">
      <c r="A96" s="107" t="str">
        <f t="shared" si="19"/>
        <v>선진여객</v>
      </c>
      <c r="B96" s="108" t="str">
        <f t="shared" si="20"/>
        <v>윤길상</v>
      </c>
      <c r="C96" s="109" t="str">
        <f t="shared" si="21"/>
        <v>C</v>
      </c>
      <c r="D96" s="110">
        <f t="shared" si="22"/>
        <v>0.85374061621769815</v>
      </c>
      <c r="E96" s="111">
        <f t="shared" si="23"/>
        <v>1003</v>
      </c>
      <c r="F96" s="112" t="str">
        <f t="shared" si="24"/>
        <v>87</v>
      </c>
      <c r="G96" s="113" t="str">
        <f t="shared" si="25"/>
        <v>78바1196</v>
      </c>
      <c r="H96" s="114">
        <f t="shared" si="26"/>
        <v>5</v>
      </c>
      <c r="I96" s="115">
        <f t="shared" si="27"/>
        <v>2258.0479999999998</v>
      </c>
      <c r="J96" s="116">
        <f t="shared" si="28"/>
        <v>1.0637222832412469E-2</v>
      </c>
      <c r="K96" s="116">
        <f t="shared" si="29"/>
        <v>0.35828013556441318</v>
      </c>
      <c r="L96" s="116">
        <f t="shared" si="30"/>
        <v>0.2710305538234794</v>
      </c>
      <c r="M96" s="117">
        <f t="shared" si="31"/>
        <v>19.491</v>
      </c>
      <c r="N96" s="118">
        <f t="shared" si="32"/>
        <v>9.2233267155964152E-2</v>
      </c>
      <c r="O96" s="118">
        <f t="shared" si="33"/>
        <v>66.085135917248309</v>
      </c>
      <c r="P96" s="219">
        <f t="shared" si="34"/>
        <v>4</v>
      </c>
      <c r="Q96" s="220">
        <f t="shared" si="35"/>
        <v>2</v>
      </c>
      <c r="R96" s="220">
        <f t="shared" si="36"/>
        <v>1528</v>
      </c>
      <c r="T96">
        <v>516</v>
      </c>
      <c r="U96">
        <v>1003</v>
      </c>
      <c r="V96" t="s">
        <v>331</v>
      </c>
      <c r="W96">
        <v>2258.0479999999998</v>
      </c>
      <c r="X96">
        <v>1309.663</v>
      </c>
      <c r="Y96">
        <v>1.724</v>
      </c>
      <c r="Z96">
        <v>19.491</v>
      </c>
      <c r="AA96">
        <v>135.70995199999999</v>
      </c>
      <c r="AB96">
        <v>1.4435770000000001</v>
      </c>
      <c r="AC96">
        <v>48.62218</v>
      </c>
      <c r="AD96" s="1">
        <v>612</v>
      </c>
      <c r="AE96">
        <v>2</v>
      </c>
      <c r="AF96">
        <v>1528</v>
      </c>
      <c r="AG96">
        <v>90</v>
      </c>
      <c r="AH96">
        <v>16.638779</v>
      </c>
      <c r="AI96">
        <v>2213.3000000000002</v>
      </c>
      <c r="AJ96">
        <v>17.100000000000001</v>
      </c>
      <c r="AK96">
        <v>4</v>
      </c>
      <c r="AL96">
        <v>677</v>
      </c>
      <c r="AM96">
        <v>0.85374061621769815</v>
      </c>
      <c r="AN96" t="s">
        <v>68</v>
      </c>
      <c r="AO96">
        <v>1753.87</v>
      </c>
      <c r="AP96" t="s">
        <v>574</v>
      </c>
      <c r="AQ96" t="s">
        <v>116</v>
      </c>
      <c r="AR96" t="s">
        <v>121</v>
      </c>
      <c r="AS96" t="s">
        <v>116</v>
      </c>
      <c r="AT96" t="s">
        <v>121</v>
      </c>
      <c r="AU96" t="s">
        <v>253</v>
      </c>
      <c r="AV96" t="s">
        <v>331</v>
      </c>
      <c r="AW96" t="s">
        <v>68</v>
      </c>
      <c r="AX96">
        <v>1003</v>
      </c>
      <c r="AY96" t="s">
        <v>698</v>
      </c>
      <c r="AZ96">
        <v>4</v>
      </c>
      <c r="BA96" t="s">
        <v>746</v>
      </c>
      <c r="BB96">
        <v>5</v>
      </c>
      <c r="BC96">
        <v>1</v>
      </c>
      <c r="BE96" t="s">
        <v>69</v>
      </c>
      <c r="BF96">
        <v>2</v>
      </c>
      <c r="BG96" t="s">
        <v>405</v>
      </c>
      <c r="BI96" t="s">
        <v>116</v>
      </c>
      <c r="BJ96" t="s">
        <v>331</v>
      </c>
      <c r="BK96" t="s">
        <v>68</v>
      </c>
      <c r="BL96">
        <v>0.85374061621769815</v>
      </c>
      <c r="BM96">
        <v>1003</v>
      </c>
      <c r="BN96" t="s">
        <v>121</v>
      </c>
      <c r="BO96" t="s">
        <v>253</v>
      </c>
      <c r="BP96">
        <v>5</v>
      </c>
      <c r="BQ96">
        <v>2258.0479999999998</v>
      </c>
      <c r="BR96">
        <v>1.0637222832412469E-2</v>
      </c>
      <c r="BS96">
        <v>0.35828013556441318</v>
      </c>
      <c r="BT96">
        <v>0.2710305538234794</v>
      </c>
      <c r="BU96">
        <v>19.491</v>
      </c>
      <c r="BV96">
        <v>9.2233267155964152E-2</v>
      </c>
      <c r="BW96">
        <v>66.085135917248309</v>
      </c>
      <c r="BX96">
        <v>4</v>
      </c>
      <c r="BY96">
        <v>2</v>
      </c>
      <c r="BZ96">
        <v>1528</v>
      </c>
    </row>
    <row r="97" spans="1:78" ht="16.5" x14ac:dyDescent="0.25">
      <c r="A97" s="124" t="str">
        <f t="shared" si="19"/>
        <v>선진여객</v>
      </c>
      <c r="B97" s="125" t="str">
        <f t="shared" si="20"/>
        <v>윤덕호</v>
      </c>
      <c r="C97" s="126" t="str">
        <f t="shared" si="21"/>
        <v>B</v>
      </c>
      <c r="D97" s="127">
        <f t="shared" si="22"/>
        <v>0.90883018170092855</v>
      </c>
      <c r="E97" s="128">
        <f t="shared" si="23"/>
        <v>5487</v>
      </c>
      <c r="F97" s="129" t="str">
        <f t="shared" si="24"/>
        <v>80</v>
      </c>
      <c r="G97" s="130" t="str">
        <f t="shared" si="25"/>
        <v>78바1159</v>
      </c>
      <c r="H97" s="131">
        <f t="shared" si="26"/>
        <v>2</v>
      </c>
      <c r="I97" s="132">
        <f t="shared" si="27"/>
        <v>7969.18</v>
      </c>
      <c r="J97" s="133">
        <f t="shared" si="28"/>
        <v>1.7387551621859967E-2</v>
      </c>
      <c r="K97" s="133">
        <f t="shared" si="29"/>
        <v>0.37830653344575976</v>
      </c>
      <c r="L97" s="133">
        <f t="shared" si="30"/>
        <v>0.22750144933355751</v>
      </c>
      <c r="M97" s="134">
        <f t="shared" si="31"/>
        <v>11.353</v>
      </c>
      <c r="N97" s="135">
        <f t="shared" si="32"/>
        <v>0.85328728928195874</v>
      </c>
      <c r="O97" s="135">
        <f t="shared" si="33"/>
        <v>22.850531673271277</v>
      </c>
      <c r="P97" s="217">
        <f t="shared" si="34"/>
        <v>53</v>
      </c>
      <c r="Q97" s="218">
        <f t="shared" si="35"/>
        <v>68</v>
      </c>
      <c r="R97" s="218">
        <f t="shared" si="36"/>
        <v>1821</v>
      </c>
      <c r="T97">
        <v>516</v>
      </c>
      <c r="U97">
        <v>5487</v>
      </c>
      <c r="V97" t="s">
        <v>332</v>
      </c>
      <c r="W97">
        <v>7969.18</v>
      </c>
      <c r="X97">
        <v>3256.3069999999998</v>
      </c>
      <c r="Y97">
        <v>2.4470000000000001</v>
      </c>
      <c r="Z97">
        <v>11.353</v>
      </c>
      <c r="AA97">
        <v>534.85989300000006</v>
      </c>
      <c r="AB97">
        <v>9.2999039999999997</v>
      </c>
      <c r="AC97">
        <v>202.340992</v>
      </c>
      <c r="AD97" s="1">
        <v>1813</v>
      </c>
      <c r="AE97">
        <v>68</v>
      </c>
      <c r="AF97">
        <v>1821</v>
      </c>
      <c r="AG97">
        <v>87</v>
      </c>
      <c r="AH97">
        <v>14.899565000000001</v>
      </c>
      <c r="AI97">
        <v>2385.1</v>
      </c>
      <c r="AJ97">
        <v>13.8</v>
      </c>
      <c r="AK97">
        <v>53</v>
      </c>
      <c r="AL97">
        <v>13811</v>
      </c>
      <c r="AM97">
        <v>0.90883018170092855</v>
      </c>
      <c r="AN97" t="s">
        <v>67</v>
      </c>
      <c r="AO97">
        <v>5568.53</v>
      </c>
      <c r="AP97" t="s">
        <v>575</v>
      </c>
      <c r="AQ97" t="s">
        <v>116</v>
      </c>
      <c r="AR97" t="s">
        <v>120</v>
      </c>
      <c r="AS97" t="s">
        <v>116</v>
      </c>
      <c r="AT97" t="s">
        <v>120</v>
      </c>
      <c r="AU97" t="s">
        <v>224</v>
      </c>
      <c r="AV97" t="s">
        <v>332</v>
      </c>
      <c r="AW97" t="s">
        <v>67</v>
      </c>
      <c r="AX97">
        <v>5487</v>
      </c>
      <c r="AY97" t="s">
        <v>677</v>
      </c>
      <c r="AZ97">
        <v>10</v>
      </c>
      <c r="BA97" t="s">
        <v>747</v>
      </c>
      <c r="BB97">
        <v>2</v>
      </c>
      <c r="BC97">
        <v>1</v>
      </c>
      <c r="BE97" t="s">
        <v>425</v>
      </c>
      <c r="BF97">
        <v>-1</v>
      </c>
      <c r="BG97" t="s">
        <v>439</v>
      </c>
      <c r="BI97" t="s">
        <v>116</v>
      </c>
      <c r="BJ97" t="s">
        <v>332</v>
      </c>
      <c r="BK97" t="s">
        <v>67</v>
      </c>
      <c r="BL97">
        <v>0.90883018170092855</v>
      </c>
      <c r="BM97">
        <v>5487</v>
      </c>
      <c r="BN97" t="s">
        <v>120</v>
      </c>
      <c r="BO97" t="s">
        <v>224</v>
      </c>
      <c r="BP97">
        <v>2</v>
      </c>
      <c r="BQ97">
        <v>7969.18</v>
      </c>
      <c r="BR97">
        <v>1.7387551621859967E-2</v>
      </c>
      <c r="BS97">
        <v>0.37830653344575976</v>
      </c>
      <c r="BT97">
        <v>0.22750144933355751</v>
      </c>
      <c r="BU97">
        <v>11.353</v>
      </c>
      <c r="BV97">
        <v>0.85328728928195874</v>
      </c>
      <c r="BW97">
        <v>22.850531673271277</v>
      </c>
      <c r="BX97">
        <v>53</v>
      </c>
      <c r="BY97">
        <v>68</v>
      </c>
      <c r="BZ97">
        <v>1821</v>
      </c>
    </row>
    <row r="98" spans="1:78" ht="16.5" x14ac:dyDescent="0.25">
      <c r="A98" s="107" t="str">
        <f t="shared" si="19"/>
        <v>선진여객</v>
      </c>
      <c r="B98" s="108" t="str">
        <f t="shared" si="20"/>
        <v>윤병노</v>
      </c>
      <c r="C98" s="109" t="str">
        <f t="shared" si="21"/>
        <v>F</v>
      </c>
      <c r="D98" s="110">
        <f t="shared" si="22"/>
        <v>0.75067891808641951</v>
      </c>
      <c r="E98" s="111">
        <f t="shared" si="23"/>
        <v>9585</v>
      </c>
      <c r="F98" s="112" t="str">
        <f t="shared" si="24"/>
        <v>87</v>
      </c>
      <c r="G98" s="113" t="str">
        <f t="shared" si="25"/>
        <v>78바1189</v>
      </c>
      <c r="H98" s="114">
        <f t="shared" si="26"/>
        <v>10</v>
      </c>
      <c r="I98" s="115">
        <f t="shared" si="27"/>
        <v>1685.4369999999999</v>
      </c>
      <c r="J98" s="116">
        <f t="shared" si="28"/>
        <v>4.2371294655849989E-2</v>
      </c>
      <c r="K98" s="116">
        <f t="shared" si="29"/>
        <v>0.36826286954472892</v>
      </c>
      <c r="L98" s="116">
        <f t="shared" si="30"/>
        <v>0.24919353259718402</v>
      </c>
      <c r="M98" s="117">
        <f t="shared" si="31"/>
        <v>15.506</v>
      </c>
      <c r="N98" s="118">
        <f t="shared" si="32"/>
        <v>1.72062201079008</v>
      </c>
      <c r="O98" s="118">
        <f t="shared" si="33"/>
        <v>53.932600269247679</v>
      </c>
      <c r="P98" s="219">
        <f t="shared" si="34"/>
        <v>2</v>
      </c>
      <c r="Q98" s="220">
        <f t="shared" si="35"/>
        <v>29</v>
      </c>
      <c r="R98" s="220">
        <f t="shared" si="36"/>
        <v>909</v>
      </c>
      <c r="T98">
        <v>516</v>
      </c>
      <c r="U98">
        <v>9585</v>
      </c>
      <c r="V98" t="s">
        <v>576</v>
      </c>
      <c r="W98">
        <v>1685.4369999999999</v>
      </c>
      <c r="X98">
        <v>929.51400000000001</v>
      </c>
      <c r="Y98">
        <v>1.8129999999999999</v>
      </c>
      <c r="Z98">
        <v>15.506</v>
      </c>
      <c r="AA98">
        <v>111.146356</v>
      </c>
      <c r="AB98">
        <v>4.7094149999999999</v>
      </c>
      <c r="AC98">
        <v>40.931075999999997</v>
      </c>
      <c r="AD98" s="1">
        <v>420</v>
      </c>
      <c r="AE98">
        <v>29</v>
      </c>
      <c r="AF98">
        <v>909</v>
      </c>
      <c r="AG98">
        <v>88</v>
      </c>
      <c r="AH98">
        <v>15.164122000000001</v>
      </c>
      <c r="AI98">
        <v>1085.8</v>
      </c>
      <c r="AJ98">
        <v>20</v>
      </c>
      <c r="AK98">
        <v>2</v>
      </c>
      <c r="AL98">
        <v>82</v>
      </c>
      <c r="AM98">
        <v>0.75067891808641951</v>
      </c>
      <c r="AN98" t="s">
        <v>69</v>
      </c>
      <c r="AO98">
        <v>375.43299999999999</v>
      </c>
      <c r="AP98" t="s">
        <v>577</v>
      </c>
      <c r="AQ98" t="s">
        <v>116</v>
      </c>
      <c r="AR98" t="s">
        <v>121</v>
      </c>
      <c r="AS98" t="s">
        <v>116</v>
      </c>
      <c r="AT98" t="s">
        <v>121</v>
      </c>
      <c r="AU98" t="s">
        <v>251</v>
      </c>
      <c r="AV98" t="s">
        <v>576</v>
      </c>
      <c r="AW98" t="s">
        <v>69</v>
      </c>
      <c r="AX98">
        <v>9585</v>
      </c>
      <c r="AY98" t="s">
        <v>670</v>
      </c>
      <c r="AZ98">
        <v>21</v>
      </c>
      <c r="BA98" t="s">
        <v>748</v>
      </c>
      <c r="BB98">
        <v>10</v>
      </c>
      <c r="BC98">
        <v>1</v>
      </c>
      <c r="BE98" t="s">
        <v>69</v>
      </c>
      <c r="BF98">
        <v>0</v>
      </c>
      <c r="BG98" t="s">
        <v>403</v>
      </c>
      <c r="BI98" t="s">
        <v>116</v>
      </c>
      <c r="BJ98" t="s">
        <v>576</v>
      </c>
      <c r="BK98" t="s">
        <v>69</v>
      </c>
      <c r="BL98">
        <v>0.75067891808641951</v>
      </c>
      <c r="BM98">
        <v>9585</v>
      </c>
      <c r="BN98" t="s">
        <v>121</v>
      </c>
      <c r="BO98" t="s">
        <v>251</v>
      </c>
      <c r="BP98">
        <v>10</v>
      </c>
      <c r="BQ98">
        <v>1685.4369999999999</v>
      </c>
      <c r="BR98">
        <v>4.2371294655849989E-2</v>
      </c>
      <c r="BS98">
        <v>0.36826286954472892</v>
      </c>
      <c r="BT98">
        <v>0.24919353259718402</v>
      </c>
      <c r="BU98">
        <v>15.506</v>
      </c>
      <c r="BV98">
        <v>1.72062201079008</v>
      </c>
      <c r="BW98">
        <v>53.932600269247679</v>
      </c>
      <c r="BX98">
        <v>2</v>
      </c>
      <c r="BY98">
        <v>29</v>
      </c>
      <c r="BZ98">
        <v>909</v>
      </c>
    </row>
    <row r="99" spans="1:78" ht="16.5" x14ac:dyDescent="0.25">
      <c r="A99" s="124" t="str">
        <f t="shared" si="19"/>
        <v>선진여객</v>
      </c>
      <c r="B99" s="125" t="str">
        <f t="shared" si="20"/>
        <v>윤재길</v>
      </c>
      <c r="C99" s="126" t="str">
        <f t="shared" si="21"/>
        <v>C</v>
      </c>
      <c r="D99" s="127">
        <f t="shared" si="22"/>
        <v>0.85380952380952368</v>
      </c>
      <c r="E99" s="128">
        <f t="shared" si="23"/>
        <v>9953</v>
      </c>
      <c r="F99" s="129" t="str">
        <f t="shared" si="24"/>
        <v>72</v>
      </c>
      <c r="G99" s="130" t="str">
        <f t="shared" si="25"/>
        <v>70바3737</v>
      </c>
      <c r="H99" s="131">
        <f t="shared" si="26"/>
        <v>1</v>
      </c>
      <c r="I99" s="132">
        <f t="shared" si="27"/>
        <v>2268.3240000000001</v>
      </c>
      <c r="J99" s="133">
        <f t="shared" si="28"/>
        <v>3.2172902010940922E-3</v>
      </c>
      <c r="K99" s="133">
        <f t="shared" si="29"/>
        <v>0.34651782529511493</v>
      </c>
      <c r="L99" s="133">
        <f t="shared" si="30"/>
        <v>0.26230820641142977</v>
      </c>
      <c r="M99" s="134">
        <f t="shared" si="31"/>
        <v>14.788</v>
      </c>
      <c r="N99" s="135">
        <f t="shared" si="32"/>
        <v>4.4085412842257102E-2</v>
      </c>
      <c r="O99" s="135">
        <f t="shared" si="33"/>
        <v>4.4967121099102245</v>
      </c>
      <c r="P99" s="217">
        <f t="shared" si="34"/>
        <v>0</v>
      </c>
      <c r="Q99" s="218">
        <f t="shared" si="35"/>
        <v>1</v>
      </c>
      <c r="R99" s="218">
        <f t="shared" si="36"/>
        <v>102</v>
      </c>
      <c r="T99">
        <v>516</v>
      </c>
      <c r="U99">
        <v>9953</v>
      </c>
      <c r="V99" t="s">
        <v>459</v>
      </c>
      <c r="W99">
        <v>2268.3240000000001</v>
      </c>
      <c r="X99">
        <v>1265.001</v>
      </c>
      <c r="Y99">
        <v>1.7929999999999999</v>
      </c>
      <c r="Z99">
        <v>14.788</v>
      </c>
      <c r="AA99">
        <v>123.192182</v>
      </c>
      <c r="AB99">
        <v>0.396345</v>
      </c>
      <c r="AC99">
        <v>42.688287000000003</v>
      </c>
      <c r="AD99" s="1">
        <v>595</v>
      </c>
      <c r="AE99">
        <v>1</v>
      </c>
      <c r="AF99">
        <v>102</v>
      </c>
      <c r="AG99">
        <v>85</v>
      </c>
      <c r="AH99">
        <v>18.412889</v>
      </c>
      <c r="AI99">
        <v>835.5</v>
      </c>
      <c r="AJ99">
        <v>1.1000000000000001</v>
      </c>
      <c r="AK99">
        <v>0</v>
      </c>
      <c r="AL99">
        <v>0</v>
      </c>
      <c r="AM99">
        <v>0.85380952380952368</v>
      </c>
      <c r="AN99" t="s">
        <v>68</v>
      </c>
      <c r="AO99">
        <v>2268.3240000000001</v>
      </c>
      <c r="AP99" t="s">
        <v>578</v>
      </c>
      <c r="AQ99" t="s">
        <v>116</v>
      </c>
      <c r="AR99" t="s">
        <v>119</v>
      </c>
      <c r="AS99" t="s">
        <v>116</v>
      </c>
      <c r="AT99" t="s">
        <v>119</v>
      </c>
      <c r="AU99" t="s">
        <v>437</v>
      </c>
      <c r="AV99" t="s">
        <v>459</v>
      </c>
      <c r="AW99" t="s">
        <v>68</v>
      </c>
      <c r="AX99">
        <v>9953</v>
      </c>
      <c r="AY99" t="s">
        <v>686</v>
      </c>
      <c r="AZ99">
        <v>7</v>
      </c>
      <c r="BA99" t="s">
        <v>749</v>
      </c>
      <c r="BB99">
        <v>1</v>
      </c>
      <c r="BC99">
        <v>1</v>
      </c>
      <c r="BE99" t="s">
        <v>66</v>
      </c>
      <c r="BF99">
        <v>1</v>
      </c>
      <c r="BG99" t="s">
        <v>405</v>
      </c>
      <c r="BI99" t="s">
        <v>116</v>
      </c>
      <c r="BJ99" t="s">
        <v>459</v>
      </c>
      <c r="BK99" t="s">
        <v>68</v>
      </c>
      <c r="BL99">
        <v>0.85380952380952368</v>
      </c>
      <c r="BM99">
        <v>9953</v>
      </c>
      <c r="BN99" t="s">
        <v>119</v>
      </c>
      <c r="BO99" t="s">
        <v>437</v>
      </c>
      <c r="BP99">
        <v>1</v>
      </c>
      <c r="BQ99">
        <v>2268.3240000000001</v>
      </c>
      <c r="BR99">
        <v>3.2172902010940922E-3</v>
      </c>
      <c r="BS99">
        <v>0.34651782529511493</v>
      </c>
      <c r="BT99">
        <v>0.26230820641142977</v>
      </c>
      <c r="BU99">
        <v>14.788</v>
      </c>
      <c r="BV99">
        <v>4.4085412842257102E-2</v>
      </c>
      <c r="BW99">
        <v>4.4967121099102245</v>
      </c>
      <c r="BX99">
        <v>0</v>
      </c>
      <c r="BY99">
        <v>1</v>
      </c>
      <c r="BZ99">
        <v>102</v>
      </c>
    </row>
    <row r="100" spans="1:78" ht="16.5" x14ac:dyDescent="0.25">
      <c r="A100" s="107" t="str">
        <f t="shared" si="19"/>
        <v>선진여객</v>
      </c>
      <c r="B100" s="108" t="str">
        <f t="shared" si="20"/>
        <v>윤재원</v>
      </c>
      <c r="C100" s="109" t="str">
        <f t="shared" si="21"/>
        <v>F</v>
      </c>
      <c r="D100" s="110">
        <f t="shared" si="22"/>
        <v>0.70720000000000005</v>
      </c>
      <c r="E100" s="111">
        <f t="shared" si="23"/>
        <v>3718</v>
      </c>
      <c r="F100" s="112" t="str">
        <f t="shared" si="24"/>
        <v>87</v>
      </c>
      <c r="G100" s="113" t="str">
        <f t="shared" si="25"/>
        <v>73아1091</v>
      </c>
      <c r="H100" s="114">
        <f t="shared" si="26"/>
        <v>1</v>
      </c>
      <c r="I100" s="115">
        <f t="shared" si="27"/>
        <v>1515.2380000000001</v>
      </c>
      <c r="J100" s="116">
        <f t="shared" si="28"/>
        <v>3.4140946338117914E-2</v>
      </c>
      <c r="K100" s="116">
        <f t="shared" si="29"/>
        <v>0.35510684609876508</v>
      </c>
      <c r="L100" s="116">
        <f t="shared" si="30"/>
        <v>0.22768700362583302</v>
      </c>
      <c r="M100" s="117">
        <f t="shared" si="31"/>
        <v>19.067</v>
      </c>
      <c r="N100" s="118">
        <f t="shared" si="32"/>
        <v>6.599623293502406E-2</v>
      </c>
      <c r="O100" s="118">
        <f t="shared" si="33"/>
        <v>70.153995609930575</v>
      </c>
      <c r="P100" s="219">
        <f t="shared" si="34"/>
        <v>1</v>
      </c>
      <c r="Q100" s="220">
        <f t="shared" si="35"/>
        <v>1</v>
      </c>
      <c r="R100" s="220">
        <f t="shared" si="36"/>
        <v>1063</v>
      </c>
      <c r="T100">
        <v>516</v>
      </c>
      <c r="U100">
        <v>3718</v>
      </c>
      <c r="V100" t="s">
        <v>334</v>
      </c>
      <c r="W100">
        <v>1515.2380000000001</v>
      </c>
      <c r="X100">
        <v>856.86500000000001</v>
      </c>
      <c r="Y100">
        <v>1.768</v>
      </c>
      <c r="Z100">
        <v>19.067</v>
      </c>
      <c r="AA100">
        <v>88.829963000000006</v>
      </c>
      <c r="AB100">
        <v>3.0327389999999999</v>
      </c>
      <c r="AC100">
        <v>31.544128000000001</v>
      </c>
      <c r="AD100" s="1">
        <v>345</v>
      </c>
      <c r="AE100">
        <v>1</v>
      </c>
      <c r="AF100">
        <v>1063</v>
      </c>
      <c r="AG100">
        <v>101</v>
      </c>
      <c r="AH100">
        <v>17.057735000000001</v>
      </c>
      <c r="AI100">
        <v>2060.6999999999998</v>
      </c>
      <c r="AJ100">
        <v>306.89999999999998</v>
      </c>
      <c r="AK100">
        <v>1</v>
      </c>
      <c r="AL100">
        <v>113</v>
      </c>
      <c r="AM100">
        <v>0.70720000000000005</v>
      </c>
      <c r="AN100" t="s">
        <v>69</v>
      </c>
      <c r="AO100">
        <v>1515.2380000000001</v>
      </c>
      <c r="AP100" t="s">
        <v>579</v>
      </c>
      <c r="AQ100" t="s">
        <v>116</v>
      </c>
      <c r="AR100" t="s">
        <v>121</v>
      </c>
      <c r="AS100" t="s">
        <v>116</v>
      </c>
      <c r="AT100" t="s">
        <v>121</v>
      </c>
      <c r="AU100" t="s">
        <v>234</v>
      </c>
      <c r="AV100" t="s">
        <v>334</v>
      </c>
      <c r="AW100" t="s">
        <v>69</v>
      </c>
      <c r="AX100">
        <v>3718</v>
      </c>
      <c r="AY100" t="s">
        <v>670</v>
      </c>
      <c r="AZ100">
        <v>27</v>
      </c>
      <c r="BA100" t="s">
        <v>750</v>
      </c>
      <c r="BB100">
        <v>1</v>
      </c>
      <c r="BC100">
        <v>1</v>
      </c>
      <c r="BE100" t="s">
        <v>69</v>
      </c>
      <c r="BF100">
        <v>0</v>
      </c>
      <c r="BG100" t="s">
        <v>403</v>
      </c>
      <c r="BI100" t="s">
        <v>116</v>
      </c>
      <c r="BJ100" t="s">
        <v>334</v>
      </c>
      <c r="BK100" t="s">
        <v>69</v>
      </c>
      <c r="BL100">
        <v>0.70720000000000005</v>
      </c>
      <c r="BM100">
        <v>3718</v>
      </c>
      <c r="BN100" t="s">
        <v>121</v>
      </c>
      <c r="BO100" t="s">
        <v>234</v>
      </c>
      <c r="BP100">
        <v>1</v>
      </c>
      <c r="BQ100">
        <v>1515.2380000000001</v>
      </c>
      <c r="BR100">
        <v>3.4140946338117914E-2</v>
      </c>
      <c r="BS100">
        <v>0.35510684609876508</v>
      </c>
      <c r="BT100">
        <v>0.22768700362583302</v>
      </c>
      <c r="BU100">
        <v>19.067</v>
      </c>
      <c r="BV100">
        <v>6.599623293502406E-2</v>
      </c>
      <c r="BW100">
        <v>70.153995609930575</v>
      </c>
      <c r="BX100">
        <v>1</v>
      </c>
      <c r="BY100">
        <v>1</v>
      </c>
      <c r="BZ100">
        <v>1063</v>
      </c>
    </row>
    <row r="101" spans="1:78" ht="16.5" x14ac:dyDescent="0.25">
      <c r="A101" s="124" t="str">
        <f t="shared" si="19"/>
        <v>선진여객</v>
      </c>
      <c r="B101" s="125" t="str">
        <f t="shared" si="20"/>
        <v>윤하식</v>
      </c>
      <c r="C101" s="126" t="str">
        <f t="shared" si="21"/>
        <v>F</v>
      </c>
      <c r="D101" s="127">
        <f t="shared" si="22"/>
        <v>0.75519999999999998</v>
      </c>
      <c r="E101" s="128">
        <f t="shared" si="23"/>
        <v>5377</v>
      </c>
      <c r="F101" s="129" t="str">
        <f t="shared" si="24"/>
        <v>87</v>
      </c>
      <c r="G101" s="130" t="str">
        <f t="shared" si="25"/>
        <v>78바1156</v>
      </c>
      <c r="H101" s="131">
        <f t="shared" si="26"/>
        <v>1</v>
      </c>
      <c r="I101" s="132">
        <f t="shared" si="27"/>
        <v>2141.4679999999998</v>
      </c>
      <c r="J101" s="133">
        <f t="shared" si="28"/>
        <v>8.0716442540785509E-3</v>
      </c>
      <c r="K101" s="133">
        <f t="shared" si="29"/>
        <v>0.39888964834773349</v>
      </c>
      <c r="L101" s="133">
        <f t="shared" si="30"/>
        <v>0.2171407651200018</v>
      </c>
      <c r="M101" s="134">
        <f t="shared" si="31"/>
        <v>13.573</v>
      </c>
      <c r="N101" s="135">
        <f t="shared" si="32"/>
        <v>4.6696938735484257E-2</v>
      </c>
      <c r="O101" s="135">
        <f t="shared" si="33"/>
        <v>47.630877510193947</v>
      </c>
      <c r="P101" s="217">
        <f t="shared" si="34"/>
        <v>8</v>
      </c>
      <c r="Q101" s="218">
        <f t="shared" si="35"/>
        <v>1</v>
      </c>
      <c r="R101" s="218">
        <f t="shared" si="36"/>
        <v>1020</v>
      </c>
      <c r="T101">
        <v>516</v>
      </c>
      <c r="U101">
        <v>5377</v>
      </c>
      <c r="V101" t="s">
        <v>335</v>
      </c>
      <c r="W101">
        <v>2141.4679999999998</v>
      </c>
      <c r="X101">
        <v>1134.1559999999999</v>
      </c>
      <c r="Y101">
        <v>1.8879999999999999</v>
      </c>
      <c r="Z101">
        <v>13.573</v>
      </c>
      <c r="AA101">
        <v>142.26357899999999</v>
      </c>
      <c r="AB101">
        <v>1.148301</v>
      </c>
      <c r="AC101">
        <v>56.747469000000002</v>
      </c>
      <c r="AD101" s="1">
        <v>465</v>
      </c>
      <c r="AE101">
        <v>1</v>
      </c>
      <c r="AF101">
        <v>1020</v>
      </c>
      <c r="AG101">
        <v>96</v>
      </c>
      <c r="AH101">
        <v>15.052819</v>
      </c>
      <c r="AI101">
        <v>1131.5999999999999</v>
      </c>
      <c r="AJ101">
        <v>22</v>
      </c>
      <c r="AK101">
        <v>8</v>
      </c>
      <c r="AL101">
        <v>934</v>
      </c>
      <c r="AM101">
        <v>0.75519999999999998</v>
      </c>
      <c r="AN101" t="s">
        <v>69</v>
      </c>
      <c r="AO101">
        <v>2141.4679999999998</v>
      </c>
      <c r="AP101" t="s">
        <v>580</v>
      </c>
      <c r="AQ101" t="s">
        <v>116</v>
      </c>
      <c r="AR101" t="s">
        <v>121</v>
      </c>
      <c r="AS101" t="s">
        <v>116</v>
      </c>
      <c r="AT101" t="s">
        <v>121</v>
      </c>
      <c r="AU101" t="s">
        <v>241</v>
      </c>
      <c r="AV101" t="s">
        <v>335</v>
      </c>
      <c r="AW101" t="s">
        <v>69</v>
      </c>
      <c r="AX101">
        <v>5377</v>
      </c>
      <c r="AY101" t="s">
        <v>670</v>
      </c>
      <c r="AZ101">
        <v>20</v>
      </c>
      <c r="BA101" t="s">
        <v>751</v>
      </c>
      <c r="BB101">
        <v>1</v>
      </c>
      <c r="BC101">
        <v>1</v>
      </c>
      <c r="BE101" t="s">
        <v>69</v>
      </c>
      <c r="BF101">
        <v>0</v>
      </c>
      <c r="BG101" t="s">
        <v>403</v>
      </c>
      <c r="BI101" t="s">
        <v>116</v>
      </c>
      <c r="BJ101" t="s">
        <v>335</v>
      </c>
      <c r="BK101" t="s">
        <v>69</v>
      </c>
      <c r="BL101">
        <v>0.75519999999999998</v>
      </c>
      <c r="BM101">
        <v>5377</v>
      </c>
      <c r="BN101" t="s">
        <v>121</v>
      </c>
      <c r="BO101" t="s">
        <v>241</v>
      </c>
      <c r="BP101">
        <v>1</v>
      </c>
      <c r="BQ101">
        <v>2141.4679999999998</v>
      </c>
      <c r="BR101">
        <v>8.0716442540785509E-3</v>
      </c>
      <c r="BS101">
        <v>0.39888964834773349</v>
      </c>
      <c r="BT101">
        <v>0.2171407651200018</v>
      </c>
      <c r="BU101">
        <v>13.573</v>
      </c>
      <c r="BV101">
        <v>4.6696938735484257E-2</v>
      </c>
      <c r="BW101">
        <v>47.630877510193947</v>
      </c>
      <c r="BX101">
        <v>8</v>
      </c>
      <c r="BY101">
        <v>1</v>
      </c>
      <c r="BZ101">
        <v>1020</v>
      </c>
    </row>
    <row r="102" spans="1:78" ht="16.5" x14ac:dyDescent="0.25">
      <c r="A102" s="107" t="str">
        <f t="shared" si="19"/>
        <v>선진여객</v>
      </c>
      <c r="B102" s="108" t="str">
        <f t="shared" si="20"/>
        <v>이기철</v>
      </c>
      <c r="C102" s="109" t="str">
        <f t="shared" si="21"/>
        <v>F</v>
      </c>
      <c r="D102" s="110">
        <f t="shared" si="22"/>
        <v>0.72173913043478266</v>
      </c>
      <c r="E102" s="111">
        <f t="shared" si="23"/>
        <v>5528</v>
      </c>
      <c r="F102" s="112" t="str">
        <f t="shared" si="24"/>
        <v>72</v>
      </c>
      <c r="G102" s="113" t="str">
        <f t="shared" si="25"/>
        <v>78바1191</v>
      </c>
      <c r="H102" s="114">
        <f t="shared" si="26"/>
        <v>1</v>
      </c>
      <c r="I102" s="115">
        <f t="shared" si="27"/>
        <v>1084.0619999999999</v>
      </c>
      <c r="J102" s="116">
        <f t="shared" si="28"/>
        <v>2.1890934051126541E-2</v>
      </c>
      <c r="K102" s="116">
        <f t="shared" si="29"/>
        <v>0.3527955268652696</v>
      </c>
      <c r="L102" s="116">
        <f t="shared" si="30"/>
        <v>0.25552044071280056</v>
      </c>
      <c r="M102" s="117">
        <f t="shared" si="31"/>
        <v>16.058</v>
      </c>
      <c r="N102" s="118">
        <f t="shared" si="32"/>
        <v>0.55347387880029009</v>
      </c>
      <c r="O102" s="118">
        <f t="shared" si="33"/>
        <v>38.835417162487019</v>
      </c>
      <c r="P102" s="219">
        <f t="shared" si="34"/>
        <v>13</v>
      </c>
      <c r="Q102" s="220">
        <f t="shared" si="35"/>
        <v>6</v>
      </c>
      <c r="R102" s="220">
        <f t="shared" si="36"/>
        <v>421</v>
      </c>
      <c r="T102">
        <v>516</v>
      </c>
      <c r="U102">
        <v>5528</v>
      </c>
      <c r="V102" t="s">
        <v>581</v>
      </c>
      <c r="W102">
        <v>1084.0619999999999</v>
      </c>
      <c r="X102">
        <v>652.98900000000003</v>
      </c>
      <c r="Y102">
        <v>1.66</v>
      </c>
      <c r="Z102">
        <v>16.058</v>
      </c>
      <c r="AA102">
        <v>59.778033999999998</v>
      </c>
      <c r="AB102">
        <v>1.308597</v>
      </c>
      <c r="AC102">
        <v>21.089423</v>
      </c>
      <c r="AD102" s="1">
        <v>277</v>
      </c>
      <c r="AE102">
        <v>6</v>
      </c>
      <c r="AF102">
        <v>421</v>
      </c>
      <c r="AG102">
        <v>85</v>
      </c>
      <c r="AH102">
        <v>18.134788</v>
      </c>
      <c r="AI102">
        <v>1333.6</v>
      </c>
      <c r="AJ102">
        <v>14.8</v>
      </c>
      <c r="AK102">
        <v>13</v>
      </c>
      <c r="AL102">
        <v>4382</v>
      </c>
      <c r="AM102">
        <v>0.72173913043478266</v>
      </c>
      <c r="AN102" t="s">
        <v>69</v>
      </c>
      <c r="AO102">
        <v>1084.0619999999999</v>
      </c>
      <c r="AP102" t="s">
        <v>582</v>
      </c>
      <c r="AQ102" t="s">
        <v>116</v>
      </c>
      <c r="AR102" t="s">
        <v>119</v>
      </c>
      <c r="AS102" t="s">
        <v>116</v>
      </c>
      <c r="AT102" t="s">
        <v>119</v>
      </c>
      <c r="AU102" t="s">
        <v>202</v>
      </c>
      <c r="AV102" t="s">
        <v>581</v>
      </c>
      <c r="AW102" t="s">
        <v>69</v>
      </c>
      <c r="AX102">
        <v>5528</v>
      </c>
      <c r="AY102" t="s">
        <v>696</v>
      </c>
      <c r="AZ102">
        <v>10</v>
      </c>
      <c r="BA102" t="s">
        <v>752</v>
      </c>
      <c r="BB102">
        <v>1</v>
      </c>
      <c r="BC102">
        <v>1</v>
      </c>
      <c r="BE102" t="s">
        <v>445</v>
      </c>
      <c r="BF102" t="s">
        <v>446</v>
      </c>
      <c r="BG102" t="s">
        <v>445</v>
      </c>
      <c r="BI102" t="s">
        <v>116</v>
      </c>
      <c r="BJ102" t="s">
        <v>581</v>
      </c>
      <c r="BK102" t="s">
        <v>69</v>
      </c>
      <c r="BL102">
        <v>0.72173913043478266</v>
      </c>
      <c r="BM102">
        <v>5528</v>
      </c>
      <c r="BN102" t="s">
        <v>119</v>
      </c>
      <c r="BO102" t="s">
        <v>202</v>
      </c>
      <c r="BP102">
        <v>1</v>
      </c>
      <c r="BQ102">
        <v>1084.0619999999999</v>
      </c>
      <c r="BR102">
        <v>2.1890934051126541E-2</v>
      </c>
      <c r="BS102">
        <v>0.3527955268652696</v>
      </c>
      <c r="BT102">
        <v>0.25552044071280056</v>
      </c>
      <c r="BU102">
        <v>16.058</v>
      </c>
      <c r="BV102">
        <v>0.55347387880029009</v>
      </c>
      <c r="BW102">
        <v>38.835417162487019</v>
      </c>
      <c r="BX102">
        <v>13</v>
      </c>
      <c r="BY102">
        <v>6</v>
      </c>
      <c r="BZ102">
        <v>421</v>
      </c>
    </row>
    <row r="103" spans="1:78" ht="16.5" x14ac:dyDescent="0.25">
      <c r="A103" s="124" t="str">
        <f t="shared" si="19"/>
        <v>선진여객</v>
      </c>
      <c r="B103" s="125" t="str">
        <f t="shared" si="20"/>
        <v>이달신</v>
      </c>
      <c r="C103" s="126" t="str">
        <f t="shared" si="21"/>
        <v>F</v>
      </c>
      <c r="D103" s="127">
        <f t="shared" si="22"/>
        <v>0.79457159024921742</v>
      </c>
      <c r="E103" s="128">
        <f t="shared" si="23"/>
        <v>7922</v>
      </c>
      <c r="F103" s="129" t="str">
        <f t="shared" si="24"/>
        <v>300</v>
      </c>
      <c r="G103" s="130" t="str">
        <f t="shared" si="25"/>
        <v>78바1195</v>
      </c>
      <c r="H103" s="131">
        <f t="shared" si="26"/>
        <v>6</v>
      </c>
      <c r="I103" s="132">
        <f t="shared" si="27"/>
        <v>1295.2829999999999</v>
      </c>
      <c r="J103" s="133">
        <f t="shared" si="28"/>
        <v>1.5965965604229582E-2</v>
      </c>
      <c r="K103" s="133">
        <f t="shared" si="29"/>
        <v>0.39542026623193083</v>
      </c>
      <c r="L103" s="133">
        <f t="shared" si="30"/>
        <v>0.23006555324203284</v>
      </c>
      <c r="M103" s="134">
        <f t="shared" si="31"/>
        <v>14.933999999999999</v>
      </c>
      <c r="N103" s="135">
        <f t="shared" si="32"/>
        <v>0</v>
      </c>
      <c r="O103" s="135">
        <f t="shared" si="33"/>
        <v>16.212673215042582</v>
      </c>
      <c r="P103" s="217">
        <f t="shared" si="34"/>
        <v>12</v>
      </c>
      <c r="Q103" s="218">
        <f t="shared" si="35"/>
        <v>1</v>
      </c>
      <c r="R103" s="218">
        <f t="shared" si="36"/>
        <v>210</v>
      </c>
      <c r="T103">
        <v>516</v>
      </c>
      <c r="U103">
        <v>7922</v>
      </c>
      <c r="V103" t="s">
        <v>583</v>
      </c>
      <c r="W103">
        <v>1317.7619999999999</v>
      </c>
      <c r="X103">
        <v>623.43399999999997</v>
      </c>
      <c r="Y103">
        <v>2.1139999999999999</v>
      </c>
      <c r="Z103">
        <v>14.933999999999999</v>
      </c>
      <c r="AA103">
        <v>76.098309999999998</v>
      </c>
      <c r="AB103">
        <v>1.2149829999999999</v>
      </c>
      <c r="AC103">
        <v>30.090814000000002</v>
      </c>
      <c r="AD103" s="1">
        <v>298</v>
      </c>
      <c r="AE103">
        <v>1</v>
      </c>
      <c r="AF103">
        <v>210</v>
      </c>
      <c r="AG103">
        <v>79</v>
      </c>
      <c r="AH103">
        <v>17.316573000000002</v>
      </c>
      <c r="AI103">
        <v>672.8</v>
      </c>
      <c r="AJ103">
        <v>0</v>
      </c>
      <c r="AK103">
        <v>12</v>
      </c>
      <c r="AL103">
        <v>3345</v>
      </c>
      <c r="AM103">
        <v>0.79457159024921742</v>
      </c>
      <c r="AN103" t="s">
        <v>69</v>
      </c>
      <c r="AO103">
        <v>433.80500000000001</v>
      </c>
      <c r="AP103" t="s">
        <v>584</v>
      </c>
      <c r="AQ103" t="s">
        <v>116</v>
      </c>
      <c r="AR103" t="s">
        <v>117</v>
      </c>
      <c r="AS103" t="s">
        <v>116</v>
      </c>
      <c r="AT103" t="s">
        <v>117</v>
      </c>
      <c r="AU103" t="s">
        <v>183</v>
      </c>
      <c r="AV103" t="s">
        <v>583</v>
      </c>
      <c r="AW103" t="s">
        <v>69</v>
      </c>
      <c r="AX103">
        <v>7922</v>
      </c>
      <c r="AY103" t="s">
        <v>717</v>
      </c>
      <c r="AZ103">
        <v>2</v>
      </c>
      <c r="BA103" t="s">
        <v>180</v>
      </c>
      <c r="BB103">
        <v>6</v>
      </c>
      <c r="BC103">
        <v>1</v>
      </c>
      <c r="BE103" t="s">
        <v>69</v>
      </c>
      <c r="BF103">
        <v>0</v>
      </c>
      <c r="BG103" t="s">
        <v>403</v>
      </c>
      <c r="BI103" t="s">
        <v>116</v>
      </c>
      <c r="BJ103" t="s">
        <v>583</v>
      </c>
      <c r="BK103" t="s">
        <v>69</v>
      </c>
      <c r="BL103">
        <v>0.79457159024921742</v>
      </c>
      <c r="BM103">
        <v>7922</v>
      </c>
      <c r="BN103" t="s">
        <v>117</v>
      </c>
      <c r="BO103" t="s">
        <v>183</v>
      </c>
      <c r="BP103">
        <v>6</v>
      </c>
      <c r="BQ103">
        <v>1295.2829999999999</v>
      </c>
      <c r="BR103">
        <v>1.5965965604229582E-2</v>
      </c>
      <c r="BS103">
        <v>0.39542026623193083</v>
      </c>
      <c r="BT103">
        <v>0.22614098752278486</v>
      </c>
      <c r="BU103">
        <v>14.933999999999999</v>
      </c>
      <c r="BV103">
        <v>0</v>
      </c>
      <c r="BW103">
        <v>16.212673215042582</v>
      </c>
      <c r="BX103">
        <v>12</v>
      </c>
      <c r="BY103">
        <v>1</v>
      </c>
      <c r="BZ103">
        <v>210</v>
      </c>
    </row>
    <row r="104" spans="1:78" ht="16.5" x14ac:dyDescent="0.25">
      <c r="A104" s="107" t="str">
        <f t="shared" si="19"/>
        <v>선진여객</v>
      </c>
      <c r="B104" s="108" t="str">
        <f t="shared" si="20"/>
        <v>이동주</v>
      </c>
      <c r="C104" s="109" t="str">
        <f t="shared" si="21"/>
        <v>D</v>
      </c>
      <c r="D104" s="110">
        <f t="shared" si="22"/>
        <v>0.81703792299337263</v>
      </c>
      <c r="E104" s="111">
        <f t="shared" si="23"/>
        <v>5811</v>
      </c>
      <c r="F104" s="112" t="str">
        <f t="shared" si="24"/>
        <v>87</v>
      </c>
      <c r="G104" s="113" t="str">
        <f t="shared" si="25"/>
        <v>78바1155</v>
      </c>
      <c r="H104" s="114">
        <f t="shared" si="26"/>
        <v>8</v>
      </c>
      <c r="I104" s="115">
        <f t="shared" si="27"/>
        <v>1033.8679999999999</v>
      </c>
      <c r="J104" s="116">
        <f t="shared" si="28"/>
        <v>1.4882399571866739E-2</v>
      </c>
      <c r="K104" s="116">
        <f t="shared" si="29"/>
        <v>0.41389087185716761</v>
      </c>
      <c r="L104" s="116">
        <f t="shared" si="30"/>
        <v>0.30951726912913446</v>
      </c>
      <c r="M104" s="117">
        <f t="shared" si="31"/>
        <v>17.22</v>
      </c>
      <c r="N104" s="118">
        <f t="shared" si="32"/>
        <v>0</v>
      </c>
      <c r="O104" s="118">
        <f t="shared" si="33"/>
        <v>69.463194617078202</v>
      </c>
      <c r="P104" s="219">
        <f t="shared" si="34"/>
        <v>11</v>
      </c>
      <c r="Q104" s="220">
        <f t="shared" si="35"/>
        <v>1</v>
      </c>
      <c r="R104" s="220">
        <f t="shared" si="36"/>
        <v>866</v>
      </c>
      <c r="T104">
        <v>516</v>
      </c>
      <c r="U104">
        <v>5811</v>
      </c>
      <c r="V104" t="s">
        <v>585</v>
      </c>
      <c r="W104">
        <v>1095.9459999999999</v>
      </c>
      <c r="X104">
        <v>553.03499999999997</v>
      </c>
      <c r="Y104">
        <v>1.982</v>
      </c>
      <c r="Z104">
        <v>17.22</v>
      </c>
      <c r="AA104">
        <v>67.061363</v>
      </c>
      <c r="AB104">
        <v>0.99803399999999998</v>
      </c>
      <c r="AC104">
        <v>27.756086</v>
      </c>
      <c r="AD104" s="1">
        <v>320</v>
      </c>
      <c r="AE104">
        <v>1</v>
      </c>
      <c r="AF104">
        <v>866</v>
      </c>
      <c r="AG104">
        <v>83</v>
      </c>
      <c r="AH104">
        <v>16.342434999999998</v>
      </c>
      <c r="AI104">
        <v>607.79999999999995</v>
      </c>
      <c r="AJ104">
        <v>0</v>
      </c>
      <c r="AK104">
        <v>11</v>
      </c>
      <c r="AL104">
        <v>1184</v>
      </c>
      <c r="AM104">
        <v>0.81703792299337263</v>
      </c>
      <c r="AN104" t="s">
        <v>66</v>
      </c>
      <c r="AO104">
        <v>237.69499999999999</v>
      </c>
      <c r="AP104" t="s">
        <v>586</v>
      </c>
      <c r="AQ104" t="s">
        <v>116</v>
      </c>
      <c r="AR104" t="s">
        <v>121</v>
      </c>
      <c r="AS104" t="s">
        <v>116</v>
      </c>
      <c r="AT104" t="s">
        <v>121</v>
      </c>
      <c r="AU104" t="s">
        <v>240</v>
      </c>
      <c r="AV104" t="s">
        <v>585</v>
      </c>
      <c r="AW104" t="s">
        <v>66</v>
      </c>
      <c r="AX104">
        <v>5811</v>
      </c>
      <c r="AY104" t="s">
        <v>672</v>
      </c>
      <c r="AZ104">
        <v>11</v>
      </c>
      <c r="BA104" t="s">
        <v>753</v>
      </c>
      <c r="BB104">
        <v>8</v>
      </c>
      <c r="BC104">
        <v>1</v>
      </c>
      <c r="BE104" t="s">
        <v>69</v>
      </c>
      <c r="BF104">
        <v>1</v>
      </c>
      <c r="BG104" t="s">
        <v>405</v>
      </c>
      <c r="BI104" t="s">
        <v>116</v>
      </c>
      <c r="BJ104" t="s">
        <v>585</v>
      </c>
      <c r="BK104" t="s">
        <v>66</v>
      </c>
      <c r="BL104">
        <v>0.81703792299337263</v>
      </c>
      <c r="BM104">
        <v>5811</v>
      </c>
      <c r="BN104" t="s">
        <v>121</v>
      </c>
      <c r="BO104" t="s">
        <v>240</v>
      </c>
      <c r="BP104">
        <v>8</v>
      </c>
      <c r="BQ104">
        <v>1033.8679999999999</v>
      </c>
      <c r="BR104">
        <v>1.4882399571866739E-2</v>
      </c>
      <c r="BS104">
        <v>0.41389087185716761</v>
      </c>
      <c r="BT104">
        <v>0.2919851890512854</v>
      </c>
      <c r="BU104">
        <v>17.22</v>
      </c>
      <c r="BV104">
        <v>0</v>
      </c>
      <c r="BW104">
        <v>69.463194617078202</v>
      </c>
      <c r="BX104">
        <v>11</v>
      </c>
      <c r="BY104">
        <v>1</v>
      </c>
      <c r="BZ104">
        <v>866</v>
      </c>
    </row>
    <row r="105" spans="1:78" ht="16.5" x14ac:dyDescent="0.25">
      <c r="A105" s="124" t="str">
        <f t="shared" si="19"/>
        <v>선진여객</v>
      </c>
      <c r="B105" s="125" t="str">
        <f t="shared" si="20"/>
        <v>이수규</v>
      </c>
      <c r="C105" s="126" t="str">
        <f t="shared" si="21"/>
        <v>F</v>
      </c>
      <c r="D105" s="127">
        <f t="shared" si="22"/>
        <v>0.78258605627442546</v>
      </c>
      <c r="E105" s="128">
        <f t="shared" si="23"/>
        <v>9041</v>
      </c>
      <c r="F105" s="129" t="str">
        <f t="shared" si="24"/>
        <v>87</v>
      </c>
      <c r="G105" s="130" t="str">
        <f t="shared" si="25"/>
        <v>78바1168</v>
      </c>
      <c r="H105" s="131">
        <f t="shared" si="26"/>
        <v>6</v>
      </c>
      <c r="I105" s="132">
        <f t="shared" si="27"/>
        <v>948.00700000000006</v>
      </c>
      <c r="J105" s="133">
        <f t="shared" si="28"/>
        <v>1.9797386393217997E-2</v>
      </c>
      <c r="K105" s="133">
        <f t="shared" si="29"/>
        <v>0.37396459592732034</v>
      </c>
      <c r="L105" s="133">
        <f t="shared" si="30"/>
        <v>0.25843691027597898</v>
      </c>
      <c r="M105" s="134">
        <f t="shared" si="31"/>
        <v>15.128</v>
      </c>
      <c r="N105" s="135">
        <f t="shared" si="32"/>
        <v>0</v>
      </c>
      <c r="O105" s="135">
        <f t="shared" si="33"/>
        <v>38.185372048940565</v>
      </c>
      <c r="P105" s="217">
        <f t="shared" si="34"/>
        <v>3</v>
      </c>
      <c r="Q105" s="218">
        <f t="shared" si="35"/>
        <v>0</v>
      </c>
      <c r="R105" s="218">
        <f t="shared" si="36"/>
        <v>370</v>
      </c>
      <c r="T105">
        <v>516</v>
      </c>
      <c r="U105">
        <v>9041</v>
      </c>
      <c r="V105" t="s">
        <v>337</v>
      </c>
      <c r="W105">
        <v>976.90300000000002</v>
      </c>
      <c r="X105">
        <v>503.73899999999998</v>
      </c>
      <c r="Y105">
        <v>1.9390000000000001</v>
      </c>
      <c r="Z105">
        <v>15.128</v>
      </c>
      <c r="AA105">
        <v>62.016368</v>
      </c>
      <c r="AB105">
        <v>1.227762</v>
      </c>
      <c r="AC105">
        <v>23.191925999999999</v>
      </c>
      <c r="AD105" s="1">
        <v>245</v>
      </c>
      <c r="AE105">
        <v>0</v>
      </c>
      <c r="AF105">
        <v>370</v>
      </c>
      <c r="AG105">
        <v>81</v>
      </c>
      <c r="AH105">
        <v>15.752340999999999</v>
      </c>
      <c r="AI105">
        <v>1398.6</v>
      </c>
      <c r="AJ105">
        <v>0</v>
      </c>
      <c r="AK105">
        <v>3</v>
      </c>
      <c r="AL105">
        <v>364</v>
      </c>
      <c r="AM105">
        <v>0.78258605627442546</v>
      </c>
      <c r="AN105" t="s">
        <v>69</v>
      </c>
      <c r="AO105">
        <v>334.62099999999998</v>
      </c>
      <c r="AP105" t="s">
        <v>587</v>
      </c>
      <c r="AQ105" t="s">
        <v>116</v>
      </c>
      <c r="AR105" t="s">
        <v>121</v>
      </c>
      <c r="AS105" t="s">
        <v>116</v>
      </c>
      <c r="AT105" t="s">
        <v>121</v>
      </c>
      <c r="AU105" t="s">
        <v>243</v>
      </c>
      <c r="AV105" t="s">
        <v>337</v>
      </c>
      <c r="AW105" t="s">
        <v>69</v>
      </c>
      <c r="AX105">
        <v>9041</v>
      </c>
      <c r="AY105" t="s">
        <v>670</v>
      </c>
      <c r="AZ105">
        <v>9</v>
      </c>
      <c r="BA105" t="s">
        <v>419</v>
      </c>
      <c r="BB105">
        <v>6</v>
      </c>
      <c r="BC105">
        <v>1</v>
      </c>
      <c r="BE105" t="s">
        <v>69</v>
      </c>
      <c r="BF105">
        <v>0</v>
      </c>
      <c r="BG105" t="s">
        <v>403</v>
      </c>
      <c r="BI105" t="s">
        <v>116</v>
      </c>
      <c r="BJ105" t="s">
        <v>337</v>
      </c>
      <c r="BK105" t="s">
        <v>69</v>
      </c>
      <c r="BL105">
        <v>0.78258605627442546</v>
      </c>
      <c r="BM105">
        <v>9041</v>
      </c>
      <c r="BN105" t="s">
        <v>121</v>
      </c>
      <c r="BO105" t="s">
        <v>243</v>
      </c>
      <c r="BP105">
        <v>6</v>
      </c>
      <c r="BQ105">
        <v>948.00700000000006</v>
      </c>
      <c r="BR105">
        <v>1.9797386393217997E-2</v>
      </c>
      <c r="BS105">
        <v>0.37396459592732034</v>
      </c>
      <c r="BT105">
        <v>0.2507925556580336</v>
      </c>
      <c r="BU105">
        <v>15.128</v>
      </c>
      <c r="BV105">
        <v>0</v>
      </c>
      <c r="BW105">
        <v>38.185372048940565</v>
      </c>
      <c r="BX105">
        <v>3</v>
      </c>
      <c r="BY105">
        <v>0</v>
      </c>
      <c r="BZ105">
        <v>370</v>
      </c>
    </row>
    <row r="106" spans="1:78" ht="16.5" x14ac:dyDescent="0.25">
      <c r="A106" s="107" t="str">
        <f t="shared" si="19"/>
        <v>선진여객</v>
      </c>
      <c r="B106" s="108" t="str">
        <f t="shared" si="20"/>
        <v>이정식</v>
      </c>
      <c r="C106" s="109" t="str">
        <f t="shared" si="21"/>
        <v>D</v>
      </c>
      <c r="D106" s="110">
        <f t="shared" si="22"/>
        <v>0.80714285714285716</v>
      </c>
      <c r="E106" s="111">
        <f t="shared" si="23"/>
        <v>5260</v>
      </c>
      <c r="F106" s="112" t="str">
        <f t="shared" si="24"/>
        <v>87</v>
      </c>
      <c r="G106" s="113" t="str">
        <f t="shared" si="25"/>
        <v>71바5757</v>
      </c>
      <c r="H106" s="114">
        <f t="shared" si="26"/>
        <v>1</v>
      </c>
      <c r="I106" s="115">
        <f t="shared" si="27"/>
        <v>585.505</v>
      </c>
      <c r="J106" s="116">
        <f t="shared" si="28"/>
        <v>5.0068477005401839E-2</v>
      </c>
      <c r="K106" s="116">
        <f t="shared" si="29"/>
        <v>0.37481412146727161</v>
      </c>
      <c r="L106" s="116">
        <f t="shared" si="30"/>
        <v>0.27839215719763283</v>
      </c>
      <c r="M106" s="117">
        <f t="shared" si="31"/>
        <v>23.934999999999999</v>
      </c>
      <c r="N106" s="118">
        <f t="shared" si="32"/>
        <v>6.3193311756517883</v>
      </c>
      <c r="O106" s="118">
        <f t="shared" si="33"/>
        <v>42.698183619268839</v>
      </c>
      <c r="P106" s="219">
        <f t="shared" si="34"/>
        <v>9</v>
      </c>
      <c r="Q106" s="220">
        <f t="shared" si="35"/>
        <v>37</v>
      </c>
      <c r="R106" s="220">
        <f t="shared" si="36"/>
        <v>250</v>
      </c>
      <c r="T106">
        <v>516</v>
      </c>
      <c r="U106">
        <v>5260</v>
      </c>
      <c r="V106" t="s">
        <v>338</v>
      </c>
      <c r="W106">
        <v>585.505</v>
      </c>
      <c r="X106">
        <v>345.42</v>
      </c>
      <c r="Y106">
        <v>1.6950000000000001</v>
      </c>
      <c r="Z106">
        <v>23.934999999999999</v>
      </c>
      <c r="AA106">
        <v>30.879708999999998</v>
      </c>
      <c r="AB106">
        <v>1.5461</v>
      </c>
      <c r="AC106">
        <v>11.574151000000001</v>
      </c>
      <c r="AD106" s="1">
        <v>163</v>
      </c>
      <c r="AE106">
        <v>37</v>
      </c>
      <c r="AF106">
        <v>250</v>
      </c>
      <c r="AG106">
        <v>81</v>
      </c>
      <c r="AH106">
        <v>18.960832</v>
      </c>
      <c r="AI106">
        <v>1632.8</v>
      </c>
      <c r="AJ106">
        <v>0</v>
      </c>
      <c r="AK106">
        <v>9</v>
      </c>
      <c r="AL106">
        <v>6766</v>
      </c>
      <c r="AM106">
        <v>0.80714285714285716</v>
      </c>
      <c r="AN106" t="s">
        <v>66</v>
      </c>
      <c r="AO106">
        <v>585.505</v>
      </c>
      <c r="AP106" t="s">
        <v>588</v>
      </c>
      <c r="AQ106" t="s">
        <v>116</v>
      </c>
      <c r="AR106" t="s">
        <v>121</v>
      </c>
      <c r="AS106" t="s">
        <v>116</v>
      </c>
      <c r="AT106" t="s">
        <v>121</v>
      </c>
      <c r="AU106" t="s">
        <v>232</v>
      </c>
      <c r="AV106" t="s">
        <v>338</v>
      </c>
      <c r="AW106" t="s">
        <v>66</v>
      </c>
      <c r="AX106">
        <v>5260</v>
      </c>
      <c r="AY106" t="s">
        <v>672</v>
      </c>
      <c r="AZ106">
        <v>15</v>
      </c>
      <c r="BA106" t="s">
        <v>754</v>
      </c>
      <c r="BB106">
        <v>1</v>
      </c>
      <c r="BC106">
        <v>1</v>
      </c>
      <c r="BE106" t="s">
        <v>66</v>
      </c>
      <c r="BF106">
        <v>0</v>
      </c>
      <c r="BG106" t="s">
        <v>403</v>
      </c>
      <c r="BI106" t="s">
        <v>116</v>
      </c>
      <c r="BJ106" t="s">
        <v>338</v>
      </c>
      <c r="BK106" t="s">
        <v>66</v>
      </c>
      <c r="BL106">
        <v>0.80714285714285716</v>
      </c>
      <c r="BM106">
        <v>5260</v>
      </c>
      <c r="BN106" t="s">
        <v>121</v>
      </c>
      <c r="BO106" t="s">
        <v>232</v>
      </c>
      <c r="BP106">
        <v>1</v>
      </c>
      <c r="BQ106">
        <v>585.505</v>
      </c>
      <c r="BR106">
        <v>5.0068477005401839E-2</v>
      </c>
      <c r="BS106">
        <v>0.37481412146727161</v>
      </c>
      <c r="BT106">
        <v>0.27839215719763283</v>
      </c>
      <c r="BU106">
        <v>23.934999999999999</v>
      </c>
      <c r="BV106">
        <v>6.3193311756517883</v>
      </c>
      <c r="BW106">
        <v>42.698183619268839</v>
      </c>
      <c r="BX106">
        <v>9</v>
      </c>
      <c r="BY106">
        <v>37</v>
      </c>
      <c r="BZ106">
        <v>250</v>
      </c>
    </row>
    <row r="107" spans="1:78" ht="16.5" x14ac:dyDescent="0.25">
      <c r="A107" s="124" t="str">
        <f t="shared" si="19"/>
        <v>선진여객</v>
      </c>
      <c r="B107" s="125" t="str">
        <f t="shared" si="20"/>
        <v>이제성</v>
      </c>
      <c r="C107" s="126" t="str">
        <f t="shared" si="21"/>
        <v>C</v>
      </c>
      <c r="D107" s="127">
        <f t="shared" si="22"/>
        <v>0.86428571428571421</v>
      </c>
      <c r="E107" s="128">
        <f t="shared" si="23"/>
        <v>5929</v>
      </c>
      <c r="F107" s="129" t="str">
        <f t="shared" si="24"/>
        <v>72</v>
      </c>
      <c r="G107" s="130" t="str">
        <f t="shared" si="25"/>
        <v>70바3741</v>
      </c>
      <c r="H107" s="131">
        <f t="shared" si="26"/>
        <v>2</v>
      </c>
      <c r="I107" s="132">
        <f t="shared" si="27"/>
        <v>1313.123</v>
      </c>
      <c r="J107" s="133">
        <f t="shared" si="28"/>
        <v>3.1562887130246985E-2</v>
      </c>
      <c r="K107" s="133">
        <f t="shared" si="29"/>
        <v>0.34102794687966898</v>
      </c>
      <c r="L107" s="133">
        <f t="shared" si="30"/>
        <v>0.19114736395600412</v>
      </c>
      <c r="M107" s="134">
        <f t="shared" si="31"/>
        <v>12.587999999999999</v>
      </c>
      <c r="N107" s="135">
        <f t="shared" si="32"/>
        <v>3.4610915623532126</v>
      </c>
      <c r="O107" s="135">
        <f t="shared" si="33"/>
        <v>59.003370443926194</v>
      </c>
      <c r="P107" s="217">
        <f t="shared" si="34"/>
        <v>3</v>
      </c>
      <c r="Q107" s="218">
        <f t="shared" si="35"/>
        <v>42</v>
      </c>
      <c r="R107" s="218">
        <f t="shared" si="36"/>
        <v>814</v>
      </c>
      <c r="T107">
        <v>516</v>
      </c>
      <c r="U107">
        <v>5929</v>
      </c>
      <c r="V107" t="s">
        <v>339</v>
      </c>
      <c r="W107">
        <v>1313.123</v>
      </c>
      <c r="X107">
        <v>725.32100000000003</v>
      </c>
      <c r="Y107">
        <v>1.81</v>
      </c>
      <c r="Z107">
        <v>12.587999999999999</v>
      </c>
      <c r="AA107">
        <v>63.787478999999998</v>
      </c>
      <c r="AB107">
        <v>2.0133169999999998</v>
      </c>
      <c r="AC107">
        <v>21.753312999999999</v>
      </c>
      <c r="AD107" s="1">
        <v>251</v>
      </c>
      <c r="AE107">
        <v>42</v>
      </c>
      <c r="AF107">
        <v>814</v>
      </c>
      <c r="AG107">
        <v>85</v>
      </c>
      <c r="AH107">
        <v>20.585905</v>
      </c>
      <c r="AI107">
        <v>2452.1999999999998</v>
      </c>
      <c r="AJ107">
        <v>17.2</v>
      </c>
      <c r="AK107">
        <v>3</v>
      </c>
      <c r="AL107">
        <v>617</v>
      </c>
      <c r="AM107">
        <v>0.86428571428571421</v>
      </c>
      <c r="AN107" t="s">
        <v>68</v>
      </c>
      <c r="AO107">
        <v>1213.49</v>
      </c>
      <c r="AP107" t="s">
        <v>589</v>
      </c>
      <c r="AQ107" t="s">
        <v>116</v>
      </c>
      <c r="AR107" t="s">
        <v>119</v>
      </c>
      <c r="AS107" t="s">
        <v>116</v>
      </c>
      <c r="AT107" t="s">
        <v>119</v>
      </c>
      <c r="AU107" t="s">
        <v>189</v>
      </c>
      <c r="AV107" t="s">
        <v>339</v>
      </c>
      <c r="AW107" t="s">
        <v>68</v>
      </c>
      <c r="AX107">
        <v>5929</v>
      </c>
      <c r="AY107" t="s">
        <v>686</v>
      </c>
      <c r="AZ107">
        <v>5</v>
      </c>
      <c r="BA107" t="s">
        <v>755</v>
      </c>
      <c r="BB107">
        <v>2</v>
      </c>
      <c r="BC107">
        <v>1</v>
      </c>
      <c r="BE107" t="s">
        <v>66</v>
      </c>
      <c r="BF107">
        <v>1</v>
      </c>
      <c r="BG107" t="s">
        <v>405</v>
      </c>
      <c r="BI107" t="s">
        <v>116</v>
      </c>
      <c r="BJ107" t="s">
        <v>339</v>
      </c>
      <c r="BK107" t="s">
        <v>68</v>
      </c>
      <c r="BL107">
        <v>0.86428571428571421</v>
      </c>
      <c r="BM107">
        <v>5929</v>
      </c>
      <c r="BN107" t="s">
        <v>119</v>
      </c>
      <c r="BO107" t="s">
        <v>189</v>
      </c>
      <c r="BP107">
        <v>2</v>
      </c>
      <c r="BQ107">
        <v>1313.123</v>
      </c>
      <c r="BR107">
        <v>3.1562887130246985E-2</v>
      </c>
      <c r="BS107">
        <v>0.34102794687966898</v>
      </c>
      <c r="BT107">
        <v>0.19114736395600412</v>
      </c>
      <c r="BU107">
        <v>12.587999999999999</v>
      </c>
      <c r="BV107">
        <v>3.4610915623532126</v>
      </c>
      <c r="BW107">
        <v>59.003370443926194</v>
      </c>
      <c r="BX107">
        <v>3</v>
      </c>
      <c r="BY107">
        <v>42</v>
      </c>
      <c r="BZ107">
        <v>814</v>
      </c>
    </row>
    <row r="108" spans="1:78" ht="16.5" x14ac:dyDescent="0.25">
      <c r="A108" s="107" t="str">
        <f t="shared" si="19"/>
        <v>선진여객</v>
      </c>
      <c r="B108" s="108" t="str">
        <f t="shared" si="20"/>
        <v>이종성</v>
      </c>
      <c r="C108" s="109" t="str">
        <f t="shared" si="21"/>
        <v>A</v>
      </c>
      <c r="D108" s="110">
        <f t="shared" si="22"/>
        <v>0.98962962962962964</v>
      </c>
      <c r="E108" s="111">
        <f t="shared" si="23"/>
        <v>3928</v>
      </c>
      <c r="F108" s="112" t="str">
        <f t="shared" si="24"/>
        <v>80</v>
      </c>
      <c r="G108" s="113" t="str">
        <f t="shared" si="25"/>
        <v>78바1149</v>
      </c>
      <c r="H108" s="114">
        <f t="shared" si="26"/>
        <v>1</v>
      </c>
      <c r="I108" s="115">
        <f t="shared" si="27"/>
        <v>2373.7950000000001</v>
      </c>
      <c r="J108" s="116">
        <f t="shared" si="28"/>
        <v>2.8502877589560632E-2</v>
      </c>
      <c r="K108" s="116">
        <f t="shared" si="29"/>
        <v>0.31669604584565986</v>
      </c>
      <c r="L108" s="116">
        <f t="shared" si="30"/>
        <v>0.20894811894034657</v>
      </c>
      <c r="M108" s="117">
        <f t="shared" si="31"/>
        <v>8.7260000000000009</v>
      </c>
      <c r="N108" s="118">
        <f t="shared" si="32"/>
        <v>0.12637991064940315</v>
      </c>
      <c r="O108" s="118">
        <f t="shared" si="33"/>
        <v>26.918920968322876</v>
      </c>
      <c r="P108" s="219">
        <f t="shared" si="34"/>
        <v>14</v>
      </c>
      <c r="Q108" s="220">
        <f t="shared" si="35"/>
        <v>3</v>
      </c>
      <c r="R108" s="220">
        <f t="shared" si="36"/>
        <v>639</v>
      </c>
      <c r="T108">
        <v>516</v>
      </c>
      <c r="U108">
        <v>3928</v>
      </c>
      <c r="V108" t="s">
        <v>340</v>
      </c>
      <c r="W108">
        <v>2373.7950000000001</v>
      </c>
      <c r="X108">
        <v>888.23099999999999</v>
      </c>
      <c r="Y108">
        <v>2.6720000000000002</v>
      </c>
      <c r="Z108">
        <v>8.7260000000000009</v>
      </c>
      <c r="AA108">
        <v>147.51773700000001</v>
      </c>
      <c r="AB108">
        <v>4.2046799999999998</v>
      </c>
      <c r="AC108">
        <v>46.718283999999997</v>
      </c>
      <c r="AD108" s="1">
        <v>496</v>
      </c>
      <c r="AE108">
        <v>3</v>
      </c>
      <c r="AF108">
        <v>639</v>
      </c>
      <c r="AG108">
        <v>80</v>
      </c>
      <c r="AH108">
        <v>16.09159</v>
      </c>
      <c r="AI108">
        <v>649.9</v>
      </c>
      <c r="AJ108">
        <v>0</v>
      </c>
      <c r="AK108">
        <v>14</v>
      </c>
      <c r="AL108">
        <v>1082</v>
      </c>
      <c r="AM108">
        <v>0.98962962962962964</v>
      </c>
      <c r="AN108" t="s">
        <v>425</v>
      </c>
      <c r="AO108">
        <v>2373.7950000000001</v>
      </c>
      <c r="AP108" t="s">
        <v>590</v>
      </c>
      <c r="AQ108" t="s">
        <v>116</v>
      </c>
      <c r="AR108" t="s">
        <v>120</v>
      </c>
      <c r="AS108" t="s">
        <v>116</v>
      </c>
      <c r="AT108" t="s">
        <v>120</v>
      </c>
      <c r="AU108" t="s">
        <v>217</v>
      </c>
      <c r="AV108" t="s">
        <v>340</v>
      </c>
      <c r="AW108" t="s">
        <v>425</v>
      </c>
      <c r="AX108">
        <v>3928</v>
      </c>
      <c r="AY108" t="s">
        <v>678</v>
      </c>
      <c r="AZ108">
        <v>1</v>
      </c>
      <c r="BA108" t="s">
        <v>442</v>
      </c>
      <c r="BB108">
        <v>1</v>
      </c>
      <c r="BC108">
        <v>1</v>
      </c>
      <c r="BE108" t="s">
        <v>425</v>
      </c>
      <c r="BF108">
        <v>0</v>
      </c>
      <c r="BG108" t="s">
        <v>403</v>
      </c>
      <c r="BI108" t="s">
        <v>116</v>
      </c>
      <c r="BJ108" t="s">
        <v>340</v>
      </c>
      <c r="BK108" t="s">
        <v>425</v>
      </c>
      <c r="BL108">
        <v>0.98962962962962964</v>
      </c>
      <c r="BM108">
        <v>3928</v>
      </c>
      <c r="BN108" t="s">
        <v>120</v>
      </c>
      <c r="BO108" t="s">
        <v>217</v>
      </c>
      <c r="BP108">
        <v>1</v>
      </c>
      <c r="BQ108">
        <v>2373.7950000000001</v>
      </c>
      <c r="BR108">
        <v>2.8502877589560632E-2</v>
      </c>
      <c r="BS108">
        <v>0.31669604584565986</v>
      </c>
      <c r="BT108">
        <v>0.20894811894034657</v>
      </c>
      <c r="BU108">
        <v>8.7260000000000009</v>
      </c>
      <c r="BV108">
        <v>0.12637991064940315</v>
      </c>
      <c r="BW108">
        <v>26.918920968322876</v>
      </c>
      <c r="BX108">
        <v>14</v>
      </c>
      <c r="BY108">
        <v>3</v>
      </c>
      <c r="BZ108">
        <v>639</v>
      </c>
    </row>
    <row r="109" spans="1:78" ht="16.5" x14ac:dyDescent="0.25">
      <c r="A109" s="124" t="str">
        <f t="shared" si="19"/>
        <v>선진여객</v>
      </c>
      <c r="B109" s="125" t="str">
        <f t="shared" si="20"/>
        <v>이종직</v>
      </c>
      <c r="C109" s="126" t="str">
        <f t="shared" si="21"/>
        <v>F</v>
      </c>
      <c r="D109" s="127">
        <f t="shared" si="22"/>
        <v>0.77960000000000007</v>
      </c>
      <c r="E109" s="128">
        <f t="shared" si="23"/>
        <v>1069</v>
      </c>
      <c r="F109" s="129" t="str">
        <f t="shared" si="24"/>
        <v>87</v>
      </c>
      <c r="G109" s="130" t="str">
        <f t="shared" si="25"/>
        <v>73아1418</v>
      </c>
      <c r="H109" s="131">
        <f t="shared" si="26"/>
        <v>1</v>
      </c>
      <c r="I109" s="132">
        <f t="shared" si="27"/>
        <v>1991.3040000000001</v>
      </c>
      <c r="J109" s="133">
        <f t="shared" si="28"/>
        <v>2.2328911312706368E-2</v>
      </c>
      <c r="K109" s="133">
        <f t="shared" si="29"/>
        <v>0.35806063982227576</v>
      </c>
      <c r="L109" s="133">
        <f t="shared" si="30"/>
        <v>0.19082972765584763</v>
      </c>
      <c r="M109" s="134">
        <f t="shared" si="31"/>
        <v>13.664999999999999</v>
      </c>
      <c r="N109" s="135">
        <f t="shared" si="32"/>
        <v>0.10043669876623559</v>
      </c>
      <c r="O109" s="135">
        <f t="shared" si="33"/>
        <v>26.163760028604372</v>
      </c>
      <c r="P109" s="217">
        <f t="shared" si="34"/>
        <v>5</v>
      </c>
      <c r="Q109" s="218">
        <f t="shared" si="35"/>
        <v>2</v>
      </c>
      <c r="R109" s="218">
        <f t="shared" si="36"/>
        <v>521</v>
      </c>
      <c r="T109">
        <v>516</v>
      </c>
      <c r="U109">
        <v>1069</v>
      </c>
      <c r="V109" t="s">
        <v>341</v>
      </c>
      <c r="W109">
        <v>1991.3040000000001</v>
      </c>
      <c r="X109">
        <v>1021.489</v>
      </c>
      <c r="Y109">
        <v>1.9490000000000001</v>
      </c>
      <c r="Z109">
        <v>13.664999999999999</v>
      </c>
      <c r="AA109">
        <v>122.074962</v>
      </c>
      <c r="AB109">
        <v>2.7258010000000001</v>
      </c>
      <c r="AC109">
        <v>43.710239000000001</v>
      </c>
      <c r="AD109" s="1">
        <v>380</v>
      </c>
      <c r="AE109">
        <v>2</v>
      </c>
      <c r="AF109">
        <v>521</v>
      </c>
      <c r="AG109">
        <v>93</v>
      </c>
      <c r="AH109">
        <v>16.312141</v>
      </c>
      <c r="AI109">
        <v>1101.7</v>
      </c>
      <c r="AJ109">
        <v>26.1</v>
      </c>
      <c r="AK109">
        <v>5</v>
      </c>
      <c r="AL109">
        <v>491</v>
      </c>
      <c r="AM109">
        <v>0.77960000000000007</v>
      </c>
      <c r="AN109" t="s">
        <v>69</v>
      </c>
      <c r="AO109">
        <v>1991.3040000000001</v>
      </c>
      <c r="AP109" t="s">
        <v>591</v>
      </c>
      <c r="AQ109" t="s">
        <v>116</v>
      </c>
      <c r="AR109" t="s">
        <v>121</v>
      </c>
      <c r="AS109" t="s">
        <v>116</v>
      </c>
      <c r="AT109" t="s">
        <v>121</v>
      </c>
      <c r="AU109" t="s">
        <v>238</v>
      </c>
      <c r="AV109" t="s">
        <v>341</v>
      </c>
      <c r="AW109" t="s">
        <v>69</v>
      </c>
      <c r="AX109">
        <v>1069</v>
      </c>
      <c r="AY109" t="s">
        <v>670</v>
      </c>
      <c r="AZ109">
        <v>13</v>
      </c>
      <c r="BA109" t="s">
        <v>756</v>
      </c>
      <c r="BB109">
        <v>1</v>
      </c>
      <c r="BC109">
        <v>1</v>
      </c>
      <c r="BE109" t="s">
        <v>66</v>
      </c>
      <c r="BF109">
        <v>-1</v>
      </c>
      <c r="BG109" t="s">
        <v>439</v>
      </c>
      <c r="BI109" t="s">
        <v>116</v>
      </c>
      <c r="BJ109" t="s">
        <v>341</v>
      </c>
      <c r="BK109" t="s">
        <v>69</v>
      </c>
      <c r="BL109">
        <v>0.77960000000000007</v>
      </c>
      <c r="BM109">
        <v>1069</v>
      </c>
      <c r="BN109" t="s">
        <v>121</v>
      </c>
      <c r="BO109" t="s">
        <v>238</v>
      </c>
      <c r="BP109">
        <v>1</v>
      </c>
      <c r="BQ109">
        <v>1991.3040000000001</v>
      </c>
      <c r="BR109">
        <v>2.2328911312706368E-2</v>
      </c>
      <c r="BS109">
        <v>0.35806063982227576</v>
      </c>
      <c r="BT109">
        <v>0.19082972765584763</v>
      </c>
      <c r="BU109">
        <v>13.664999999999999</v>
      </c>
      <c r="BV109">
        <v>0.10043669876623559</v>
      </c>
      <c r="BW109">
        <v>26.163760028604372</v>
      </c>
      <c r="BX109">
        <v>5</v>
      </c>
      <c r="BY109">
        <v>2</v>
      </c>
      <c r="BZ109">
        <v>521</v>
      </c>
    </row>
    <row r="110" spans="1:78" ht="16.5" x14ac:dyDescent="0.25">
      <c r="A110" s="107" t="str">
        <f t="shared" si="19"/>
        <v>선진여객</v>
      </c>
      <c r="B110" s="108" t="str">
        <f t="shared" si="20"/>
        <v>이종호</v>
      </c>
      <c r="C110" s="109" t="str">
        <f t="shared" si="21"/>
        <v>A</v>
      </c>
      <c r="D110" s="110">
        <f t="shared" si="22"/>
        <v>0.95242760948951921</v>
      </c>
      <c r="E110" s="111">
        <f t="shared" si="23"/>
        <v>5599</v>
      </c>
      <c r="F110" s="112" t="str">
        <f t="shared" si="24"/>
        <v>80</v>
      </c>
      <c r="G110" s="113" t="str">
        <f t="shared" si="25"/>
        <v>78바1137</v>
      </c>
      <c r="H110" s="114">
        <f t="shared" si="26"/>
        <v>2</v>
      </c>
      <c r="I110" s="115">
        <f t="shared" si="27"/>
        <v>2370.7529999999997</v>
      </c>
      <c r="J110" s="116">
        <f t="shared" si="28"/>
        <v>1.9469567029530187E-2</v>
      </c>
      <c r="K110" s="116">
        <f t="shared" si="29"/>
        <v>0.37636579060818215</v>
      </c>
      <c r="L110" s="116">
        <f t="shared" si="30"/>
        <v>0.17167541283296914</v>
      </c>
      <c r="M110" s="117">
        <f t="shared" si="31"/>
        <v>10.803000000000001</v>
      </c>
      <c r="N110" s="118">
        <f t="shared" si="32"/>
        <v>0.12654207334125489</v>
      </c>
      <c r="O110" s="118">
        <f t="shared" si="33"/>
        <v>10.629534160665409</v>
      </c>
      <c r="P110" s="219">
        <f t="shared" si="34"/>
        <v>4</v>
      </c>
      <c r="Q110" s="220">
        <f t="shared" si="35"/>
        <v>3</v>
      </c>
      <c r="R110" s="220">
        <f t="shared" si="36"/>
        <v>252</v>
      </c>
      <c r="T110">
        <v>516</v>
      </c>
      <c r="U110">
        <v>5599</v>
      </c>
      <c r="V110" t="s">
        <v>342</v>
      </c>
      <c r="W110">
        <v>2370.7530000000002</v>
      </c>
      <c r="X110">
        <v>951.09100000000001</v>
      </c>
      <c r="Y110">
        <v>2.4929999999999999</v>
      </c>
      <c r="Z110">
        <v>10.803000000000001</v>
      </c>
      <c r="AA110">
        <v>157.15275</v>
      </c>
      <c r="AB110">
        <v>3.0596960000000002</v>
      </c>
      <c r="AC110">
        <v>59.146918999999997</v>
      </c>
      <c r="AD110" s="1">
        <v>407</v>
      </c>
      <c r="AE110">
        <v>3</v>
      </c>
      <c r="AF110">
        <v>252</v>
      </c>
      <c r="AG110">
        <v>82</v>
      </c>
      <c r="AH110">
        <v>15.085660000000001</v>
      </c>
      <c r="AI110">
        <v>309.2</v>
      </c>
      <c r="AJ110">
        <v>7</v>
      </c>
      <c r="AK110">
        <v>4</v>
      </c>
      <c r="AL110">
        <v>186</v>
      </c>
      <c r="AM110">
        <v>0.95242760948951921</v>
      </c>
      <c r="AN110" t="s">
        <v>425</v>
      </c>
      <c r="AO110">
        <v>2216.6289999999999</v>
      </c>
      <c r="AP110" t="s">
        <v>592</v>
      </c>
      <c r="AQ110" t="s">
        <v>116</v>
      </c>
      <c r="AR110" t="s">
        <v>120</v>
      </c>
      <c r="AS110" t="s">
        <v>116</v>
      </c>
      <c r="AT110" t="s">
        <v>120</v>
      </c>
      <c r="AU110" t="s">
        <v>207</v>
      </c>
      <c r="AV110" t="s">
        <v>342</v>
      </c>
      <c r="AW110" t="s">
        <v>425</v>
      </c>
      <c r="AX110">
        <v>5599</v>
      </c>
      <c r="AY110" t="s">
        <v>678</v>
      </c>
      <c r="AZ110">
        <v>11</v>
      </c>
      <c r="BA110" t="s">
        <v>757</v>
      </c>
      <c r="BB110">
        <v>2</v>
      </c>
      <c r="BC110">
        <v>1</v>
      </c>
      <c r="BE110" t="s">
        <v>68</v>
      </c>
      <c r="BF110">
        <v>2</v>
      </c>
      <c r="BG110" t="s">
        <v>405</v>
      </c>
      <c r="BI110" t="s">
        <v>116</v>
      </c>
      <c r="BJ110" t="s">
        <v>342</v>
      </c>
      <c r="BK110" t="s">
        <v>425</v>
      </c>
      <c r="BL110">
        <v>0.95242760948951921</v>
      </c>
      <c r="BM110">
        <v>5599</v>
      </c>
      <c r="BN110" t="s">
        <v>120</v>
      </c>
      <c r="BO110" t="s">
        <v>207</v>
      </c>
      <c r="BP110">
        <v>2</v>
      </c>
      <c r="BQ110">
        <v>2370.7529999999997</v>
      </c>
      <c r="BR110">
        <v>1.9469567029530187E-2</v>
      </c>
      <c r="BS110">
        <v>0.37636579060818215</v>
      </c>
      <c r="BT110">
        <v>0.17167541283296908</v>
      </c>
      <c r="BU110">
        <v>10.803000000000001</v>
      </c>
      <c r="BV110">
        <v>0.12654207334125489</v>
      </c>
      <c r="BW110">
        <v>10.629534160665409</v>
      </c>
      <c r="BX110">
        <v>4</v>
      </c>
      <c r="BY110">
        <v>3</v>
      </c>
      <c r="BZ110">
        <v>252</v>
      </c>
    </row>
    <row r="111" spans="1:78" ht="16.5" x14ac:dyDescent="0.25">
      <c r="A111" s="124" t="str">
        <f t="shared" si="19"/>
        <v>선진여객</v>
      </c>
      <c r="B111" s="125" t="str">
        <f t="shared" si="20"/>
        <v>이주홍</v>
      </c>
      <c r="C111" s="126" t="str">
        <f t="shared" si="21"/>
        <v>F</v>
      </c>
      <c r="D111" s="127">
        <f t="shared" si="22"/>
        <v>0.76483787065340669</v>
      </c>
      <c r="E111" s="128">
        <f t="shared" si="23"/>
        <v>6058</v>
      </c>
      <c r="F111" s="129" t="str">
        <f t="shared" si="24"/>
        <v>87</v>
      </c>
      <c r="G111" s="130" t="str">
        <f t="shared" si="25"/>
        <v>78바1196</v>
      </c>
      <c r="H111" s="131">
        <f t="shared" si="26"/>
        <v>4</v>
      </c>
      <c r="I111" s="132">
        <f t="shared" si="27"/>
        <v>2456.2600000000002</v>
      </c>
      <c r="J111" s="133">
        <f t="shared" si="28"/>
        <v>9.8726637422266329E-3</v>
      </c>
      <c r="K111" s="133">
        <f t="shared" si="29"/>
        <v>0.33338082002587333</v>
      </c>
      <c r="L111" s="133">
        <f t="shared" si="30"/>
        <v>0.20722561943768167</v>
      </c>
      <c r="M111" s="134">
        <f t="shared" si="31"/>
        <v>14.255000000000001</v>
      </c>
      <c r="N111" s="135">
        <f t="shared" si="32"/>
        <v>0.24427381466131434</v>
      </c>
      <c r="O111" s="135">
        <f t="shared" si="33"/>
        <v>19.582617475348698</v>
      </c>
      <c r="P111" s="217">
        <f t="shared" si="34"/>
        <v>1</v>
      </c>
      <c r="Q111" s="218">
        <f t="shared" si="35"/>
        <v>6</v>
      </c>
      <c r="R111" s="218">
        <f t="shared" si="36"/>
        <v>481</v>
      </c>
      <c r="T111">
        <v>516</v>
      </c>
      <c r="U111">
        <v>6058</v>
      </c>
      <c r="V111" t="s">
        <v>343</v>
      </c>
      <c r="W111">
        <v>2456.2600000000002</v>
      </c>
      <c r="X111">
        <v>1197.624</v>
      </c>
      <c r="Y111">
        <v>2.0510000000000002</v>
      </c>
      <c r="Z111">
        <v>14.255000000000001</v>
      </c>
      <c r="AA111">
        <v>149.14353800000001</v>
      </c>
      <c r="AB111">
        <v>1.4724440000000001</v>
      </c>
      <c r="AC111">
        <v>49.721595000000001</v>
      </c>
      <c r="AD111" s="1">
        <v>509</v>
      </c>
      <c r="AE111">
        <v>6</v>
      </c>
      <c r="AF111">
        <v>481</v>
      </c>
      <c r="AG111">
        <v>83</v>
      </c>
      <c r="AH111">
        <v>16.469100999999998</v>
      </c>
      <c r="AI111">
        <v>764.5</v>
      </c>
      <c r="AJ111">
        <v>0</v>
      </c>
      <c r="AK111">
        <v>1</v>
      </c>
      <c r="AL111">
        <v>194</v>
      </c>
      <c r="AM111">
        <v>0.76483787065340669</v>
      </c>
      <c r="AN111" t="s">
        <v>69</v>
      </c>
      <c r="AO111">
        <v>2148.7350000000001</v>
      </c>
      <c r="AP111" t="s">
        <v>593</v>
      </c>
      <c r="AQ111" t="s">
        <v>116</v>
      </c>
      <c r="AR111" t="s">
        <v>121</v>
      </c>
      <c r="AS111" t="s">
        <v>116</v>
      </c>
      <c r="AT111" t="s">
        <v>121</v>
      </c>
      <c r="AU111" t="s">
        <v>253</v>
      </c>
      <c r="AV111" t="s">
        <v>343</v>
      </c>
      <c r="AW111" t="s">
        <v>69</v>
      </c>
      <c r="AX111">
        <v>6058</v>
      </c>
      <c r="AY111" t="s">
        <v>670</v>
      </c>
      <c r="AZ111">
        <v>17</v>
      </c>
      <c r="BA111" t="s">
        <v>758</v>
      </c>
      <c r="BB111">
        <v>4</v>
      </c>
      <c r="BC111">
        <v>1</v>
      </c>
      <c r="BE111" t="s">
        <v>69</v>
      </c>
      <c r="BF111">
        <v>0</v>
      </c>
      <c r="BG111" t="s">
        <v>403</v>
      </c>
      <c r="BI111" t="s">
        <v>116</v>
      </c>
      <c r="BJ111" t="s">
        <v>343</v>
      </c>
      <c r="BK111" t="s">
        <v>69</v>
      </c>
      <c r="BL111">
        <v>0.76483787065340669</v>
      </c>
      <c r="BM111">
        <v>6058</v>
      </c>
      <c r="BN111" t="s">
        <v>121</v>
      </c>
      <c r="BO111" t="s">
        <v>253</v>
      </c>
      <c r="BP111">
        <v>4</v>
      </c>
      <c r="BQ111">
        <v>2456.2600000000002</v>
      </c>
      <c r="BR111">
        <v>9.8726637422266329E-3</v>
      </c>
      <c r="BS111">
        <v>0.33338082002587333</v>
      </c>
      <c r="BT111">
        <v>0.20722561943768167</v>
      </c>
      <c r="BU111">
        <v>14.255000000000001</v>
      </c>
      <c r="BV111">
        <v>0.24427381466131434</v>
      </c>
      <c r="BW111">
        <v>19.582617475348698</v>
      </c>
      <c r="BX111">
        <v>1</v>
      </c>
      <c r="BY111">
        <v>6</v>
      </c>
      <c r="BZ111">
        <v>481</v>
      </c>
    </row>
    <row r="112" spans="1:78" ht="16.5" x14ac:dyDescent="0.25">
      <c r="A112" s="107" t="str">
        <f t="shared" si="19"/>
        <v>선진여객</v>
      </c>
      <c r="B112" s="108" t="str">
        <f t="shared" si="20"/>
        <v>이철용</v>
      </c>
      <c r="C112" s="109" t="str">
        <f t="shared" si="21"/>
        <v>F</v>
      </c>
      <c r="D112" s="110">
        <f t="shared" si="22"/>
        <v>0.79</v>
      </c>
      <c r="E112" s="111">
        <f t="shared" si="23"/>
        <v>6342</v>
      </c>
      <c r="F112" s="112" t="str">
        <f t="shared" si="24"/>
        <v>87</v>
      </c>
      <c r="G112" s="113" t="str">
        <f t="shared" si="25"/>
        <v>71바5759</v>
      </c>
      <c r="H112" s="114">
        <f t="shared" si="26"/>
        <v>1</v>
      </c>
      <c r="I112" s="115">
        <f t="shared" si="27"/>
        <v>1920.0519999999999</v>
      </c>
      <c r="J112" s="116">
        <f t="shared" si="28"/>
        <v>1.3373960619337766E-2</v>
      </c>
      <c r="K112" s="116">
        <f t="shared" si="29"/>
        <v>0.37110876096940726</v>
      </c>
      <c r="L112" s="116">
        <f t="shared" si="30"/>
        <v>0.21249424494753269</v>
      </c>
      <c r="M112" s="117">
        <f t="shared" si="31"/>
        <v>16.268000000000001</v>
      </c>
      <c r="N112" s="118">
        <f t="shared" si="32"/>
        <v>5.2081922781258012E-2</v>
      </c>
      <c r="O112" s="118">
        <f t="shared" si="33"/>
        <v>37.082329020255706</v>
      </c>
      <c r="P112" s="219">
        <f t="shared" si="34"/>
        <v>5</v>
      </c>
      <c r="Q112" s="220">
        <f t="shared" si="35"/>
        <v>1</v>
      </c>
      <c r="R112" s="220">
        <f t="shared" si="36"/>
        <v>712</v>
      </c>
      <c r="T112">
        <v>516</v>
      </c>
      <c r="U112">
        <v>6342</v>
      </c>
      <c r="V112" t="s">
        <v>389</v>
      </c>
      <c r="W112">
        <v>1920.0519999999999</v>
      </c>
      <c r="X112">
        <v>1157.1089999999999</v>
      </c>
      <c r="Y112">
        <v>1.659</v>
      </c>
      <c r="Z112">
        <v>16.268000000000001</v>
      </c>
      <c r="AA112">
        <v>121.19080099999999</v>
      </c>
      <c r="AB112">
        <v>1.6208009999999999</v>
      </c>
      <c r="AC112">
        <v>44.974967999999997</v>
      </c>
      <c r="AD112" s="1">
        <v>408</v>
      </c>
      <c r="AE112">
        <v>1</v>
      </c>
      <c r="AF112">
        <v>712</v>
      </c>
      <c r="AG112">
        <v>81</v>
      </c>
      <c r="AH112">
        <v>15.843215000000001</v>
      </c>
      <c r="AI112">
        <v>870.8</v>
      </c>
      <c r="AJ112">
        <v>0</v>
      </c>
      <c r="AK112">
        <v>5</v>
      </c>
      <c r="AL112">
        <v>383</v>
      </c>
      <c r="AM112">
        <v>0.79</v>
      </c>
      <c r="AN112" t="s">
        <v>69</v>
      </c>
      <c r="AO112">
        <v>1920.0519999999999</v>
      </c>
      <c r="AP112" t="s">
        <v>594</v>
      </c>
      <c r="AQ112" t="s">
        <v>116</v>
      </c>
      <c r="AR112" t="s">
        <v>121</v>
      </c>
      <c r="AS112" t="s">
        <v>116</v>
      </c>
      <c r="AT112" t="s">
        <v>121</v>
      </c>
      <c r="AU112" t="s">
        <v>233</v>
      </c>
      <c r="AV112" t="s">
        <v>389</v>
      </c>
      <c r="AW112" t="s">
        <v>69</v>
      </c>
      <c r="AX112">
        <v>6342</v>
      </c>
      <c r="AY112" t="s">
        <v>670</v>
      </c>
      <c r="AZ112">
        <v>4</v>
      </c>
      <c r="BA112" t="s">
        <v>420</v>
      </c>
      <c r="BB112">
        <v>1</v>
      </c>
      <c r="BC112">
        <v>2</v>
      </c>
      <c r="BE112" t="s">
        <v>69</v>
      </c>
      <c r="BF112">
        <v>0</v>
      </c>
      <c r="BG112" t="s">
        <v>403</v>
      </c>
      <c r="BI112" t="s">
        <v>116</v>
      </c>
      <c r="BJ112" t="s">
        <v>389</v>
      </c>
      <c r="BK112" t="s">
        <v>69</v>
      </c>
      <c r="BL112">
        <v>0.79</v>
      </c>
      <c r="BM112">
        <v>6342</v>
      </c>
      <c r="BN112" t="s">
        <v>121</v>
      </c>
      <c r="BO112" t="s">
        <v>233</v>
      </c>
      <c r="BP112">
        <v>1</v>
      </c>
      <c r="BQ112">
        <v>1920.0519999999999</v>
      </c>
      <c r="BR112">
        <v>1.3373960619337766E-2</v>
      </c>
      <c r="BS112">
        <v>0.37110876096940726</v>
      </c>
      <c r="BT112">
        <v>0.21249424494753269</v>
      </c>
      <c r="BU112">
        <v>16.268000000000001</v>
      </c>
      <c r="BV112">
        <v>5.2081922781258012E-2</v>
      </c>
      <c r="BW112">
        <v>37.082329020255706</v>
      </c>
      <c r="BX112">
        <v>5</v>
      </c>
      <c r="BY112">
        <v>1</v>
      </c>
      <c r="BZ112">
        <v>712</v>
      </c>
    </row>
    <row r="113" spans="1:78" ht="16.5" x14ac:dyDescent="0.25">
      <c r="A113" s="124" t="str">
        <f t="shared" si="19"/>
        <v>선진여객</v>
      </c>
      <c r="B113" s="125" t="str">
        <f t="shared" si="20"/>
        <v>이하경</v>
      </c>
      <c r="C113" s="126" t="str">
        <f t="shared" si="21"/>
        <v>C</v>
      </c>
      <c r="D113" s="127">
        <f t="shared" si="22"/>
        <v>0.85931034482758628</v>
      </c>
      <c r="E113" s="128">
        <f t="shared" si="23"/>
        <v>5046</v>
      </c>
      <c r="F113" s="129" t="str">
        <f t="shared" si="24"/>
        <v>595</v>
      </c>
      <c r="G113" s="130" t="str">
        <f t="shared" si="25"/>
        <v>73아1094</v>
      </c>
      <c r="H113" s="131">
        <f t="shared" si="26"/>
        <v>1</v>
      </c>
      <c r="I113" s="132">
        <f t="shared" si="27"/>
        <v>2247.4070000000002</v>
      </c>
      <c r="J113" s="133">
        <f t="shared" si="28"/>
        <v>9.5813284124184814E-3</v>
      </c>
      <c r="K113" s="133">
        <f t="shared" si="29"/>
        <v>0.28939816626854931</v>
      </c>
      <c r="L113" s="133">
        <f t="shared" si="30"/>
        <v>0.16196443278854253</v>
      </c>
      <c r="M113" s="134">
        <f t="shared" si="31"/>
        <v>6.6559999999999997</v>
      </c>
      <c r="N113" s="135">
        <f t="shared" si="32"/>
        <v>0</v>
      </c>
      <c r="O113" s="135">
        <f t="shared" si="33"/>
        <v>12.325315352314911</v>
      </c>
      <c r="P113" s="217">
        <f t="shared" si="34"/>
        <v>1</v>
      </c>
      <c r="Q113" s="218">
        <f t="shared" si="35"/>
        <v>0</v>
      </c>
      <c r="R113" s="218">
        <f t="shared" si="36"/>
        <v>277</v>
      </c>
      <c r="T113">
        <v>516</v>
      </c>
      <c r="U113">
        <v>5046</v>
      </c>
      <c r="V113" t="s">
        <v>344</v>
      </c>
      <c r="W113">
        <v>2247.4070000000002</v>
      </c>
      <c r="X113">
        <v>901.69</v>
      </c>
      <c r="Y113">
        <v>2.492</v>
      </c>
      <c r="Z113">
        <v>6.6559999999999997</v>
      </c>
      <c r="AA113">
        <v>152.60577000000001</v>
      </c>
      <c r="AB113">
        <v>1.4621660000000001</v>
      </c>
      <c r="AC113">
        <v>44.163829999999997</v>
      </c>
      <c r="AD113" s="1">
        <v>364</v>
      </c>
      <c r="AE113">
        <v>0</v>
      </c>
      <c r="AF113">
        <v>277</v>
      </c>
      <c r="AG113">
        <v>74</v>
      </c>
      <c r="AH113">
        <v>14.72688</v>
      </c>
      <c r="AI113">
        <v>81</v>
      </c>
      <c r="AJ113">
        <v>0</v>
      </c>
      <c r="AK113">
        <v>1</v>
      </c>
      <c r="AL113">
        <v>61</v>
      </c>
      <c r="AM113">
        <v>0.85931034482758628</v>
      </c>
      <c r="AN113" t="s">
        <v>68</v>
      </c>
      <c r="AO113">
        <v>2247.4070000000002</v>
      </c>
      <c r="AP113" t="s">
        <v>595</v>
      </c>
      <c r="AQ113" t="s">
        <v>116</v>
      </c>
      <c r="AR113" t="s">
        <v>118</v>
      </c>
      <c r="AS113" t="s">
        <v>116</v>
      </c>
      <c r="AT113" t="s">
        <v>118</v>
      </c>
      <c r="AU113" t="s">
        <v>186</v>
      </c>
      <c r="AV113" t="s">
        <v>344</v>
      </c>
      <c r="AW113" t="s">
        <v>68</v>
      </c>
      <c r="AX113">
        <v>5046</v>
      </c>
      <c r="AY113" t="s">
        <v>759</v>
      </c>
      <c r="AZ113">
        <v>1</v>
      </c>
      <c r="BA113" t="s">
        <v>461</v>
      </c>
      <c r="BB113">
        <v>1</v>
      </c>
      <c r="BC113">
        <v>1</v>
      </c>
      <c r="BE113" t="s">
        <v>66</v>
      </c>
      <c r="BF113">
        <v>1</v>
      </c>
      <c r="BG113" t="s">
        <v>405</v>
      </c>
      <c r="BI113" t="s">
        <v>116</v>
      </c>
      <c r="BJ113" t="s">
        <v>344</v>
      </c>
      <c r="BK113" t="s">
        <v>68</v>
      </c>
      <c r="BL113">
        <v>0.85931034482758628</v>
      </c>
      <c r="BM113">
        <v>5046</v>
      </c>
      <c r="BN113" t="s">
        <v>118</v>
      </c>
      <c r="BO113" t="s">
        <v>186</v>
      </c>
      <c r="BP113">
        <v>1</v>
      </c>
      <c r="BQ113">
        <v>2247.4070000000002</v>
      </c>
      <c r="BR113">
        <v>9.5813284124184814E-3</v>
      </c>
      <c r="BS113">
        <v>0.28939816626854931</v>
      </c>
      <c r="BT113">
        <v>0.16196443278854253</v>
      </c>
      <c r="BU113">
        <v>6.6559999999999997</v>
      </c>
      <c r="BV113">
        <v>0</v>
      </c>
      <c r="BW113">
        <v>12.325315352314911</v>
      </c>
      <c r="BX113">
        <v>1</v>
      </c>
      <c r="BY113">
        <v>0</v>
      </c>
      <c r="BZ113">
        <v>277</v>
      </c>
    </row>
    <row r="114" spans="1:78" ht="16.5" x14ac:dyDescent="0.25">
      <c r="A114" s="107" t="str">
        <f t="shared" si="19"/>
        <v>선진여객</v>
      </c>
      <c r="B114" s="108" t="str">
        <f t="shared" si="20"/>
        <v>이행남</v>
      </c>
      <c r="C114" s="109" t="str">
        <f t="shared" si="21"/>
        <v>S</v>
      </c>
      <c r="D114" s="110">
        <f t="shared" si="22"/>
        <v>1</v>
      </c>
      <c r="E114" s="111">
        <f t="shared" si="23"/>
        <v>6580</v>
      </c>
      <c r="F114" s="112" t="str">
        <f t="shared" si="24"/>
        <v>예비</v>
      </c>
      <c r="G114" s="113" t="str">
        <f t="shared" si="25"/>
        <v>78바1167</v>
      </c>
      <c r="H114" s="114">
        <f t="shared" si="26"/>
        <v>1</v>
      </c>
      <c r="I114" s="115">
        <f t="shared" si="27"/>
        <v>2227.7579999999998</v>
      </c>
      <c r="J114" s="116">
        <f t="shared" si="28"/>
        <v>3.8841751262412498E-3</v>
      </c>
      <c r="K114" s="116">
        <f t="shared" si="29"/>
        <v>0.32890230251649771</v>
      </c>
      <c r="L114" s="116">
        <f t="shared" si="30"/>
        <v>0.213218850521466</v>
      </c>
      <c r="M114" s="117">
        <f t="shared" si="31"/>
        <v>7.9290000000000003</v>
      </c>
      <c r="N114" s="118">
        <f t="shared" si="32"/>
        <v>4.4888179057150736E-2</v>
      </c>
      <c r="O114" s="118">
        <f t="shared" si="33"/>
        <v>2.9626198177719485</v>
      </c>
      <c r="P114" s="219">
        <f t="shared" si="34"/>
        <v>1</v>
      </c>
      <c r="Q114" s="220">
        <f t="shared" si="35"/>
        <v>1</v>
      </c>
      <c r="R114" s="220">
        <f t="shared" si="36"/>
        <v>66</v>
      </c>
      <c r="T114">
        <v>516</v>
      </c>
      <c r="U114">
        <v>6580</v>
      </c>
      <c r="V114" t="s">
        <v>347</v>
      </c>
      <c r="W114">
        <v>2227.7579999999998</v>
      </c>
      <c r="X114">
        <v>768.08799999999997</v>
      </c>
      <c r="Y114">
        <v>2.9</v>
      </c>
      <c r="Z114">
        <v>7.9290000000000003</v>
      </c>
      <c r="AA114">
        <v>145.738022</v>
      </c>
      <c r="AB114">
        <v>0.56607200000000002</v>
      </c>
      <c r="AC114">
        <v>47.933571000000001</v>
      </c>
      <c r="AD114" s="1">
        <v>475</v>
      </c>
      <c r="AE114">
        <v>1</v>
      </c>
      <c r="AF114">
        <v>66</v>
      </c>
      <c r="AG114">
        <v>64</v>
      </c>
      <c r="AH114">
        <v>15.286045</v>
      </c>
      <c r="AI114">
        <v>1.4</v>
      </c>
      <c r="AJ114">
        <v>0</v>
      </c>
      <c r="AK114">
        <v>1</v>
      </c>
      <c r="AL114">
        <v>188</v>
      </c>
      <c r="AM114">
        <v>1</v>
      </c>
      <c r="AN114" t="s">
        <v>458</v>
      </c>
      <c r="AO114">
        <v>2227.7579999999998</v>
      </c>
      <c r="AP114" t="s">
        <v>596</v>
      </c>
      <c r="AQ114" t="s">
        <v>116</v>
      </c>
      <c r="AR114" t="s">
        <v>89</v>
      </c>
      <c r="AS114" t="s">
        <v>116</v>
      </c>
      <c r="AT114" t="s">
        <v>89</v>
      </c>
      <c r="AU114" t="s">
        <v>256</v>
      </c>
      <c r="AV114" t="s">
        <v>347</v>
      </c>
      <c r="AW114" t="s">
        <v>458</v>
      </c>
      <c r="AX114">
        <v>6580</v>
      </c>
      <c r="AY114" t="s">
        <v>760</v>
      </c>
      <c r="AZ114">
        <v>2</v>
      </c>
      <c r="BA114" t="s">
        <v>761</v>
      </c>
      <c r="BB114">
        <v>1</v>
      </c>
      <c r="BC114">
        <v>1</v>
      </c>
      <c r="BE114" t="s">
        <v>425</v>
      </c>
      <c r="BF114">
        <v>1</v>
      </c>
      <c r="BG114" t="s">
        <v>405</v>
      </c>
      <c r="BI114" t="s">
        <v>116</v>
      </c>
      <c r="BJ114" t="s">
        <v>347</v>
      </c>
      <c r="BK114" t="s">
        <v>458</v>
      </c>
      <c r="BL114">
        <v>1</v>
      </c>
      <c r="BM114">
        <v>6580</v>
      </c>
      <c r="BN114" t="s">
        <v>89</v>
      </c>
      <c r="BO114" t="s">
        <v>256</v>
      </c>
      <c r="BP114">
        <v>1</v>
      </c>
      <c r="BQ114">
        <v>2227.7579999999998</v>
      </c>
      <c r="BR114">
        <v>3.8841751262412498E-3</v>
      </c>
      <c r="BS114">
        <v>0.32890230251649771</v>
      </c>
      <c r="BT114">
        <v>0.213218850521466</v>
      </c>
      <c r="BU114">
        <v>7.9290000000000003</v>
      </c>
      <c r="BV114">
        <v>4.4888179057150736E-2</v>
      </c>
      <c r="BW114">
        <v>2.9626198177719485</v>
      </c>
      <c r="BX114">
        <v>1</v>
      </c>
      <c r="BY114">
        <v>1</v>
      </c>
      <c r="BZ114">
        <v>66</v>
      </c>
    </row>
    <row r="115" spans="1:78" ht="16.5" x14ac:dyDescent="0.25">
      <c r="A115" s="124" t="str">
        <f t="shared" si="19"/>
        <v>선진여객</v>
      </c>
      <c r="B115" s="125" t="str">
        <f t="shared" si="20"/>
        <v>이효진</v>
      </c>
      <c r="C115" s="126" t="str">
        <f t="shared" si="21"/>
        <v>B</v>
      </c>
      <c r="D115" s="127">
        <f t="shared" si="22"/>
        <v>0.90310115568525473</v>
      </c>
      <c r="E115" s="128">
        <f t="shared" si="23"/>
        <v>1758</v>
      </c>
      <c r="F115" s="129" t="str">
        <f t="shared" si="24"/>
        <v>72</v>
      </c>
      <c r="G115" s="130" t="str">
        <f t="shared" si="25"/>
        <v>78바1172</v>
      </c>
      <c r="H115" s="131">
        <f t="shared" si="26"/>
        <v>2</v>
      </c>
      <c r="I115" s="132">
        <f t="shared" si="27"/>
        <v>2024.2930000000001</v>
      </c>
      <c r="J115" s="133">
        <f t="shared" si="28"/>
        <v>1.041503356749377E-2</v>
      </c>
      <c r="K115" s="133">
        <f t="shared" si="29"/>
        <v>0.33765211583550803</v>
      </c>
      <c r="L115" s="133">
        <f t="shared" si="30"/>
        <v>0.29442378153755411</v>
      </c>
      <c r="M115" s="134">
        <f t="shared" si="31"/>
        <v>11.548</v>
      </c>
      <c r="N115" s="135">
        <f t="shared" si="32"/>
        <v>9.8799926690454384E-2</v>
      </c>
      <c r="O115" s="135">
        <f t="shared" si="33"/>
        <v>12.102991019580664</v>
      </c>
      <c r="P115" s="217">
        <f t="shared" si="34"/>
        <v>0</v>
      </c>
      <c r="Q115" s="218">
        <f t="shared" si="35"/>
        <v>2</v>
      </c>
      <c r="R115" s="218">
        <f t="shared" si="36"/>
        <v>245</v>
      </c>
      <c r="T115">
        <v>516</v>
      </c>
      <c r="U115">
        <v>1758</v>
      </c>
      <c r="V115" t="s">
        <v>597</v>
      </c>
      <c r="W115">
        <v>2024.2929999999999</v>
      </c>
      <c r="X115">
        <v>834.13900000000001</v>
      </c>
      <c r="Y115">
        <v>2.427</v>
      </c>
      <c r="Z115">
        <v>11.548</v>
      </c>
      <c r="AA115">
        <v>107.107192</v>
      </c>
      <c r="AB115">
        <v>1.1155250000000001</v>
      </c>
      <c r="AC115">
        <v>36.164969999999997</v>
      </c>
      <c r="AD115" s="1">
        <v>596</v>
      </c>
      <c r="AE115">
        <v>2</v>
      </c>
      <c r="AF115">
        <v>245</v>
      </c>
      <c r="AG115">
        <v>90</v>
      </c>
      <c r="AH115">
        <v>18.899692000000002</v>
      </c>
      <c r="AI115">
        <v>2104.9</v>
      </c>
      <c r="AJ115">
        <v>27.8</v>
      </c>
      <c r="AK115">
        <v>0</v>
      </c>
      <c r="AL115">
        <v>0</v>
      </c>
      <c r="AM115">
        <v>0.90310115568525473</v>
      </c>
      <c r="AN115" t="s">
        <v>67</v>
      </c>
      <c r="AO115">
        <v>1965.7</v>
      </c>
      <c r="AP115" t="s">
        <v>598</v>
      </c>
      <c r="AQ115" t="s">
        <v>116</v>
      </c>
      <c r="AR115" t="s">
        <v>119</v>
      </c>
      <c r="AS115" t="s">
        <v>116</v>
      </c>
      <c r="AT115" t="s">
        <v>119</v>
      </c>
      <c r="AU115" t="s">
        <v>412</v>
      </c>
      <c r="AV115" t="s">
        <v>597</v>
      </c>
      <c r="AW115" t="s">
        <v>67</v>
      </c>
      <c r="AX115">
        <v>1758</v>
      </c>
      <c r="AY115" t="s">
        <v>762</v>
      </c>
      <c r="AZ115">
        <v>3</v>
      </c>
      <c r="BA115" t="s">
        <v>763</v>
      </c>
      <c r="BB115">
        <v>2</v>
      </c>
      <c r="BC115">
        <v>1</v>
      </c>
      <c r="BE115" t="s">
        <v>445</v>
      </c>
      <c r="BF115" t="s">
        <v>446</v>
      </c>
      <c r="BG115" t="s">
        <v>445</v>
      </c>
      <c r="BI115" t="s">
        <v>116</v>
      </c>
      <c r="BJ115" t="s">
        <v>597</v>
      </c>
      <c r="BK115" t="s">
        <v>67</v>
      </c>
      <c r="BL115">
        <v>0.90310115568525473</v>
      </c>
      <c r="BM115">
        <v>1758</v>
      </c>
      <c r="BN115" t="s">
        <v>119</v>
      </c>
      <c r="BO115" t="s">
        <v>412</v>
      </c>
      <c r="BP115">
        <v>2</v>
      </c>
      <c r="BQ115">
        <v>2024.2930000000001</v>
      </c>
      <c r="BR115">
        <v>1.041503356749377E-2</v>
      </c>
      <c r="BS115">
        <v>0.33765211583550803</v>
      </c>
      <c r="BT115">
        <v>0.29442378153755411</v>
      </c>
      <c r="BU115">
        <v>11.548</v>
      </c>
      <c r="BV115">
        <v>9.8799926690454384E-2</v>
      </c>
      <c r="BW115">
        <v>12.102991019580664</v>
      </c>
      <c r="BX115">
        <v>0</v>
      </c>
      <c r="BY115">
        <v>2</v>
      </c>
      <c r="BZ115">
        <v>245</v>
      </c>
    </row>
    <row r="116" spans="1:78" ht="16.5" x14ac:dyDescent="0.25">
      <c r="A116" s="107" t="str">
        <f t="shared" si="19"/>
        <v>선진여객</v>
      </c>
      <c r="B116" s="108" t="str">
        <f t="shared" si="20"/>
        <v>이희권</v>
      </c>
      <c r="C116" s="109" t="str">
        <f t="shared" si="21"/>
        <v>D</v>
      </c>
      <c r="D116" s="110">
        <f t="shared" si="22"/>
        <v>0.8052380952380952</v>
      </c>
      <c r="E116" s="111">
        <f t="shared" si="23"/>
        <v>1681</v>
      </c>
      <c r="F116" s="112" t="str">
        <f t="shared" si="24"/>
        <v>72</v>
      </c>
      <c r="G116" s="113" t="str">
        <f t="shared" si="25"/>
        <v>70바3742</v>
      </c>
      <c r="H116" s="114">
        <f t="shared" si="26"/>
        <v>1</v>
      </c>
      <c r="I116" s="115">
        <f t="shared" si="27"/>
        <v>2166.0259999999998</v>
      </c>
      <c r="J116" s="116">
        <f t="shared" si="28"/>
        <v>1.1528225471026389E-2</v>
      </c>
      <c r="K116" s="116">
        <f t="shared" si="29"/>
        <v>0.32501262543022463</v>
      </c>
      <c r="L116" s="116">
        <f t="shared" si="30"/>
        <v>0.20221363917145962</v>
      </c>
      <c r="M116" s="117">
        <f t="shared" si="31"/>
        <v>15.834</v>
      </c>
      <c r="N116" s="118">
        <f t="shared" si="32"/>
        <v>0</v>
      </c>
      <c r="O116" s="118">
        <f t="shared" si="33"/>
        <v>8.3101495549914919</v>
      </c>
      <c r="P116" s="219">
        <f t="shared" si="34"/>
        <v>8</v>
      </c>
      <c r="Q116" s="220">
        <f t="shared" si="35"/>
        <v>0</v>
      </c>
      <c r="R116" s="220">
        <f t="shared" si="36"/>
        <v>180</v>
      </c>
      <c r="T116">
        <v>516</v>
      </c>
      <c r="U116">
        <v>1681</v>
      </c>
      <c r="V116" t="s">
        <v>348</v>
      </c>
      <c r="W116">
        <v>2166.0259999999998</v>
      </c>
      <c r="X116">
        <v>1281.0609999999999</v>
      </c>
      <c r="Y116">
        <v>1.6910000000000001</v>
      </c>
      <c r="Z116">
        <v>15.834</v>
      </c>
      <c r="AA116">
        <v>116.691073</v>
      </c>
      <c r="AB116">
        <v>1.3452409999999999</v>
      </c>
      <c r="AC116">
        <v>37.926071999999998</v>
      </c>
      <c r="AD116" s="1">
        <v>438</v>
      </c>
      <c r="AE116">
        <v>0</v>
      </c>
      <c r="AF116">
        <v>180</v>
      </c>
      <c r="AG116">
        <v>81</v>
      </c>
      <c r="AH116">
        <v>18.562054</v>
      </c>
      <c r="AI116">
        <v>2099.6</v>
      </c>
      <c r="AJ116">
        <v>0</v>
      </c>
      <c r="AK116">
        <v>8</v>
      </c>
      <c r="AL116">
        <v>2010</v>
      </c>
      <c r="AM116">
        <v>0.8052380952380952</v>
      </c>
      <c r="AN116" t="s">
        <v>66</v>
      </c>
      <c r="AO116">
        <v>2166.0259999999998</v>
      </c>
      <c r="AP116" t="s">
        <v>599</v>
      </c>
      <c r="AQ116" t="s">
        <v>116</v>
      </c>
      <c r="AR116" t="s">
        <v>119</v>
      </c>
      <c r="AS116" t="s">
        <v>116</v>
      </c>
      <c r="AT116" t="s">
        <v>119</v>
      </c>
      <c r="AU116" t="s">
        <v>192</v>
      </c>
      <c r="AV116" t="s">
        <v>348</v>
      </c>
      <c r="AW116" t="s">
        <v>66</v>
      </c>
      <c r="AX116">
        <v>1681</v>
      </c>
      <c r="AY116" t="s">
        <v>692</v>
      </c>
      <c r="AZ116">
        <v>6</v>
      </c>
      <c r="BA116" t="s">
        <v>764</v>
      </c>
      <c r="BB116">
        <v>1</v>
      </c>
      <c r="BC116">
        <v>1</v>
      </c>
      <c r="BE116" t="s">
        <v>66</v>
      </c>
      <c r="BF116">
        <v>0</v>
      </c>
      <c r="BG116" t="s">
        <v>403</v>
      </c>
      <c r="BI116" t="s">
        <v>116</v>
      </c>
      <c r="BJ116" t="s">
        <v>348</v>
      </c>
      <c r="BK116" t="s">
        <v>66</v>
      </c>
      <c r="BL116">
        <v>0.8052380952380952</v>
      </c>
      <c r="BM116">
        <v>1681</v>
      </c>
      <c r="BN116" t="s">
        <v>119</v>
      </c>
      <c r="BO116" t="s">
        <v>192</v>
      </c>
      <c r="BP116">
        <v>1</v>
      </c>
      <c r="BQ116">
        <v>2166.0259999999998</v>
      </c>
      <c r="BR116">
        <v>1.1528225471026389E-2</v>
      </c>
      <c r="BS116">
        <v>0.32501262543022463</v>
      </c>
      <c r="BT116">
        <v>0.20221363917145962</v>
      </c>
      <c r="BU116">
        <v>15.834</v>
      </c>
      <c r="BV116">
        <v>0</v>
      </c>
      <c r="BW116">
        <v>8.3101495549914919</v>
      </c>
      <c r="BX116">
        <v>8</v>
      </c>
      <c r="BY116">
        <v>0</v>
      </c>
      <c r="BZ116">
        <v>180</v>
      </c>
    </row>
    <row r="117" spans="1:78" ht="16.5" x14ac:dyDescent="0.25">
      <c r="A117" s="124" t="str">
        <f t="shared" si="19"/>
        <v>선진여객</v>
      </c>
      <c r="B117" s="125" t="str">
        <f t="shared" si="20"/>
        <v>이희창</v>
      </c>
      <c r="C117" s="126" t="str">
        <f t="shared" si="21"/>
        <v>C</v>
      </c>
      <c r="D117" s="127">
        <f t="shared" si="22"/>
        <v>0.89444444444444438</v>
      </c>
      <c r="E117" s="128">
        <f t="shared" si="23"/>
        <v>8219</v>
      </c>
      <c r="F117" s="129" t="str">
        <f t="shared" si="24"/>
        <v>80</v>
      </c>
      <c r="G117" s="130" t="str">
        <f t="shared" si="25"/>
        <v>78바1164</v>
      </c>
      <c r="H117" s="131">
        <f t="shared" si="26"/>
        <v>1</v>
      </c>
      <c r="I117" s="132">
        <f t="shared" si="27"/>
        <v>2327.0680000000002</v>
      </c>
      <c r="J117" s="133">
        <f t="shared" si="28"/>
        <v>9.6425568569535949E-3</v>
      </c>
      <c r="K117" s="133">
        <f t="shared" si="29"/>
        <v>0.3837031875216218</v>
      </c>
      <c r="L117" s="133">
        <f t="shared" si="30"/>
        <v>0.18263325351902049</v>
      </c>
      <c r="M117" s="134">
        <f t="shared" si="31"/>
        <v>11.305</v>
      </c>
      <c r="N117" s="135">
        <f t="shared" si="32"/>
        <v>0.12891759071930858</v>
      </c>
      <c r="O117" s="135">
        <f t="shared" si="33"/>
        <v>25.310820311224251</v>
      </c>
      <c r="P117" s="217">
        <f t="shared" si="34"/>
        <v>5</v>
      </c>
      <c r="Q117" s="218">
        <f t="shared" si="35"/>
        <v>3</v>
      </c>
      <c r="R117" s="218">
        <f t="shared" si="36"/>
        <v>589</v>
      </c>
      <c r="T117">
        <v>516</v>
      </c>
      <c r="U117">
        <v>8219</v>
      </c>
      <c r="V117" t="s">
        <v>349</v>
      </c>
      <c r="W117">
        <v>2327.0680000000002</v>
      </c>
      <c r="X117">
        <v>963.54899999999998</v>
      </c>
      <c r="Y117">
        <v>2.415</v>
      </c>
      <c r="Z117">
        <v>11.305</v>
      </c>
      <c r="AA117">
        <v>153.56912299999999</v>
      </c>
      <c r="AB117">
        <v>1.480799</v>
      </c>
      <c r="AC117">
        <v>58.924962000000001</v>
      </c>
      <c r="AD117" s="1">
        <v>425</v>
      </c>
      <c r="AE117">
        <v>3</v>
      </c>
      <c r="AF117">
        <v>589</v>
      </c>
      <c r="AG117">
        <v>70</v>
      </c>
      <c r="AH117">
        <v>15.153228</v>
      </c>
      <c r="AI117">
        <v>388</v>
      </c>
      <c r="AJ117">
        <v>0</v>
      </c>
      <c r="AK117">
        <v>5</v>
      </c>
      <c r="AL117">
        <v>1877</v>
      </c>
      <c r="AM117">
        <v>0.89444444444444438</v>
      </c>
      <c r="AN117" t="s">
        <v>68</v>
      </c>
      <c r="AO117">
        <v>2327.0680000000002</v>
      </c>
      <c r="AP117" t="s">
        <v>600</v>
      </c>
      <c r="AQ117" t="s">
        <v>116</v>
      </c>
      <c r="AR117" t="s">
        <v>120</v>
      </c>
      <c r="AS117" t="s">
        <v>116</v>
      </c>
      <c r="AT117" t="s">
        <v>120</v>
      </c>
      <c r="AU117" t="s">
        <v>227</v>
      </c>
      <c r="AV117" t="s">
        <v>349</v>
      </c>
      <c r="AW117" t="s">
        <v>68</v>
      </c>
      <c r="AX117">
        <v>8219</v>
      </c>
      <c r="AY117" t="s">
        <v>684</v>
      </c>
      <c r="AZ117">
        <v>4</v>
      </c>
      <c r="BA117" t="s">
        <v>394</v>
      </c>
      <c r="BB117">
        <v>1</v>
      </c>
      <c r="BC117">
        <v>1</v>
      </c>
      <c r="BE117" t="s">
        <v>67</v>
      </c>
      <c r="BF117">
        <v>-1</v>
      </c>
      <c r="BG117" t="s">
        <v>439</v>
      </c>
      <c r="BI117" t="s">
        <v>116</v>
      </c>
      <c r="BJ117" t="s">
        <v>349</v>
      </c>
      <c r="BK117" t="s">
        <v>68</v>
      </c>
      <c r="BL117">
        <v>0.89444444444444438</v>
      </c>
      <c r="BM117">
        <v>8219</v>
      </c>
      <c r="BN117" t="s">
        <v>120</v>
      </c>
      <c r="BO117" t="s">
        <v>227</v>
      </c>
      <c r="BP117">
        <v>1</v>
      </c>
      <c r="BQ117">
        <v>2327.0680000000002</v>
      </c>
      <c r="BR117">
        <v>9.6425568569535949E-3</v>
      </c>
      <c r="BS117">
        <v>0.3837031875216218</v>
      </c>
      <c r="BT117">
        <v>0.18263325351902049</v>
      </c>
      <c r="BU117">
        <v>11.305</v>
      </c>
      <c r="BV117">
        <v>0.12891759071930858</v>
      </c>
      <c r="BW117">
        <v>25.310820311224251</v>
      </c>
      <c r="BX117">
        <v>5</v>
      </c>
      <c r="BY117">
        <v>3</v>
      </c>
      <c r="BZ117">
        <v>589</v>
      </c>
    </row>
    <row r="118" spans="1:78" ht="16.5" x14ac:dyDescent="0.25">
      <c r="A118" s="107" t="str">
        <f t="shared" si="19"/>
        <v>선진여객</v>
      </c>
      <c r="B118" s="108" t="str">
        <f t="shared" si="20"/>
        <v>임상필</v>
      </c>
      <c r="C118" s="109" t="str">
        <f t="shared" si="21"/>
        <v>S</v>
      </c>
      <c r="D118" s="110">
        <f t="shared" si="22"/>
        <v>1.0261538461538462</v>
      </c>
      <c r="E118" s="111">
        <f t="shared" si="23"/>
        <v>5278</v>
      </c>
      <c r="F118" s="112" t="str">
        <f t="shared" si="24"/>
        <v>80</v>
      </c>
      <c r="G118" s="113" t="str">
        <f t="shared" si="25"/>
        <v>78바1139</v>
      </c>
      <c r="H118" s="114">
        <f t="shared" si="26"/>
        <v>1</v>
      </c>
      <c r="I118" s="115">
        <f t="shared" si="27"/>
        <v>2406.0590000000002</v>
      </c>
      <c r="J118" s="116">
        <f t="shared" si="28"/>
        <v>4.9698539257024997E-3</v>
      </c>
      <c r="K118" s="116">
        <f t="shared" si="29"/>
        <v>0.37130168074703479</v>
      </c>
      <c r="L118" s="116">
        <f t="shared" si="30"/>
        <v>0.28719162747048177</v>
      </c>
      <c r="M118" s="117">
        <f t="shared" si="31"/>
        <v>9.3079999999999998</v>
      </c>
      <c r="N118" s="118">
        <f t="shared" si="32"/>
        <v>4.1561740589071174E-2</v>
      </c>
      <c r="O118" s="118">
        <f t="shared" si="33"/>
        <v>10.182626444322437</v>
      </c>
      <c r="P118" s="219">
        <f t="shared" si="34"/>
        <v>0</v>
      </c>
      <c r="Q118" s="220">
        <f t="shared" si="35"/>
        <v>1</v>
      </c>
      <c r="R118" s="220">
        <f t="shared" si="36"/>
        <v>245</v>
      </c>
      <c r="T118">
        <v>516</v>
      </c>
      <c r="U118">
        <v>5278</v>
      </c>
      <c r="V118" t="s">
        <v>350</v>
      </c>
      <c r="W118">
        <v>2406.0590000000002</v>
      </c>
      <c r="X118">
        <v>901.899</v>
      </c>
      <c r="Y118">
        <v>2.6680000000000001</v>
      </c>
      <c r="Z118">
        <v>9.3079999999999998</v>
      </c>
      <c r="AA118">
        <v>156.93801300000001</v>
      </c>
      <c r="AB118">
        <v>0.77995899999999996</v>
      </c>
      <c r="AC118">
        <v>58.271348000000003</v>
      </c>
      <c r="AD118" s="1">
        <v>691</v>
      </c>
      <c r="AE118">
        <v>1</v>
      </c>
      <c r="AF118">
        <v>245</v>
      </c>
      <c r="AG118">
        <v>65</v>
      </c>
      <c r="AH118">
        <v>15.331269000000001</v>
      </c>
      <c r="AI118">
        <v>15.4</v>
      </c>
      <c r="AJ118">
        <v>0</v>
      </c>
      <c r="AK118">
        <v>0</v>
      </c>
      <c r="AL118">
        <v>0</v>
      </c>
      <c r="AM118">
        <v>1.0261538461538462</v>
      </c>
      <c r="AN118" t="s">
        <v>458</v>
      </c>
      <c r="AO118">
        <v>2406.0590000000002</v>
      </c>
      <c r="AP118" t="s">
        <v>601</v>
      </c>
      <c r="AQ118" t="s">
        <v>116</v>
      </c>
      <c r="AR118" t="s">
        <v>120</v>
      </c>
      <c r="AS118" t="s">
        <v>116</v>
      </c>
      <c r="AT118" t="s">
        <v>120</v>
      </c>
      <c r="AU118" t="s">
        <v>209</v>
      </c>
      <c r="AV118" t="s">
        <v>350</v>
      </c>
      <c r="AW118" t="s">
        <v>458</v>
      </c>
      <c r="AX118">
        <v>5278</v>
      </c>
      <c r="AY118" t="s">
        <v>706</v>
      </c>
      <c r="AZ118">
        <v>3</v>
      </c>
      <c r="BA118" t="s">
        <v>765</v>
      </c>
      <c r="BB118">
        <v>1</v>
      </c>
      <c r="BC118">
        <v>1</v>
      </c>
      <c r="BE118" t="s">
        <v>458</v>
      </c>
      <c r="BF118">
        <v>0</v>
      </c>
      <c r="BG118" t="s">
        <v>403</v>
      </c>
      <c r="BI118" t="s">
        <v>116</v>
      </c>
      <c r="BJ118" t="s">
        <v>350</v>
      </c>
      <c r="BK118" t="s">
        <v>458</v>
      </c>
      <c r="BL118">
        <v>1.0261538461538462</v>
      </c>
      <c r="BM118">
        <v>5278</v>
      </c>
      <c r="BN118" t="s">
        <v>120</v>
      </c>
      <c r="BO118" t="s">
        <v>209</v>
      </c>
      <c r="BP118">
        <v>1</v>
      </c>
      <c r="BQ118">
        <v>2406.0590000000002</v>
      </c>
      <c r="BR118">
        <v>4.9698539257024997E-3</v>
      </c>
      <c r="BS118">
        <v>0.37130168074703479</v>
      </c>
      <c r="BT118">
        <v>0.28719162747048177</v>
      </c>
      <c r="BU118">
        <v>9.3079999999999998</v>
      </c>
      <c r="BV118">
        <v>4.1561740589071174E-2</v>
      </c>
      <c r="BW118">
        <v>10.182626444322437</v>
      </c>
      <c r="BX118">
        <v>0</v>
      </c>
      <c r="BY118">
        <v>1</v>
      </c>
      <c r="BZ118">
        <v>245</v>
      </c>
    </row>
    <row r="119" spans="1:78" ht="16.5" x14ac:dyDescent="0.25">
      <c r="A119" s="124" t="str">
        <f t="shared" si="19"/>
        <v>선진여객</v>
      </c>
      <c r="B119" s="125" t="str">
        <f t="shared" si="20"/>
        <v>임성진</v>
      </c>
      <c r="C119" s="126" t="str">
        <f t="shared" si="21"/>
        <v>C</v>
      </c>
      <c r="D119" s="127">
        <f t="shared" si="22"/>
        <v>0.88011534515945533</v>
      </c>
      <c r="E119" s="128">
        <f t="shared" si="23"/>
        <v>3593</v>
      </c>
      <c r="F119" s="129" t="str">
        <f t="shared" si="24"/>
        <v>80</v>
      </c>
      <c r="G119" s="130" t="str">
        <f t="shared" si="25"/>
        <v>78바1152</v>
      </c>
      <c r="H119" s="131">
        <f t="shared" si="26"/>
        <v>6</v>
      </c>
      <c r="I119" s="132">
        <f t="shared" si="27"/>
        <v>827.17600000000004</v>
      </c>
      <c r="J119" s="133">
        <f t="shared" si="28"/>
        <v>9.6147104653239637E-3</v>
      </c>
      <c r="K119" s="133">
        <f t="shared" si="29"/>
        <v>0.37229910827601548</v>
      </c>
      <c r="L119" s="133">
        <f t="shared" si="30"/>
        <v>0.23695078193758037</v>
      </c>
      <c r="M119" s="134">
        <f t="shared" si="31"/>
        <v>11.798</v>
      </c>
      <c r="N119" s="135">
        <f t="shared" si="32"/>
        <v>0</v>
      </c>
      <c r="O119" s="135">
        <f t="shared" si="33"/>
        <v>10.638606535972997</v>
      </c>
      <c r="P119" s="217">
        <f t="shared" si="34"/>
        <v>0</v>
      </c>
      <c r="Q119" s="218">
        <f t="shared" si="35"/>
        <v>0</v>
      </c>
      <c r="R119" s="218">
        <f t="shared" si="36"/>
        <v>88</v>
      </c>
      <c r="T119">
        <v>516</v>
      </c>
      <c r="U119">
        <v>3593</v>
      </c>
      <c r="V119" t="s">
        <v>602</v>
      </c>
      <c r="W119">
        <v>827.17600000000004</v>
      </c>
      <c r="X119">
        <v>346.65300000000002</v>
      </c>
      <c r="Y119">
        <v>2.3860000000000001</v>
      </c>
      <c r="Z119">
        <v>11.798</v>
      </c>
      <c r="AA119">
        <v>55.411653000000001</v>
      </c>
      <c r="AB119">
        <v>0.53276699999999999</v>
      </c>
      <c r="AC119">
        <v>20.629708999999998</v>
      </c>
      <c r="AD119" s="1">
        <v>196</v>
      </c>
      <c r="AE119">
        <v>0</v>
      </c>
      <c r="AF119">
        <v>88</v>
      </c>
      <c r="AG119">
        <v>70</v>
      </c>
      <c r="AH119">
        <v>14.927834000000001</v>
      </c>
      <c r="AI119">
        <v>201.7</v>
      </c>
      <c r="AJ119">
        <v>0</v>
      </c>
      <c r="AK119">
        <v>0</v>
      </c>
      <c r="AL119">
        <v>0</v>
      </c>
      <c r="AM119">
        <v>0.88011534515945533</v>
      </c>
      <c r="AN119" t="s">
        <v>68</v>
      </c>
      <c r="AO119">
        <v>214.51900000000001</v>
      </c>
      <c r="AP119" t="s">
        <v>603</v>
      </c>
      <c r="AQ119" t="s">
        <v>116</v>
      </c>
      <c r="AR119" t="s">
        <v>120</v>
      </c>
      <c r="AS119" t="s">
        <v>116</v>
      </c>
      <c r="AT119" t="s">
        <v>120</v>
      </c>
      <c r="AU119" t="s">
        <v>219</v>
      </c>
      <c r="AV119" t="s">
        <v>602</v>
      </c>
      <c r="AW119" t="s">
        <v>68</v>
      </c>
      <c r="AX119">
        <v>3593</v>
      </c>
      <c r="AY119" t="s">
        <v>684</v>
      </c>
      <c r="AZ119">
        <v>8</v>
      </c>
      <c r="BA119" t="s">
        <v>766</v>
      </c>
      <c r="BB119">
        <v>6</v>
      </c>
      <c r="BC119">
        <v>1</v>
      </c>
      <c r="BE119" t="s">
        <v>445</v>
      </c>
      <c r="BF119" t="s">
        <v>446</v>
      </c>
      <c r="BG119" t="s">
        <v>445</v>
      </c>
      <c r="BI119" t="s">
        <v>116</v>
      </c>
      <c r="BJ119" t="s">
        <v>602</v>
      </c>
      <c r="BK119" t="s">
        <v>68</v>
      </c>
      <c r="BL119">
        <v>0.88011534515945533</v>
      </c>
      <c r="BM119">
        <v>3593</v>
      </c>
      <c r="BN119" t="s">
        <v>120</v>
      </c>
      <c r="BO119" t="s">
        <v>219</v>
      </c>
      <c r="BP119">
        <v>6</v>
      </c>
      <c r="BQ119">
        <v>827.17600000000004</v>
      </c>
      <c r="BR119">
        <v>9.6147104653239637E-3</v>
      </c>
      <c r="BS119">
        <v>0.37229910827601548</v>
      </c>
      <c r="BT119">
        <v>0.23695078193758037</v>
      </c>
      <c r="BU119">
        <v>11.798</v>
      </c>
      <c r="BV119">
        <v>0</v>
      </c>
      <c r="BW119">
        <v>10.638606535972997</v>
      </c>
      <c r="BX119">
        <v>0</v>
      </c>
      <c r="BY119">
        <v>0</v>
      </c>
      <c r="BZ119">
        <v>88</v>
      </c>
    </row>
    <row r="120" spans="1:78" ht="16.5" x14ac:dyDescent="0.25">
      <c r="A120" s="107" t="str">
        <f t="shared" si="19"/>
        <v>선진여객</v>
      </c>
      <c r="B120" s="108" t="str">
        <f t="shared" si="20"/>
        <v>임정성</v>
      </c>
      <c r="C120" s="109" t="str">
        <f t="shared" si="21"/>
        <v>F</v>
      </c>
      <c r="D120" s="110">
        <f t="shared" si="22"/>
        <v>0.77679999999999993</v>
      </c>
      <c r="E120" s="111">
        <f t="shared" si="23"/>
        <v>1710</v>
      </c>
      <c r="F120" s="112" t="str">
        <f t="shared" si="24"/>
        <v>87</v>
      </c>
      <c r="G120" s="113" t="str">
        <f t="shared" si="25"/>
        <v>78바1188</v>
      </c>
      <c r="H120" s="114">
        <f t="shared" si="26"/>
        <v>1</v>
      </c>
      <c r="I120" s="115">
        <f t="shared" si="27"/>
        <v>1909.08</v>
      </c>
      <c r="J120" s="116">
        <f t="shared" si="28"/>
        <v>1.6700036093639906E-2</v>
      </c>
      <c r="K120" s="116">
        <f t="shared" si="29"/>
        <v>0.38846765099233777</v>
      </c>
      <c r="L120" s="116">
        <f t="shared" si="30"/>
        <v>0.14666750476669391</v>
      </c>
      <c r="M120" s="117">
        <f t="shared" si="31"/>
        <v>17.670000000000002</v>
      </c>
      <c r="N120" s="118">
        <f t="shared" si="32"/>
        <v>0.10476250340478137</v>
      </c>
      <c r="O120" s="118">
        <f t="shared" si="33"/>
        <v>28.128732164183795</v>
      </c>
      <c r="P120" s="219">
        <f t="shared" si="34"/>
        <v>4</v>
      </c>
      <c r="Q120" s="220">
        <f t="shared" si="35"/>
        <v>2</v>
      </c>
      <c r="R120" s="220">
        <f t="shared" si="36"/>
        <v>537</v>
      </c>
      <c r="T120">
        <v>516</v>
      </c>
      <c r="U120">
        <v>1710</v>
      </c>
      <c r="V120" t="s">
        <v>351</v>
      </c>
      <c r="W120">
        <v>1909.08</v>
      </c>
      <c r="X120">
        <v>983.3</v>
      </c>
      <c r="Y120">
        <v>1.9419999999999999</v>
      </c>
      <c r="Z120">
        <v>17.670000000000002</v>
      </c>
      <c r="AA120">
        <v>114.60190799999999</v>
      </c>
      <c r="AB120">
        <v>1.913856</v>
      </c>
      <c r="AC120">
        <v>44.519134000000001</v>
      </c>
      <c r="AD120" s="1">
        <v>280</v>
      </c>
      <c r="AE120">
        <v>2</v>
      </c>
      <c r="AF120">
        <v>537</v>
      </c>
      <c r="AG120">
        <v>91</v>
      </c>
      <c r="AH120">
        <v>16.658360999999999</v>
      </c>
      <c r="AI120">
        <v>2133.1999999999998</v>
      </c>
      <c r="AJ120">
        <v>436.6</v>
      </c>
      <c r="AK120">
        <v>4</v>
      </c>
      <c r="AL120">
        <v>2017</v>
      </c>
      <c r="AM120">
        <v>0.77679999999999993</v>
      </c>
      <c r="AN120" t="s">
        <v>69</v>
      </c>
      <c r="AO120">
        <v>1909.08</v>
      </c>
      <c r="AP120" t="s">
        <v>604</v>
      </c>
      <c r="AQ120" t="s">
        <v>116</v>
      </c>
      <c r="AR120" t="s">
        <v>121</v>
      </c>
      <c r="AS120" t="s">
        <v>116</v>
      </c>
      <c r="AT120" t="s">
        <v>121</v>
      </c>
      <c r="AU120" t="s">
        <v>250</v>
      </c>
      <c r="AV120" t="s">
        <v>351</v>
      </c>
      <c r="AW120" t="s">
        <v>69</v>
      </c>
      <c r="AX120">
        <v>1710</v>
      </c>
      <c r="AY120" t="s">
        <v>670</v>
      </c>
      <c r="AZ120">
        <v>14</v>
      </c>
      <c r="BA120" t="s">
        <v>767</v>
      </c>
      <c r="BB120">
        <v>1</v>
      </c>
      <c r="BC120">
        <v>1</v>
      </c>
      <c r="BE120" t="s">
        <v>69</v>
      </c>
      <c r="BF120">
        <v>0</v>
      </c>
      <c r="BG120" t="s">
        <v>403</v>
      </c>
      <c r="BI120" t="s">
        <v>116</v>
      </c>
      <c r="BJ120" t="s">
        <v>351</v>
      </c>
      <c r="BK120" t="s">
        <v>69</v>
      </c>
      <c r="BL120">
        <v>0.77679999999999993</v>
      </c>
      <c r="BM120">
        <v>1710</v>
      </c>
      <c r="BN120" t="s">
        <v>121</v>
      </c>
      <c r="BO120" t="s">
        <v>250</v>
      </c>
      <c r="BP120">
        <v>1</v>
      </c>
      <c r="BQ120">
        <v>1909.08</v>
      </c>
      <c r="BR120">
        <v>1.6700036093639906E-2</v>
      </c>
      <c r="BS120">
        <v>0.38846765099233777</v>
      </c>
      <c r="BT120">
        <v>0.14666750476669391</v>
      </c>
      <c r="BU120">
        <v>17.670000000000002</v>
      </c>
      <c r="BV120">
        <v>0.10476250340478137</v>
      </c>
      <c r="BW120">
        <v>28.128732164183795</v>
      </c>
      <c r="BX120">
        <v>4</v>
      </c>
      <c r="BY120">
        <v>2</v>
      </c>
      <c r="BZ120">
        <v>537</v>
      </c>
    </row>
    <row r="121" spans="1:78" ht="16.5" x14ac:dyDescent="0.25">
      <c r="A121" s="124" t="str">
        <f t="shared" si="19"/>
        <v>선진여객</v>
      </c>
      <c r="B121" s="125" t="str">
        <f t="shared" si="20"/>
        <v>임정환</v>
      </c>
      <c r="C121" s="126" t="str">
        <f t="shared" si="21"/>
        <v>C</v>
      </c>
      <c r="D121" s="127">
        <f t="shared" si="22"/>
        <v>0.86560000000000004</v>
      </c>
      <c r="E121" s="128">
        <f t="shared" si="23"/>
        <v>2151</v>
      </c>
      <c r="F121" s="129" t="str">
        <f t="shared" si="24"/>
        <v>87</v>
      </c>
      <c r="G121" s="130" t="str">
        <f t="shared" si="25"/>
        <v>78바1156</v>
      </c>
      <c r="H121" s="131">
        <f t="shared" si="26"/>
        <v>1</v>
      </c>
      <c r="I121" s="132">
        <f t="shared" si="27"/>
        <v>2450.9290000000001</v>
      </c>
      <c r="J121" s="133">
        <f t="shared" si="28"/>
        <v>1.5930538999405736E-2</v>
      </c>
      <c r="K121" s="133">
        <f t="shared" si="29"/>
        <v>0.3651113632364808</v>
      </c>
      <c r="L121" s="133">
        <f t="shared" si="30"/>
        <v>0.23093284219983523</v>
      </c>
      <c r="M121" s="134">
        <f t="shared" si="31"/>
        <v>10.874000000000001</v>
      </c>
      <c r="N121" s="135">
        <f t="shared" si="32"/>
        <v>0</v>
      </c>
      <c r="O121" s="135">
        <f t="shared" si="33"/>
        <v>33.864710075240858</v>
      </c>
      <c r="P121" s="217">
        <f t="shared" si="34"/>
        <v>1</v>
      </c>
      <c r="Q121" s="218">
        <f t="shared" si="35"/>
        <v>0</v>
      </c>
      <c r="R121" s="218">
        <f t="shared" si="36"/>
        <v>830</v>
      </c>
      <c r="T121">
        <v>516</v>
      </c>
      <c r="U121">
        <v>2151</v>
      </c>
      <c r="V121" t="s">
        <v>352</v>
      </c>
      <c r="W121">
        <v>2450.9290000000001</v>
      </c>
      <c r="X121">
        <v>1132.3910000000001</v>
      </c>
      <c r="Y121">
        <v>2.1640000000000001</v>
      </c>
      <c r="Z121">
        <v>10.874000000000001</v>
      </c>
      <c r="AA121">
        <v>156.57995</v>
      </c>
      <c r="AB121">
        <v>2.4944030000000001</v>
      </c>
      <c r="AC121">
        <v>57.169119000000002</v>
      </c>
      <c r="AD121" s="1">
        <v>566</v>
      </c>
      <c r="AE121">
        <v>0</v>
      </c>
      <c r="AF121">
        <v>830</v>
      </c>
      <c r="AG121">
        <v>78</v>
      </c>
      <c r="AH121">
        <v>15.652891</v>
      </c>
      <c r="AI121">
        <v>1500.7</v>
      </c>
      <c r="AJ121">
        <v>0</v>
      </c>
      <c r="AK121">
        <v>1</v>
      </c>
      <c r="AL121">
        <v>1</v>
      </c>
      <c r="AM121">
        <v>0.86560000000000004</v>
      </c>
      <c r="AN121" t="s">
        <v>68</v>
      </c>
      <c r="AO121">
        <v>2450.9290000000001</v>
      </c>
      <c r="AP121" t="s">
        <v>605</v>
      </c>
      <c r="AQ121" t="s">
        <v>116</v>
      </c>
      <c r="AR121" t="s">
        <v>121</v>
      </c>
      <c r="AS121" t="s">
        <v>116</v>
      </c>
      <c r="AT121" t="s">
        <v>121</v>
      </c>
      <c r="AU121" t="s">
        <v>241</v>
      </c>
      <c r="AV121" t="s">
        <v>352</v>
      </c>
      <c r="AW121" t="s">
        <v>68</v>
      </c>
      <c r="AX121">
        <v>2151</v>
      </c>
      <c r="AY121" t="s">
        <v>698</v>
      </c>
      <c r="AZ121">
        <v>3</v>
      </c>
      <c r="BA121" t="s">
        <v>768</v>
      </c>
      <c r="BB121">
        <v>1</v>
      </c>
      <c r="BC121">
        <v>1</v>
      </c>
      <c r="BE121" t="s">
        <v>69</v>
      </c>
      <c r="BF121">
        <v>2</v>
      </c>
      <c r="BG121" t="s">
        <v>405</v>
      </c>
      <c r="BI121" t="s">
        <v>116</v>
      </c>
      <c r="BJ121" t="s">
        <v>352</v>
      </c>
      <c r="BK121" t="s">
        <v>68</v>
      </c>
      <c r="BL121">
        <v>0.86560000000000004</v>
      </c>
      <c r="BM121">
        <v>2151</v>
      </c>
      <c r="BN121" t="s">
        <v>121</v>
      </c>
      <c r="BO121" t="s">
        <v>241</v>
      </c>
      <c r="BP121">
        <v>1</v>
      </c>
      <c r="BQ121">
        <v>2450.9290000000001</v>
      </c>
      <c r="BR121">
        <v>1.5930538999405736E-2</v>
      </c>
      <c r="BS121">
        <v>0.3651113632364808</v>
      </c>
      <c r="BT121">
        <v>0.23093284219983523</v>
      </c>
      <c r="BU121">
        <v>10.874000000000001</v>
      </c>
      <c r="BV121">
        <v>0</v>
      </c>
      <c r="BW121">
        <v>33.864710075240858</v>
      </c>
      <c r="BX121">
        <v>1</v>
      </c>
      <c r="BY121">
        <v>0</v>
      </c>
      <c r="BZ121">
        <v>830</v>
      </c>
    </row>
    <row r="122" spans="1:78" ht="16.5" x14ac:dyDescent="0.25">
      <c r="A122" s="107" t="str">
        <f t="shared" si="19"/>
        <v>선진여객</v>
      </c>
      <c r="B122" s="108" t="str">
        <f t="shared" si="20"/>
        <v>임현영</v>
      </c>
      <c r="C122" s="109" t="str">
        <f t="shared" si="21"/>
        <v>S</v>
      </c>
      <c r="D122" s="110">
        <f t="shared" si="22"/>
        <v>1.0277777777777777</v>
      </c>
      <c r="E122" s="111">
        <f t="shared" si="23"/>
        <v>4122</v>
      </c>
      <c r="F122" s="112" t="str">
        <f t="shared" si="24"/>
        <v>87</v>
      </c>
      <c r="G122" s="113" t="str">
        <f t="shared" si="25"/>
        <v>78바1155</v>
      </c>
      <c r="H122" s="114">
        <f t="shared" si="26"/>
        <v>1</v>
      </c>
      <c r="I122" s="115">
        <f t="shared" si="27"/>
        <v>1959.1969999999999</v>
      </c>
      <c r="J122" s="116">
        <f t="shared" si="28"/>
        <v>6.9553164353375174E-3</v>
      </c>
      <c r="K122" s="116">
        <f t="shared" si="29"/>
        <v>0.3911659777003943</v>
      </c>
      <c r="L122" s="116">
        <f t="shared" si="30"/>
        <v>0.28583138908440553</v>
      </c>
      <c r="M122" s="117">
        <f t="shared" si="31"/>
        <v>10.654999999999999</v>
      </c>
      <c r="N122" s="118">
        <f t="shared" si="32"/>
        <v>0</v>
      </c>
      <c r="O122" s="118">
        <f t="shared" si="33"/>
        <v>6.1249583375229752</v>
      </c>
      <c r="P122" s="219">
        <f t="shared" si="34"/>
        <v>10</v>
      </c>
      <c r="Q122" s="220">
        <f t="shared" si="35"/>
        <v>0</v>
      </c>
      <c r="R122" s="220">
        <f t="shared" si="36"/>
        <v>120</v>
      </c>
      <c r="T122">
        <v>516</v>
      </c>
      <c r="U122">
        <v>4122</v>
      </c>
      <c r="V122" t="s">
        <v>353</v>
      </c>
      <c r="W122">
        <v>1959.1969999999999</v>
      </c>
      <c r="X122">
        <v>706.12099999999998</v>
      </c>
      <c r="Y122">
        <v>2.7749999999999999</v>
      </c>
      <c r="Z122">
        <v>10.654999999999999</v>
      </c>
      <c r="AA122">
        <v>131.58941200000001</v>
      </c>
      <c r="AB122">
        <v>0.915246</v>
      </c>
      <c r="AC122">
        <v>51.473300999999999</v>
      </c>
      <c r="AD122" s="1">
        <v>560</v>
      </c>
      <c r="AE122">
        <v>0</v>
      </c>
      <c r="AF122">
        <v>120</v>
      </c>
      <c r="AG122">
        <v>76</v>
      </c>
      <c r="AH122">
        <v>14.888712999999999</v>
      </c>
      <c r="AI122">
        <v>1270.3</v>
      </c>
      <c r="AJ122">
        <v>0</v>
      </c>
      <c r="AK122">
        <v>10</v>
      </c>
      <c r="AL122">
        <v>3487</v>
      </c>
      <c r="AM122">
        <v>1.0277777777777777</v>
      </c>
      <c r="AN122" t="s">
        <v>458</v>
      </c>
      <c r="AO122">
        <v>1959.1969999999999</v>
      </c>
      <c r="AP122" t="s">
        <v>606</v>
      </c>
      <c r="AQ122" t="s">
        <v>116</v>
      </c>
      <c r="AR122" t="s">
        <v>121</v>
      </c>
      <c r="AS122" t="s">
        <v>116</v>
      </c>
      <c r="AT122" t="s">
        <v>121</v>
      </c>
      <c r="AU122" t="s">
        <v>240</v>
      </c>
      <c r="AV122" t="s">
        <v>353</v>
      </c>
      <c r="AW122" t="s">
        <v>458</v>
      </c>
      <c r="AX122">
        <v>4122</v>
      </c>
      <c r="AY122" t="s">
        <v>711</v>
      </c>
      <c r="AZ122">
        <v>1</v>
      </c>
      <c r="BA122" t="s">
        <v>470</v>
      </c>
      <c r="BB122">
        <v>1</v>
      </c>
      <c r="BC122">
        <v>1</v>
      </c>
      <c r="BE122" t="s">
        <v>67</v>
      </c>
      <c r="BF122">
        <v>2</v>
      </c>
      <c r="BG122" t="s">
        <v>405</v>
      </c>
      <c r="BI122" t="s">
        <v>116</v>
      </c>
      <c r="BJ122" t="s">
        <v>353</v>
      </c>
      <c r="BK122" t="s">
        <v>458</v>
      </c>
      <c r="BL122">
        <v>1.0277777777777777</v>
      </c>
      <c r="BM122">
        <v>4122</v>
      </c>
      <c r="BN122" t="s">
        <v>121</v>
      </c>
      <c r="BO122" t="s">
        <v>240</v>
      </c>
      <c r="BP122">
        <v>1</v>
      </c>
      <c r="BQ122">
        <v>1959.1969999999999</v>
      </c>
      <c r="BR122">
        <v>6.9553164353375174E-3</v>
      </c>
      <c r="BS122">
        <v>0.3911659777003943</v>
      </c>
      <c r="BT122">
        <v>0.28583138908440553</v>
      </c>
      <c r="BU122">
        <v>10.654999999999999</v>
      </c>
      <c r="BV122">
        <v>0</v>
      </c>
      <c r="BW122">
        <v>6.1249583375229752</v>
      </c>
      <c r="BX122">
        <v>10</v>
      </c>
      <c r="BY122">
        <v>0</v>
      </c>
      <c r="BZ122">
        <v>120</v>
      </c>
    </row>
    <row r="123" spans="1:78" ht="16.5" x14ac:dyDescent="0.25">
      <c r="A123" s="124" t="str">
        <f t="shared" si="19"/>
        <v>선진여객</v>
      </c>
      <c r="B123" s="125" t="str">
        <f t="shared" si="20"/>
        <v>장우성</v>
      </c>
      <c r="C123" s="126" t="str">
        <f t="shared" si="21"/>
        <v>B</v>
      </c>
      <c r="D123" s="127">
        <f t="shared" si="22"/>
        <v>0.90440158614369581</v>
      </c>
      <c r="E123" s="128">
        <f t="shared" si="23"/>
        <v>5418</v>
      </c>
      <c r="F123" s="129" t="str">
        <f t="shared" si="24"/>
        <v>72</v>
      </c>
      <c r="G123" s="130" t="str">
        <f t="shared" si="25"/>
        <v>78바1192</v>
      </c>
      <c r="H123" s="131">
        <f t="shared" si="26"/>
        <v>7</v>
      </c>
      <c r="I123" s="132">
        <f t="shared" si="27"/>
        <v>1166.8110000000001</v>
      </c>
      <c r="J123" s="133">
        <f t="shared" si="28"/>
        <v>2.8198415990885926E-2</v>
      </c>
      <c r="K123" s="133">
        <f t="shared" si="29"/>
        <v>0.32588142754938126</v>
      </c>
      <c r="L123" s="133">
        <f t="shared" si="30"/>
        <v>0.22282957565535461</v>
      </c>
      <c r="M123" s="134">
        <f t="shared" si="31"/>
        <v>11.654</v>
      </c>
      <c r="N123" s="135">
        <f t="shared" si="32"/>
        <v>8.5703682944367157E-2</v>
      </c>
      <c r="O123" s="135">
        <f t="shared" si="33"/>
        <v>9.3417014409360206</v>
      </c>
      <c r="P123" s="217">
        <f t="shared" si="34"/>
        <v>7</v>
      </c>
      <c r="Q123" s="218">
        <f t="shared" si="35"/>
        <v>1</v>
      </c>
      <c r="R123" s="218">
        <f t="shared" si="36"/>
        <v>109</v>
      </c>
      <c r="T123">
        <v>516</v>
      </c>
      <c r="U123">
        <v>5418</v>
      </c>
      <c r="V123" t="s">
        <v>607</v>
      </c>
      <c r="W123">
        <v>1166.8109999999999</v>
      </c>
      <c r="X123">
        <v>519.548</v>
      </c>
      <c r="Y123">
        <v>2.246</v>
      </c>
      <c r="Z123">
        <v>11.654</v>
      </c>
      <c r="AA123">
        <v>65.073868000000004</v>
      </c>
      <c r="AB123">
        <v>1.8349800000000001</v>
      </c>
      <c r="AC123">
        <v>21.206365000000002</v>
      </c>
      <c r="AD123" s="1">
        <v>260</v>
      </c>
      <c r="AE123">
        <v>1</v>
      </c>
      <c r="AF123">
        <v>109</v>
      </c>
      <c r="AG123">
        <v>83</v>
      </c>
      <c r="AH123">
        <v>17.930561000000001</v>
      </c>
      <c r="AI123">
        <v>677.6</v>
      </c>
      <c r="AJ123">
        <v>1.5</v>
      </c>
      <c r="AK123">
        <v>7</v>
      </c>
      <c r="AL123">
        <v>1405</v>
      </c>
      <c r="AM123">
        <v>0.90440158614369581</v>
      </c>
      <c r="AN123" t="s">
        <v>67</v>
      </c>
      <c r="AO123">
        <v>257.67399999999998</v>
      </c>
      <c r="AP123" t="s">
        <v>608</v>
      </c>
      <c r="AQ123" t="s">
        <v>116</v>
      </c>
      <c r="AR123" t="s">
        <v>119</v>
      </c>
      <c r="AS123" t="s">
        <v>116</v>
      </c>
      <c r="AT123" t="s">
        <v>119</v>
      </c>
      <c r="AU123" t="s">
        <v>203</v>
      </c>
      <c r="AV123" t="s">
        <v>607</v>
      </c>
      <c r="AW123" t="s">
        <v>67</v>
      </c>
      <c r="AX123">
        <v>5418</v>
      </c>
      <c r="AY123" t="s">
        <v>762</v>
      </c>
      <c r="AZ123">
        <v>2</v>
      </c>
      <c r="BA123" t="s">
        <v>769</v>
      </c>
      <c r="BB123">
        <v>7</v>
      </c>
      <c r="BC123">
        <v>1</v>
      </c>
      <c r="BE123" t="s">
        <v>445</v>
      </c>
      <c r="BF123" t="s">
        <v>446</v>
      </c>
      <c r="BG123" t="s">
        <v>445</v>
      </c>
      <c r="BI123" t="s">
        <v>116</v>
      </c>
      <c r="BJ123" t="s">
        <v>607</v>
      </c>
      <c r="BK123" t="s">
        <v>67</v>
      </c>
      <c r="BL123">
        <v>0.90440158614369581</v>
      </c>
      <c r="BM123">
        <v>5418</v>
      </c>
      <c r="BN123" t="s">
        <v>119</v>
      </c>
      <c r="BO123" t="s">
        <v>203</v>
      </c>
      <c r="BP123">
        <v>7</v>
      </c>
      <c r="BQ123">
        <v>1166.8110000000001</v>
      </c>
      <c r="BR123">
        <v>2.8198415990885926E-2</v>
      </c>
      <c r="BS123">
        <v>0.32588142754938126</v>
      </c>
      <c r="BT123">
        <v>0.22282957565535466</v>
      </c>
      <c r="BU123">
        <v>11.654</v>
      </c>
      <c r="BV123">
        <v>8.5703682944367157E-2</v>
      </c>
      <c r="BW123">
        <v>9.3417014409360206</v>
      </c>
      <c r="BX123">
        <v>7</v>
      </c>
      <c r="BY123">
        <v>1</v>
      </c>
      <c r="BZ123">
        <v>109</v>
      </c>
    </row>
    <row r="124" spans="1:78" ht="16.5" x14ac:dyDescent="0.25">
      <c r="A124" s="107" t="str">
        <f t="shared" si="19"/>
        <v>선진여객</v>
      </c>
      <c r="B124" s="108" t="str">
        <f t="shared" si="20"/>
        <v>장인규</v>
      </c>
      <c r="C124" s="109" t="str">
        <f t="shared" si="21"/>
        <v>F</v>
      </c>
      <c r="D124" s="110">
        <f t="shared" si="22"/>
        <v>0.74180155925567937</v>
      </c>
      <c r="E124" s="111">
        <f t="shared" si="23"/>
        <v>7229</v>
      </c>
      <c r="F124" s="112" t="str">
        <f t="shared" si="24"/>
        <v>87</v>
      </c>
      <c r="G124" s="113" t="str">
        <f t="shared" si="25"/>
        <v>78바1183</v>
      </c>
      <c r="H124" s="114">
        <f t="shared" si="26"/>
        <v>3</v>
      </c>
      <c r="I124" s="115">
        <f t="shared" si="27"/>
        <v>2144.6129999999998</v>
      </c>
      <c r="J124" s="116">
        <f t="shared" si="28"/>
        <v>1.1026821635745712E-2</v>
      </c>
      <c r="K124" s="116">
        <f t="shared" si="29"/>
        <v>0.40136138082001566</v>
      </c>
      <c r="L124" s="116">
        <f t="shared" si="30"/>
        <v>0.1538739157134644</v>
      </c>
      <c r="M124" s="117">
        <f t="shared" si="31"/>
        <v>16.206</v>
      </c>
      <c r="N124" s="118">
        <f t="shared" si="32"/>
        <v>4.9705420823489589E-2</v>
      </c>
      <c r="O124" s="118">
        <f t="shared" si="33"/>
        <v>39.316987871380263</v>
      </c>
      <c r="P124" s="219">
        <f t="shared" si="34"/>
        <v>11</v>
      </c>
      <c r="Q124" s="220">
        <f t="shared" si="35"/>
        <v>1</v>
      </c>
      <c r="R124" s="220">
        <f t="shared" si="36"/>
        <v>930</v>
      </c>
      <c r="T124">
        <v>516</v>
      </c>
      <c r="U124">
        <v>7229</v>
      </c>
      <c r="V124" t="s">
        <v>354</v>
      </c>
      <c r="W124">
        <v>2160.6640000000002</v>
      </c>
      <c r="X124">
        <v>1165.7090000000001</v>
      </c>
      <c r="Y124">
        <v>1.8540000000000001</v>
      </c>
      <c r="Z124">
        <v>16.206</v>
      </c>
      <c r="AA124">
        <v>142.201357</v>
      </c>
      <c r="AB124">
        <v>1.5680289999999999</v>
      </c>
      <c r="AC124">
        <v>57.074133000000003</v>
      </c>
      <c r="AD124" s="1">
        <v>330</v>
      </c>
      <c r="AE124">
        <v>1</v>
      </c>
      <c r="AF124">
        <v>930</v>
      </c>
      <c r="AG124">
        <v>96</v>
      </c>
      <c r="AH124">
        <v>15.194397</v>
      </c>
      <c r="AI124">
        <v>1249.0999999999999</v>
      </c>
      <c r="AJ124">
        <v>3</v>
      </c>
      <c r="AK124">
        <v>11</v>
      </c>
      <c r="AL124">
        <v>1213</v>
      </c>
      <c r="AM124">
        <v>0.74180155925567937</v>
      </c>
      <c r="AN124" t="s">
        <v>69</v>
      </c>
      <c r="AO124">
        <v>1933.4090000000001</v>
      </c>
      <c r="AP124" t="s">
        <v>609</v>
      </c>
      <c r="AQ124" t="s">
        <v>116</v>
      </c>
      <c r="AR124" t="s">
        <v>121</v>
      </c>
      <c r="AS124" t="s">
        <v>116</v>
      </c>
      <c r="AT124" t="s">
        <v>121</v>
      </c>
      <c r="AU124" t="s">
        <v>245</v>
      </c>
      <c r="AV124" t="s">
        <v>354</v>
      </c>
      <c r="AW124" t="s">
        <v>69</v>
      </c>
      <c r="AX124">
        <v>7229</v>
      </c>
      <c r="AY124" t="s">
        <v>670</v>
      </c>
      <c r="AZ124">
        <v>23</v>
      </c>
      <c r="BA124" t="s">
        <v>770</v>
      </c>
      <c r="BB124">
        <v>3</v>
      </c>
      <c r="BC124">
        <v>1</v>
      </c>
      <c r="BE124" t="s">
        <v>69</v>
      </c>
      <c r="BF124">
        <v>0</v>
      </c>
      <c r="BG124" t="s">
        <v>403</v>
      </c>
      <c r="BI124" t="s">
        <v>116</v>
      </c>
      <c r="BJ124" t="s">
        <v>354</v>
      </c>
      <c r="BK124" t="s">
        <v>69</v>
      </c>
      <c r="BL124">
        <v>0.74180155925567937</v>
      </c>
      <c r="BM124">
        <v>7229</v>
      </c>
      <c r="BN124" t="s">
        <v>121</v>
      </c>
      <c r="BO124" t="s">
        <v>245</v>
      </c>
      <c r="BP124">
        <v>3</v>
      </c>
      <c r="BQ124">
        <v>2144.6129999999998</v>
      </c>
      <c r="BR124">
        <v>1.1026821635745712E-2</v>
      </c>
      <c r="BS124">
        <v>0.40136138082001566</v>
      </c>
      <c r="BT124">
        <v>0.15273082719016004</v>
      </c>
      <c r="BU124">
        <v>16.206</v>
      </c>
      <c r="BV124">
        <v>4.9705420823489589E-2</v>
      </c>
      <c r="BW124">
        <v>39.316987871380263</v>
      </c>
      <c r="BX124">
        <v>11</v>
      </c>
      <c r="BY124">
        <v>1</v>
      </c>
      <c r="BZ124">
        <v>930</v>
      </c>
    </row>
    <row r="125" spans="1:78" ht="16.5" x14ac:dyDescent="0.25">
      <c r="A125" s="124" t="str">
        <f t="shared" si="19"/>
        <v>선진여객</v>
      </c>
      <c r="B125" s="125" t="str">
        <f t="shared" si="20"/>
        <v>장준연</v>
      </c>
      <c r="C125" s="126" t="str">
        <f t="shared" si="21"/>
        <v>A</v>
      </c>
      <c r="D125" s="127">
        <f t="shared" si="22"/>
        <v>0.98230769230769222</v>
      </c>
      <c r="E125" s="128">
        <f t="shared" si="23"/>
        <v>1021</v>
      </c>
      <c r="F125" s="129" t="str">
        <f t="shared" si="24"/>
        <v>80</v>
      </c>
      <c r="G125" s="130" t="str">
        <f t="shared" si="25"/>
        <v>78바1147</v>
      </c>
      <c r="H125" s="131">
        <f t="shared" si="26"/>
        <v>1</v>
      </c>
      <c r="I125" s="132">
        <f t="shared" si="27"/>
        <v>1245.7059999999999</v>
      </c>
      <c r="J125" s="133">
        <f t="shared" si="28"/>
        <v>1.2121421663787149E-3</v>
      </c>
      <c r="K125" s="133">
        <f t="shared" si="29"/>
        <v>0.29431530407447215</v>
      </c>
      <c r="L125" s="133">
        <f t="shared" si="30"/>
        <v>0.27935965629129189</v>
      </c>
      <c r="M125" s="134">
        <f t="shared" si="31"/>
        <v>10.016</v>
      </c>
      <c r="N125" s="135">
        <f t="shared" si="32"/>
        <v>0</v>
      </c>
      <c r="O125" s="135">
        <f t="shared" si="33"/>
        <v>4.7362700348236269</v>
      </c>
      <c r="P125" s="217">
        <f t="shared" si="34"/>
        <v>5</v>
      </c>
      <c r="Q125" s="218">
        <f t="shared" si="35"/>
        <v>0</v>
      </c>
      <c r="R125" s="218">
        <f t="shared" si="36"/>
        <v>59</v>
      </c>
      <c r="T125">
        <v>516</v>
      </c>
      <c r="U125">
        <v>1021</v>
      </c>
      <c r="V125" t="s">
        <v>355</v>
      </c>
      <c r="W125">
        <v>1245.7059999999999</v>
      </c>
      <c r="X125">
        <v>487.81200000000001</v>
      </c>
      <c r="Y125">
        <v>2.5539999999999998</v>
      </c>
      <c r="Z125">
        <v>10.016</v>
      </c>
      <c r="AA125">
        <v>70.803576000000007</v>
      </c>
      <c r="AB125">
        <v>8.5823999999999998E-2</v>
      </c>
      <c r="AC125">
        <v>20.838576</v>
      </c>
      <c r="AD125" s="1">
        <v>348</v>
      </c>
      <c r="AE125">
        <v>0</v>
      </c>
      <c r="AF125">
        <v>59</v>
      </c>
      <c r="AG125">
        <v>78</v>
      </c>
      <c r="AH125">
        <v>17.593827999999998</v>
      </c>
      <c r="AI125">
        <v>397.7</v>
      </c>
      <c r="AJ125">
        <v>0</v>
      </c>
      <c r="AK125">
        <v>5</v>
      </c>
      <c r="AL125">
        <v>552</v>
      </c>
      <c r="AM125">
        <v>0.98230769230769222</v>
      </c>
      <c r="AN125" t="s">
        <v>425</v>
      </c>
      <c r="AO125">
        <v>1245.7059999999999</v>
      </c>
      <c r="AP125" t="s">
        <v>610</v>
      </c>
      <c r="AQ125" t="s">
        <v>116</v>
      </c>
      <c r="AR125" t="s">
        <v>120</v>
      </c>
      <c r="AS125" t="s">
        <v>116</v>
      </c>
      <c r="AT125" t="s">
        <v>120</v>
      </c>
      <c r="AU125" t="s">
        <v>215</v>
      </c>
      <c r="AV125" t="s">
        <v>355</v>
      </c>
      <c r="AW125" t="s">
        <v>425</v>
      </c>
      <c r="AX125">
        <v>1021</v>
      </c>
      <c r="AY125" t="s">
        <v>678</v>
      </c>
      <c r="AZ125">
        <v>3</v>
      </c>
      <c r="BA125" t="s">
        <v>443</v>
      </c>
      <c r="BB125">
        <v>1</v>
      </c>
      <c r="BC125">
        <v>1</v>
      </c>
      <c r="BE125" t="s">
        <v>458</v>
      </c>
      <c r="BF125">
        <v>-1</v>
      </c>
      <c r="BG125" t="s">
        <v>439</v>
      </c>
      <c r="BI125" t="s">
        <v>116</v>
      </c>
      <c r="BJ125" t="s">
        <v>355</v>
      </c>
      <c r="BK125" t="s">
        <v>425</v>
      </c>
      <c r="BL125">
        <v>0.98230769230769222</v>
      </c>
      <c r="BM125">
        <v>1021</v>
      </c>
      <c r="BN125" t="s">
        <v>120</v>
      </c>
      <c r="BO125" t="s">
        <v>215</v>
      </c>
      <c r="BP125">
        <v>1</v>
      </c>
      <c r="BQ125">
        <v>1245.7059999999999</v>
      </c>
      <c r="BR125">
        <v>1.2121421663787149E-3</v>
      </c>
      <c r="BS125">
        <v>0.29431530407447215</v>
      </c>
      <c r="BT125">
        <v>0.27935965629129189</v>
      </c>
      <c r="BU125">
        <v>10.016</v>
      </c>
      <c r="BV125">
        <v>0</v>
      </c>
      <c r="BW125">
        <v>4.7362700348236269</v>
      </c>
      <c r="BX125">
        <v>5</v>
      </c>
      <c r="BY125">
        <v>0</v>
      </c>
      <c r="BZ125">
        <v>59</v>
      </c>
    </row>
    <row r="126" spans="1:78" ht="16.5" x14ac:dyDescent="0.25">
      <c r="A126" s="107" t="str">
        <f t="shared" si="19"/>
        <v>선진여객</v>
      </c>
      <c r="B126" s="108" t="str">
        <f t="shared" si="20"/>
        <v>장형식</v>
      </c>
      <c r="C126" s="109" t="str">
        <f t="shared" si="21"/>
        <v>S</v>
      </c>
      <c r="D126" s="110">
        <f t="shared" si="22"/>
        <v>1.130386193855361</v>
      </c>
      <c r="E126" s="111">
        <f t="shared" si="23"/>
        <v>4219</v>
      </c>
      <c r="F126" s="112" t="str">
        <f t="shared" si="24"/>
        <v>80</v>
      </c>
      <c r="G126" s="113" t="str">
        <f t="shared" si="25"/>
        <v>78바1160</v>
      </c>
      <c r="H126" s="114">
        <f t="shared" si="26"/>
        <v>10</v>
      </c>
      <c r="I126" s="115">
        <f t="shared" si="27"/>
        <v>1676.8029999999997</v>
      </c>
      <c r="J126" s="116">
        <f t="shared" si="28"/>
        <v>1.3531200394279403E-2</v>
      </c>
      <c r="K126" s="116">
        <f t="shared" si="29"/>
        <v>0.27120957944157548</v>
      </c>
      <c r="L126" s="116">
        <f t="shared" si="30"/>
        <v>0.11152174703885909</v>
      </c>
      <c r="M126" s="117">
        <f t="shared" si="31"/>
        <v>7.72</v>
      </c>
      <c r="N126" s="118">
        <f t="shared" si="32"/>
        <v>0.12773137580742197</v>
      </c>
      <c r="O126" s="118">
        <f t="shared" si="33"/>
        <v>34.93453128332991</v>
      </c>
      <c r="P126" s="219">
        <f t="shared" si="34"/>
        <v>3</v>
      </c>
      <c r="Q126" s="220">
        <f t="shared" si="35"/>
        <v>40</v>
      </c>
      <c r="R126" s="220">
        <f t="shared" si="36"/>
        <v>594</v>
      </c>
      <c r="T126">
        <v>516</v>
      </c>
      <c r="U126">
        <v>4219</v>
      </c>
      <c r="V126" t="s">
        <v>427</v>
      </c>
      <c r="W126">
        <v>1676.8030000000001</v>
      </c>
      <c r="X126">
        <v>541.27599999999995</v>
      </c>
      <c r="Y126">
        <v>3.0979999999999999</v>
      </c>
      <c r="Z126">
        <v>7.72</v>
      </c>
      <c r="AA126">
        <v>93.030474999999996</v>
      </c>
      <c r="AB126">
        <v>1.2588140000000001</v>
      </c>
      <c r="AC126">
        <v>25.230756</v>
      </c>
      <c r="AD126" s="1">
        <v>187</v>
      </c>
      <c r="AE126">
        <v>40</v>
      </c>
      <c r="AF126">
        <v>594</v>
      </c>
      <c r="AG126">
        <v>85</v>
      </c>
      <c r="AH126">
        <v>18.024232999999999</v>
      </c>
      <c r="AI126">
        <v>248.7</v>
      </c>
      <c r="AJ126">
        <v>8.6</v>
      </c>
      <c r="AK126">
        <v>3</v>
      </c>
      <c r="AL126">
        <v>4074</v>
      </c>
      <c r="AM126">
        <v>1.130386193855361</v>
      </c>
      <c r="AN126" t="s">
        <v>458</v>
      </c>
      <c r="AO126">
        <v>310.74900000000002</v>
      </c>
      <c r="AP126" t="s">
        <v>611</v>
      </c>
      <c r="AQ126" t="s">
        <v>116</v>
      </c>
      <c r="AR126" t="s">
        <v>120</v>
      </c>
      <c r="AS126" t="s">
        <v>116</v>
      </c>
      <c r="AT126" t="s">
        <v>120</v>
      </c>
      <c r="AU126" t="s">
        <v>225</v>
      </c>
      <c r="AV126" t="s">
        <v>427</v>
      </c>
      <c r="AW126" t="s">
        <v>458</v>
      </c>
      <c r="AX126">
        <v>4219</v>
      </c>
      <c r="AY126" t="s">
        <v>706</v>
      </c>
      <c r="AZ126">
        <v>1</v>
      </c>
      <c r="BA126" t="s">
        <v>771</v>
      </c>
      <c r="BB126">
        <v>10</v>
      </c>
      <c r="BC126">
        <v>1</v>
      </c>
      <c r="BE126" t="s">
        <v>458</v>
      </c>
      <c r="BF126">
        <v>0</v>
      </c>
      <c r="BG126" t="s">
        <v>403</v>
      </c>
      <c r="BI126" t="s">
        <v>116</v>
      </c>
      <c r="BJ126" t="s">
        <v>427</v>
      </c>
      <c r="BK126" t="s">
        <v>458</v>
      </c>
      <c r="BL126">
        <v>1.130386193855361</v>
      </c>
      <c r="BM126">
        <v>4219</v>
      </c>
      <c r="BN126" t="s">
        <v>120</v>
      </c>
      <c r="BO126" t="s">
        <v>225</v>
      </c>
      <c r="BP126">
        <v>10</v>
      </c>
      <c r="BQ126">
        <v>1676.8029999999997</v>
      </c>
      <c r="BR126">
        <v>1.3531200394279403E-2</v>
      </c>
      <c r="BS126">
        <v>0.27120957944157548</v>
      </c>
      <c r="BT126">
        <v>0.11152174703885906</v>
      </c>
      <c r="BU126">
        <v>7.72</v>
      </c>
      <c r="BV126">
        <v>0.12773137580742197</v>
      </c>
      <c r="BW126">
        <v>34.93453128332991</v>
      </c>
      <c r="BX126">
        <v>3</v>
      </c>
      <c r="BY126">
        <v>40</v>
      </c>
      <c r="BZ126">
        <v>594</v>
      </c>
    </row>
    <row r="127" spans="1:78" ht="16.5" x14ac:dyDescent="0.25">
      <c r="A127" s="124" t="str">
        <f t="shared" si="19"/>
        <v>선진여객</v>
      </c>
      <c r="B127" s="125" t="str">
        <f t="shared" si="20"/>
        <v>장희연</v>
      </c>
      <c r="C127" s="126" t="str">
        <f t="shared" si="21"/>
        <v>F</v>
      </c>
      <c r="D127" s="127">
        <f t="shared" si="22"/>
        <v>0.68359999999999999</v>
      </c>
      <c r="E127" s="128">
        <f t="shared" si="23"/>
        <v>2350</v>
      </c>
      <c r="F127" s="129" t="str">
        <f t="shared" si="24"/>
        <v>87</v>
      </c>
      <c r="G127" s="130" t="str">
        <f t="shared" si="25"/>
        <v>73아1419</v>
      </c>
      <c r="H127" s="131">
        <f t="shared" si="26"/>
        <v>1</v>
      </c>
      <c r="I127" s="132">
        <f t="shared" si="27"/>
        <v>1881.6959999999999</v>
      </c>
      <c r="J127" s="133">
        <f t="shared" si="28"/>
        <v>1.6006883451263703E-2</v>
      </c>
      <c r="K127" s="133">
        <f t="shared" si="29"/>
        <v>0.37522800937784362</v>
      </c>
      <c r="L127" s="133">
        <f t="shared" si="30"/>
        <v>0.19822543067530568</v>
      </c>
      <c r="M127" s="134">
        <f t="shared" si="31"/>
        <v>17.398</v>
      </c>
      <c r="N127" s="135">
        <f t="shared" si="32"/>
        <v>5.3143547097937185E-2</v>
      </c>
      <c r="O127" s="135">
        <f t="shared" si="33"/>
        <v>31.301549240685002</v>
      </c>
      <c r="P127" s="217">
        <f t="shared" si="34"/>
        <v>3</v>
      </c>
      <c r="Q127" s="218">
        <f t="shared" si="35"/>
        <v>1</v>
      </c>
      <c r="R127" s="218">
        <f t="shared" si="36"/>
        <v>589</v>
      </c>
      <c r="T127">
        <v>516</v>
      </c>
      <c r="U127">
        <v>2350</v>
      </c>
      <c r="V127" t="s">
        <v>356</v>
      </c>
      <c r="W127">
        <v>1881.6959999999999</v>
      </c>
      <c r="X127">
        <v>1101.29</v>
      </c>
      <c r="Y127">
        <v>1.7090000000000001</v>
      </c>
      <c r="Z127">
        <v>17.398</v>
      </c>
      <c r="AA127">
        <v>111.217465</v>
      </c>
      <c r="AB127">
        <v>1.7802450000000001</v>
      </c>
      <c r="AC127">
        <v>41.731907999999997</v>
      </c>
      <c r="AD127" s="1">
        <v>373</v>
      </c>
      <c r="AE127">
        <v>1</v>
      </c>
      <c r="AF127">
        <v>589</v>
      </c>
      <c r="AG127">
        <v>85</v>
      </c>
      <c r="AH127">
        <v>16.919069</v>
      </c>
      <c r="AI127">
        <v>1869.8</v>
      </c>
      <c r="AJ127">
        <v>133.9</v>
      </c>
      <c r="AK127">
        <v>3</v>
      </c>
      <c r="AL127">
        <v>206</v>
      </c>
      <c r="AM127">
        <v>0.68359999999999999</v>
      </c>
      <c r="AN127" t="s">
        <v>69</v>
      </c>
      <c r="AO127">
        <v>1881.6959999999999</v>
      </c>
      <c r="AP127" t="s">
        <v>612</v>
      </c>
      <c r="AQ127" t="s">
        <v>116</v>
      </c>
      <c r="AR127" t="s">
        <v>121</v>
      </c>
      <c r="AS127" t="s">
        <v>116</v>
      </c>
      <c r="AT127" t="s">
        <v>121</v>
      </c>
      <c r="AU127" t="s">
        <v>239</v>
      </c>
      <c r="AV127" t="s">
        <v>356</v>
      </c>
      <c r="AW127" t="s">
        <v>69</v>
      </c>
      <c r="AX127">
        <v>2350</v>
      </c>
      <c r="AY127" t="s">
        <v>670</v>
      </c>
      <c r="AZ127">
        <v>30</v>
      </c>
      <c r="BA127" t="s">
        <v>772</v>
      </c>
      <c r="BB127">
        <v>1</v>
      </c>
      <c r="BC127">
        <v>1</v>
      </c>
      <c r="BE127" t="s">
        <v>69</v>
      </c>
      <c r="BF127">
        <v>0</v>
      </c>
      <c r="BG127" t="s">
        <v>403</v>
      </c>
      <c r="BI127" t="s">
        <v>116</v>
      </c>
      <c r="BJ127" t="s">
        <v>356</v>
      </c>
      <c r="BK127" t="s">
        <v>69</v>
      </c>
      <c r="BL127">
        <v>0.68359999999999999</v>
      </c>
      <c r="BM127">
        <v>2350</v>
      </c>
      <c r="BN127" t="s">
        <v>121</v>
      </c>
      <c r="BO127" t="s">
        <v>239</v>
      </c>
      <c r="BP127">
        <v>1</v>
      </c>
      <c r="BQ127">
        <v>1881.6959999999999</v>
      </c>
      <c r="BR127">
        <v>1.6006883451263703E-2</v>
      </c>
      <c r="BS127">
        <v>0.37522800937784362</v>
      </c>
      <c r="BT127">
        <v>0.19822543067530568</v>
      </c>
      <c r="BU127">
        <v>17.398</v>
      </c>
      <c r="BV127">
        <v>5.3143547097937185E-2</v>
      </c>
      <c r="BW127">
        <v>31.301549240685002</v>
      </c>
      <c r="BX127">
        <v>3</v>
      </c>
      <c r="BY127">
        <v>1</v>
      </c>
      <c r="BZ127">
        <v>589</v>
      </c>
    </row>
    <row r="128" spans="1:78" ht="16.5" x14ac:dyDescent="0.25">
      <c r="A128" s="107" t="str">
        <f t="shared" si="19"/>
        <v>선진여객</v>
      </c>
      <c r="B128" s="108" t="str">
        <f t="shared" si="20"/>
        <v>전상윤</v>
      </c>
      <c r="C128" s="109" t="str">
        <f t="shared" si="21"/>
        <v>D</v>
      </c>
      <c r="D128" s="110">
        <f t="shared" si="22"/>
        <v>0.84858332897699018</v>
      </c>
      <c r="E128" s="111">
        <f t="shared" si="23"/>
        <v>323</v>
      </c>
      <c r="F128" s="112" t="str">
        <f t="shared" si="24"/>
        <v>72</v>
      </c>
      <c r="G128" s="113" t="str">
        <f t="shared" si="25"/>
        <v>78바1192</v>
      </c>
      <c r="H128" s="114">
        <f t="shared" si="26"/>
        <v>10</v>
      </c>
      <c r="I128" s="115">
        <f t="shared" si="27"/>
        <v>1224.903</v>
      </c>
      <c r="J128" s="116">
        <f t="shared" si="28"/>
        <v>1.8271389001178119E-2</v>
      </c>
      <c r="K128" s="116">
        <f t="shared" si="29"/>
        <v>0.33905613680056512</v>
      </c>
      <c r="L128" s="116">
        <f t="shared" si="30"/>
        <v>0.30859586432558334</v>
      </c>
      <c r="M128" s="117">
        <f t="shared" si="31"/>
        <v>12.608000000000001</v>
      </c>
      <c r="N128" s="118">
        <f t="shared" si="32"/>
        <v>0.24491735263935185</v>
      </c>
      <c r="O128" s="118">
        <f t="shared" si="33"/>
        <v>14.531762923268209</v>
      </c>
      <c r="P128" s="219">
        <f t="shared" si="34"/>
        <v>2</v>
      </c>
      <c r="Q128" s="220">
        <f t="shared" si="35"/>
        <v>3</v>
      </c>
      <c r="R128" s="220">
        <f t="shared" si="36"/>
        <v>178</v>
      </c>
      <c r="T128">
        <v>516</v>
      </c>
      <c r="U128">
        <v>323</v>
      </c>
      <c r="V128" t="s">
        <v>357</v>
      </c>
      <c r="W128">
        <v>1224.903</v>
      </c>
      <c r="X128">
        <v>599.37800000000004</v>
      </c>
      <c r="Y128">
        <v>2.044</v>
      </c>
      <c r="Z128">
        <v>12.608000000000001</v>
      </c>
      <c r="AA128">
        <v>66.754694999999998</v>
      </c>
      <c r="AB128">
        <v>1.2197009999999999</v>
      </c>
      <c r="AC128">
        <v>22.633589000000001</v>
      </c>
      <c r="AD128" s="1">
        <v>378</v>
      </c>
      <c r="AE128">
        <v>3</v>
      </c>
      <c r="AF128">
        <v>178</v>
      </c>
      <c r="AG128">
        <v>77</v>
      </c>
      <c r="AH128">
        <v>18.349316000000002</v>
      </c>
      <c r="AI128">
        <v>1331.3</v>
      </c>
      <c r="AJ128">
        <v>0</v>
      </c>
      <c r="AK128">
        <v>2</v>
      </c>
      <c r="AL128">
        <v>696</v>
      </c>
      <c r="AM128">
        <v>0.84858332897699018</v>
      </c>
      <c r="AN128" t="s">
        <v>66</v>
      </c>
      <c r="AO128">
        <v>289.38200000000001</v>
      </c>
      <c r="AP128" t="s">
        <v>613</v>
      </c>
      <c r="AQ128" t="s">
        <v>116</v>
      </c>
      <c r="AR128" t="s">
        <v>119</v>
      </c>
      <c r="AS128" t="s">
        <v>116</v>
      </c>
      <c r="AT128" t="s">
        <v>119</v>
      </c>
      <c r="AU128" t="s">
        <v>203</v>
      </c>
      <c r="AV128" t="s">
        <v>357</v>
      </c>
      <c r="AW128" t="s">
        <v>66</v>
      </c>
      <c r="AX128">
        <v>323</v>
      </c>
      <c r="AY128" t="s">
        <v>692</v>
      </c>
      <c r="AZ128">
        <v>1</v>
      </c>
      <c r="BA128" t="s">
        <v>200</v>
      </c>
      <c r="BB128">
        <v>10</v>
      </c>
      <c r="BC128">
        <v>1</v>
      </c>
      <c r="BE128" t="s">
        <v>69</v>
      </c>
      <c r="BF128">
        <v>1</v>
      </c>
      <c r="BG128" t="s">
        <v>405</v>
      </c>
      <c r="BI128" t="s">
        <v>116</v>
      </c>
      <c r="BJ128" t="s">
        <v>357</v>
      </c>
      <c r="BK128" t="s">
        <v>66</v>
      </c>
      <c r="BL128">
        <v>0.84858332897699018</v>
      </c>
      <c r="BM128">
        <v>323</v>
      </c>
      <c r="BN128" t="s">
        <v>119</v>
      </c>
      <c r="BO128" t="s">
        <v>203</v>
      </c>
      <c r="BP128">
        <v>10</v>
      </c>
      <c r="BQ128">
        <v>1224.903</v>
      </c>
      <c r="BR128">
        <v>1.8271389001178119E-2</v>
      </c>
      <c r="BS128">
        <v>0.33905613680056512</v>
      </c>
      <c r="BT128">
        <v>0.30859586432558334</v>
      </c>
      <c r="BU128">
        <v>12.608000000000001</v>
      </c>
      <c r="BV128">
        <v>0.24491735263935185</v>
      </c>
      <c r="BW128">
        <v>14.531762923268209</v>
      </c>
      <c r="BX128">
        <v>2</v>
      </c>
      <c r="BY128">
        <v>3</v>
      </c>
      <c r="BZ128">
        <v>178</v>
      </c>
    </row>
    <row r="129" spans="1:78" ht="16.5" x14ac:dyDescent="0.25">
      <c r="A129" s="124" t="str">
        <f t="shared" si="19"/>
        <v>선진여객</v>
      </c>
      <c r="B129" s="125" t="str">
        <f t="shared" si="20"/>
        <v>전세영</v>
      </c>
      <c r="C129" s="126" t="str">
        <f t="shared" si="21"/>
        <v>C</v>
      </c>
      <c r="D129" s="127">
        <f t="shared" si="22"/>
        <v>0.86</v>
      </c>
      <c r="E129" s="128">
        <f t="shared" si="23"/>
        <v>7297</v>
      </c>
      <c r="F129" s="129" t="str">
        <f t="shared" si="24"/>
        <v>80</v>
      </c>
      <c r="G129" s="130" t="str">
        <f t="shared" si="25"/>
        <v>78바1149</v>
      </c>
      <c r="H129" s="131">
        <f t="shared" si="26"/>
        <v>1</v>
      </c>
      <c r="I129" s="132">
        <f t="shared" si="27"/>
        <v>2303.982</v>
      </c>
      <c r="J129" s="133">
        <f t="shared" si="28"/>
        <v>3.6013854049439663E-3</v>
      </c>
      <c r="K129" s="133">
        <f t="shared" si="29"/>
        <v>0.36277787886703394</v>
      </c>
      <c r="L129" s="133">
        <f t="shared" si="30"/>
        <v>0.20486271160104549</v>
      </c>
      <c r="M129" s="134">
        <f t="shared" si="31"/>
        <v>10.571999999999999</v>
      </c>
      <c r="N129" s="135">
        <f t="shared" si="32"/>
        <v>0.13020935059388486</v>
      </c>
      <c r="O129" s="135">
        <f t="shared" si="33"/>
        <v>11.588632202855752</v>
      </c>
      <c r="P129" s="217">
        <f t="shared" si="34"/>
        <v>0</v>
      </c>
      <c r="Q129" s="218">
        <f t="shared" si="35"/>
        <v>3</v>
      </c>
      <c r="R129" s="218">
        <f t="shared" si="36"/>
        <v>267</v>
      </c>
      <c r="T129">
        <v>516</v>
      </c>
      <c r="U129">
        <v>7297</v>
      </c>
      <c r="V129" t="s">
        <v>358</v>
      </c>
      <c r="W129">
        <v>2303.982</v>
      </c>
      <c r="X129">
        <v>992.197</v>
      </c>
      <c r="Y129">
        <v>2.3220000000000001</v>
      </c>
      <c r="Z129">
        <v>10.571999999999999</v>
      </c>
      <c r="AA129">
        <v>152.401073</v>
      </c>
      <c r="AB129">
        <v>0.54885499999999998</v>
      </c>
      <c r="AC129">
        <v>55.287737999999997</v>
      </c>
      <c r="AD129" s="1">
        <v>472</v>
      </c>
      <c r="AE129">
        <v>3</v>
      </c>
      <c r="AF129">
        <v>267</v>
      </c>
      <c r="AG129">
        <v>68</v>
      </c>
      <c r="AH129">
        <v>15.117884999999999</v>
      </c>
      <c r="AI129">
        <v>151.80000000000001</v>
      </c>
      <c r="AJ129">
        <v>0</v>
      </c>
      <c r="AK129">
        <v>0</v>
      </c>
      <c r="AL129">
        <v>0</v>
      </c>
      <c r="AM129">
        <v>0.86</v>
      </c>
      <c r="AN129" t="s">
        <v>68</v>
      </c>
      <c r="AO129">
        <v>2303.982</v>
      </c>
      <c r="AP129" t="s">
        <v>614</v>
      </c>
      <c r="AQ129" t="s">
        <v>116</v>
      </c>
      <c r="AR129" t="s">
        <v>120</v>
      </c>
      <c r="AS129" t="s">
        <v>116</v>
      </c>
      <c r="AT129" t="s">
        <v>120</v>
      </c>
      <c r="AU129" t="s">
        <v>217</v>
      </c>
      <c r="AV129" t="s">
        <v>358</v>
      </c>
      <c r="AW129" t="s">
        <v>68</v>
      </c>
      <c r="AX129">
        <v>7297</v>
      </c>
      <c r="AY129" t="s">
        <v>684</v>
      </c>
      <c r="AZ129">
        <v>10</v>
      </c>
      <c r="BA129" t="s">
        <v>773</v>
      </c>
      <c r="BB129">
        <v>1</v>
      </c>
      <c r="BC129">
        <v>1</v>
      </c>
      <c r="BE129" t="s">
        <v>66</v>
      </c>
      <c r="BF129">
        <v>1</v>
      </c>
      <c r="BG129" t="s">
        <v>405</v>
      </c>
      <c r="BI129" t="s">
        <v>116</v>
      </c>
      <c r="BJ129" t="s">
        <v>358</v>
      </c>
      <c r="BK129" t="s">
        <v>68</v>
      </c>
      <c r="BL129">
        <v>0.86</v>
      </c>
      <c r="BM129">
        <v>7297</v>
      </c>
      <c r="BN129" t="s">
        <v>120</v>
      </c>
      <c r="BO129" t="s">
        <v>217</v>
      </c>
      <c r="BP129">
        <v>1</v>
      </c>
      <c r="BQ129">
        <v>2303.982</v>
      </c>
      <c r="BR129">
        <v>3.6013854049439663E-3</v>
      </c>
      <c r="BS129">
        <v>0.36277787886703394</v>
      </c>
      <c r="BT129">
        <v>0.20486271160104549</v>
      </c>
      <c r="BU129">
        <v>10.571999999999999</v>
      </c>
      <c r="BV129">
        <v>0.13020935059388486</v>
      </c>
      <c r="BW129">
        <v>11.588632202855752</v>
      </c>
      <c r="BX129">
        <v>0</v>
      </c>
      <c r="BY129">
        <v>3</v>
      </c>
      <c r="BZ129">
        <v>267</v>
      </c>
    </row>
    <row r="130" spans="1:78" ht="16.5" x14ac:dyDescent="0.25">
      <c r="A130" s="107" t="str">
        <f t="shared" si="19"/>
        <v>선진여객</v>
      </c>
      <c r="B130" s="108" t="str">
        <f t="shared" si="20"/>
        <v>전영기</v>
      </c>
      <c r="C130" s="109" t="str">
        <f t="shared" si="21"/>
        <v>C</v>
      </c>
      <c r="D130" s="110">
        <f t="shared" si="22"/>
        <v>0.88809523809523805</v>
      </c>
      <c r="E130" s="111">
        <f t="shared" si="23"/>
        <v>3478</v>
      </c>
      <c r="F130" s="112" t="str">
        <f t="shared" si="24"/>
        <v>72</v>
      </c>
      <c r="G130" s="113" t="str">
        <f t="shared" si="25"/>
        <v>73아1088</v>
      </c>
      <c r="H130" s="114">
        <f t="shared" si="26"/>
        <v>1</v>
      </c>
      <c r="I130" s="115">
        <f t="shared" si="27"/>
        <v>2682.9389999999999</v>
      </c>
      <c r="J130" s="116">
        <f t="shared" si="28"/>
        <v>7.4363395031777401E-3</v>
      </c>
      <c r="K130" s="116">
        <f t="shared" si="29"/>
        <v>0.32457855951845827</v>
      </c>
      <c r="L130" s="116">
        <f t="shared" si="30"/>
        <v>0.17443557233317641</v>
      </c>
      <c r="M130" s="117">
        <f t="shared" si="31"/>
        <v>12.622</v>
      </c>
      <c r="N130" s="118">
        <f t="shared" si="32"/>
        <v>7.4545116381699333E-2</v>
      </c>
      <c r="O130" s="118">
        <f t="shared" si="33"/>
        <v>3.876346051848365</v>
      </c>
      <c r="P130" s="219">
        <f t="shared" si="34"/>
        <v>0</v>
      </c>
      <c r="Q130" s="220">
        <f t="shared" si="35"/>
        <v>2</v>
      </c>
      <c r="R130" s="220">
        <f t="shared" si="36"/>
        <v>104</v>
      </c>
      <c r="T130">
        <v>516</v>
      </c>
      <c r="U130">
        <v>3478</v>
      </c>
      <c r="V130" t="s">
        <v>359</v>
      </c>
      <c r="W130">
        <v>2682.9389999999999</v>
      </c>
      <c r="X130">
        <v>1438.646</v>
      </c>
      <c r="Y130">
        <v>1.865</v>
      </c>
      <c r="Z130">
        <v>12.622</v>
      </c>
      <c r="AA130">
        <v>151.46551600000001</v>
      </c>
      <c r="AB130">
        <v>1.126349</v>
      </c>
      <c r="AC130">
        <v>49.162458999999998</v>
      </c>
      <c r="AD130" s="1">
        <v>468</v>
      </c>
      <c r="AE130">
        <v>2</v>
      </c>
      <c r="AF130">
        <v>104</v>
      </c>
      <c r="AG130">
        <v>77</v>
      </c>
      <c r="AH130">
        <v>17.713200000000001</v>
      </c>
      <c r="AI130">
        <v>257</v>
      </c>
      <c r="AJ130">
        <v>0</v>
      </c>
      <c r="AK130">
        <v>0</v>
      </c>
      <c r="AL130">
        <v>0</v>
      </c>
      <c r="AM130">
        <v>0.88809523809523805</v>
      </c>
      <c r="AN130" t="s">
        <v>68</v>
      </c>
      <c r="AO130">
        <v>2682.9389999999999</v>
      </c>
      <c r="AP130" t="s">
        <v>615</v>
      </c>
      <c r="AQ130" t="s">
        <v>116</v>
      </c>
      <c r="AR130" t="s">
        <v>119</v>
      </c>
      <c r="AS130" t="s">
        <v>116</v>
      </c>
      <c r="AT130" t="s">
        <v>119</v>
      </c>
      <c r="AU130" t="s">
        <v>196</v>
      </c>
      <c r="AV130" t="s">
        <v>359</v>
      </c>
      <c r="AW130" t="s">
        <v>68</v>
      </c>
      <c r="AX130">
        <v>3478</v>
      </c>
      <c r="AY130" t="s">
        <v>686</v>
      </c>
      <c r="AZ130">
        <v>2</v>
      </c>
      <c r="BA130" t="s">
        <v>462</v>
      </c>
      <c r="BB130">
        <v>1</v>
      </c>
      <c r="BC130">
        <v>1</v>
      </c>
      <c r="BE130" t="s">
        <v>67</v>
      </c>
      <c r="BF130">
        <v>-1</v>
      </c>
      <c r="BG130" t="s">
        <v>439</v>
      </c>
      <c r="BI130" t="s">
        <v>116</v>
      </c>
      <c r="BJ130" t="s">
        <v>359</v>
      </c>
      <c r="BK130" t="s">
        <v>68</v>
      </c>
      <c r="BL130">
        <v>0.88809523809523805</v>
      </c>
      <c r="BM130">
        <v>3478</v>
      </c>
      <c r="BN130" t="s">
        <v>119</v>
      </c>
      <c r="BO130" t="s">
        <v>196</v>
      </c>
      <c r="BP130">
        <v>1</v>
      </c>
      <c r="BQ130">
        <v>2682.9389999999999</v>
      </c>
      <c r="BR130">
        <v>7.4363395031777401E-3</v>
      </c>
      <c r="BS130">
        <v>0.32457855951845827</v>
      </c>
      <c r="BT130">
        <v>0.17443557233317641</v>
      </c>
      <c r="BU130">
        <v>12.622</v>
      </c>
      <c r="BV130">
        <v>7.4545116381699333E-2</v>
      </c>
      <c r="BW130">
        <v>3.876346051848365</v>
      </c>
      <c r="BX130">
        <v>0</v>
      </c>
      <c r="BY130">
        <v>2</v>
      </c>
      <c r="BZ130">
        <v>104</v>
      </c>
    </row>
    <row r="131" spans="1:78" ht="16.5" x14ac:dyDescent="0.25">
      <c r="A131" s="124" t="str">
        <f t="shared" si="19"/>
        <v>선진여객</v>
      </c>
      <c r="B131" s="125" t="str">
        <f t="shared" si="20"/>
        <v>정관진</v>
      </c>
      <c r="C131" s="126" t="str">
        <f t="shared" si="21"/>
        <v>S</v>
      </c>
      <c r="D131" s="127">
        <f t="shared" si="22"/>
        <v>1.0048401286419733</v>
      </c>
      <c r="E131" s="128">
        <f t="shared" si="23"/>
        <v>8208</v>
      </c>
      <c r="F131" s="129" t="str">
        <f t="shared" si="24"/>
        <v>595</v>
      </c>
      <c r="G131" s="130" t="str">
        <f t="shared" si="25"/>
        <v>73아1097</v>
      </c>
      <c r="H131" s="131">
        <f t="shared" si="26"/>
        <v>3</v>
      </c>
      <c r="I131" s="132">
        <f t="shared" si="27"/>
        <v>1381.1869999999999</v>
      </c>
      <c r="J131" s="133">
        <f t="shared" si="28"/>
        <v>1.8957467866565055E-2</v>
      </c>
      <c r="K131" s="133">
        <f t="shared" si="29"/>
        <v>0.28175695585608246</v>
      </c>
      <c r="L131" s="133">
        <f t="shared" si="30"/>
        <v>5.0681044637692074E-2</v>
      </c>
      <c r="M131" s="134">
        <f t="shared" si="31"/>
        <v>5.1529999999999996</v>
      </c>
      <c r="N131" s="135">
        <f t="shared" si="32"/>
        <v>0</v>
      </c>
      <c r="O131" s="135">
        <f t="shared" si="33"/>
        <v>2.4616507395450435</v>
      </c>
      <c r="P131" s="217">
        <f t="shared" si="34"/>
        <v>1</v>
      </c>
      <c r="Q131" s="218">
        <f t="shared" si="35"/>
        <v>0</v>
      </c>
      <c r="R131" s="218">
        <f t="shared" si="36"/>
        <v>34</v>
      </c>
      <c r="T131">
        <v>516</v>
      </c>
      <c r="U131">
        <v>8208</v>
      </c>
      <c r="V131" t="s">
        <v>616</v>
      </c>
      <c r="W131">
        <v>1381.1869999999999</v>
      </c>
      <c r="X131">
        <v>474.38</v>
      </c>
      <c r="Y131">
        <v>2.9119999999999999</v>
      </c>
      <c r="Z131">
        <v>5.1529999999999996</v>
      </c>
      <c r="AA131">
        <v>92.691070999999994</v>
      </c>
      <c r="AB131">
        <v>1.757188</v>
      </c>
      <c r="AC131">
        <v>26.116354000000001</v>
      </c>
      <c r="AD131" s="1">
        <v>70</v>
      </c>
      <c r="AE131">
        <v>0</v>
      </c>
      <c r="AF131">
        <v>34</v>
      </c>
      <c r="AG131">
        <v>66</v>
      </c>
      <c r="AH131">
        <v>14.900971</v>
      </c>
      <c r="AI131">
        <v>42.9</v>
      </c>
      <c r="AJ131">
        <v>0</v>
      </c>
      <c r="AK131">
        <v>1</v>
      </c>
      <c r="AL131">
        <v>33</v>
      </c>
      <c r="AM131">
        <v>1.0048401286419733</v>
      </c>
      <c r="AN131" t="s">
        <v>458</v>
      </c>
      <c r="AO131">
        <v>716.61800000000005</v>
      </c>
      <c r="AP131" t="s">
        <v>617</v>
      </c>
      <c r="AQ131" t="s">
        <v>116</v>
      </c>
      <c r="AR131" t="s">
        <v>118</v>
      </c>
      <c r="AS131" t="s">
        <v>116</v>
      </c>
      <c r="AT131" t="s">
        <v>118</v>
      </c>
      <c r="AU131" t="s">
        <v>187</v>
      </c>
      <c r="AV131" t="s">
        <v>616</v>
      </c>
      <c r="AW131" t="s">
        <v>458</v>
      </c>
      <c r="AX131">
        <v>8208</v>
      </c>
      <c r="AY131" t="s">
        <v>673</v>
      </c>
      <c r="AZ131">
        <v>2</v>
      </c>
      <c r="BA131" t="s">
        <v>774</v>
      </c>
      <c r="BB131">
        <v>3</v>
      </c>
      <c r="BC131">
        <v>1</v>
      </c>
      <c r="BE131" t="s">
        <v>425</v>
      </c>
      <c r="BF131">
        <v>1</v>
      </c>
      <c r="BG131" t="s">
        <v>405</v>
      </c>
      <c r="BI131" t="s">
        <v>116</v>
      </c>
      <c r="BJ131" t="s">
        <v>616</v>
      </c>
      <c r="BK131" t="s">
        <v>458</v>
      </c>
      <c r="BL131">
        <v>1.0048401286419733</v>
      </c>
      <c r="BM131">
        <v>8208</v>
      </c>
      <c r="BN131" t="s">
        <v>118</v>
      </c>
      <c r="BO131" t="s">
        <v>187</v>
      </c>
      <c r="BP131">
        <v>3</v>
      </c>
      <c r="BQ131">
        <v>1381.1869999999999</v>
      </c>
      <c r="BR131">
        <v>1.8957467866565055E-2</v>
      </c>
      <c r="BS131">
        <v>0.28175695585608246</v>
      </c>
      <c r="BT131">
        <v>5.0681044637692074E-2</v>
      </c>
      <c r="BU131">
        <v>5.1529999999999996</v>
      </c>
      <c r="BV131">
        <v>0</v>
      </c>
      <c r="BW131">
        <v>2.4616507395450435</v>
      </c>
      <c r="BX131">
        <v>1</v>
      </c>
      <c r="BY131">
        <v>0</v>
      </c>
      <c r="BZ131">
        <v>34</v>
      </c>
    </row>
    <row r="132" spans="1:78" ht="16.5" x14ac:dyDescent="0.25">
      <c r="A132" s="107" t="str">
        <f t="shared" si="19"/>
        <v>선진여객</v>
      </c>
      <c r="B132" s="108" t="str">
        <f t="shared" si="20"/>
        <v>정귀진</v>
      </c>
      <c r="C132" s="109" t="str">
        <f t="shared" si="21"/>
        <v>C</v>
      </c>
      <c r="D132" s="110">
        <f t="shared" si="22"/>
        <v>0.89963615674567243</v>
      </c>
      <c r="E132" s="111">
        <f t="shared" si="23"/>
        <v>4366</v>
      </c>
      <c r="F132" s="112" t="str">
        <f t="shared" si="24"/>
        <v>72</v>
      </c>
      <c r="G132" s="113" t="str">
        <f t="shared" si="25"/>
        <v>78바1193</v>
      </c>
      <c r="H132" s="114">
        <f t="shared" si="26"/>
        <v>3</v>
      </c>
      <c r="I132" s="115">
        <f t="shared" si="27"/>
        <v>2619.79</v>
      </c>
      <c r="J132" s="116">
        <f t="shared" si="28"/>
        <v>5.5769018452067358E-3</v>
      </c>
      <c r="K132" s="116">
        <f t="shared" si="29"/>
        <v>0.3289444344136454</v>
      </c>
      <c r="L132" s="116">
        <f t="shared" si="30"/>
        <v>0.15917306348982171</v>
      </c>
      <c r="M132" s="117">
        <f t="shared" si="31"/>
        <v>9.9250000000000007</v>
      </c>
      <c r="N132" s="118">
        <f t="shared" si="32"/>
        <v>0</v>
      </c>
      <c r="O132" s="118">
        <f t="shared" si="33"/>
        <v>0.6107359750208986</v>
      </c>
      <c r="P132" s="219">
        <f t="shared" si="34"/>
        <v>0</v>
      </c>
      <c r="Q132" s="220">
        <f t="shared" si="35"/>
        <v>0</v>
      </c>
      <c r="R132" s="220">
        <f t="shared" si="36"/>
        <v>16</v>
      </c>
      <c r="T132">
        <v>516</v>
      </c>
      <c r="U132">
        <v>4366</v>
      </c>
      <c r="V132" t="s">
        <v>360</v>
      </c>
      <c r="W132">
        <v>2619.79</v>
      </c>
      <c r="X132">
        <v>1277.547</v>
      </c>
      <c r="Y132">
        <v>2.0510000000000002</v>
      </c>
      <c r="Z132">
        <v>9.9250000000000007</v>
      </c>
      <c r="AA132">
        <v>150.36466899999999</v>
      </c>
      <c r="AB132">
        <v>0.83856900000000001</v>
      </c>
      <c r="AC132">
        <v>49.461621000000001</v>
      </c>
      <c r="AD132" s="1">
        <v>417</v>
      </c>
      <c r="AE132">
        <v>0</v>
      </c>
      <c r="AF132">
        <v>16</v>
      </c>
      <c r="AG132">
        <v>83</v>
      </c>
      <c r="AH132">
        <v>17.422909000000001</v>
      </c>
      <c r="AI132">
        <v>1424.7</v>
      </c>
      <c r="AJ132">
        <v>1</v>
      </c>
      <c r="AK132">
        <v>0</v>
      </c>
      <c r="AL132">
        <v>0</v>
      </c>
      <c r="AM132">
        <v>0.89963615674567243</v>
      </c>
      <c r="AN132" t="s">
        <v>68</v>
      </c>
      <c r="AO132">
        <v>2403.4569999999999</v>
      </c>
      <c r="AP132" t="s">
        <v>618</v>
      </c>
      <c r="AQ132" t="s">
        <v>116</v>
      </c>
      <c r="AR132" t="s">
        <v>119</v>
      </c>
      <c r="AS132" t="s">
        <v>116</v>
      </c>
      <c r="AT132" t="s">
        <v>119</v>
      </c>
      <c r="AU132" t="s">
        <v>204</v>
      </c>
      <c r="AV132" t="s">
        <v>360</v>
      </c>
      <c r="AW132" t="s">
        <v>68</v>
      </c>
      <c r="AX132">
        <v>4366</v>
      </c>
      <c r="AY132" t="s">
        <v>686</v>
      </c>
      <c r="AZ132">
        <v>1</v>
      </c>
      <c r="BA132" t="s">
        <v>201</v>
      </c>
      <c r="BB132">
        <v>3</v>
      </c>
      <c r="BC132">
        <v>1</v>
      </c>
      <c r="BE132" t="s">
        <v>67</v>
      </c>
      <c r="BF132">
        <v>-1</v>
      </c>
      <c r="BG132" t="s">
        <v>439</v>
      </c>
      <c r="BI132" t="s">
        <v>116</v>
      </c>
      <c r="BJ132" t="s">
        <v>360</v>
      </c>
      <c r="BK132" t="s">
        <v>68</v>
      </c>
      <c r="BL132">
        <v>0.89963615674567243</v>
      </c>
      <c r="BM132">
        <v>4366</v>
      </c>
      <c r="BN132" t="s">
        <v>119</v>
      </c>
      <c r="BO132" t="s">
        <v>204</v>
      </c>
      <c r="BP132">
        <v>3</v>
      </c>
      <c r="BQ132">
        <v>2619.79</v>
      </c>
      <c r="BR132">
        <v>5.5769018452067358E-3</v>
      </c>
      <c r="BS132">
        <v>0.3289444344136454</v>
      </c>
      <c r="BT132">
        <v>0.15917306348982171</v>
      </c>
      <c r="BU132">
        <v>9.9250000000000007</v>
      </c>
      <c r="BV132">
        <v>0</v>
      </c>
      <c r="BW132">
        <v>0.6107359750208986</v>
      </c>
      <c r="BX132">
        <v>0</v>
      </c>
      <c r="BY132">
        <v>0</v>
      </c>
      <c r="BZ132">
        <v>16</v>
      </c>
    </row>
    <row r="133" spans="1:78" ht="16.5" x14ac:dyDescent="0.25">
      <c r="A133" s="124" t="str">
        <f t="shared" si="19"/>
        <v>선진여객</v>
      </c>
      <c r="B133" s="125" t="str">
        <f t="shared" si="20"/>
        <v>정맹기</v>
      </c>
      <c r="C133" s="126" t="str">
        <f t="shared" si="21"/>
        <v>D</v>
      </c>
      <c r="D133" s="127">
        <f t="shared" si="22"/>
        <v>0.82666666666666666</v>
      </c>
      <c r="E133" s="128">
        <f t="shared" si="23"/>
        <v>3391</v>
      </c>
      <c r="F133" s="129" t="str">
        <f t="shared" si="24"/>
        <v>87</v>
      </c>
      <c r="G133" s="130" t="str">
        <f t="shared" si="25"/>
        <v>70바3827</v>
      </c>
      <c r="H133" s="131">
        <f t="shared" si="26"/>
        <v>1</v>
      </c>
      <c r="I133" s="132">
        <f t="shared" si="27"/>
        <v>1680.1610000000001</v>
      </c>
      <c r="J133" s="133">
        <f t="shared" si="28"/>
        <v>1.172816882473857E-2</v>
      </c>
      <c r="K133" s="133">
        <f t="shared" si="29"/>
        <v>0.36255679342267444</v>
      </c>
      <c r="L133" s="133">
        <f t="shared" si="30"/>
        <v>0.20950373208281825</v>
      </c>
      <c r="M133" s="134">
        <f t="shared" si="31"/>
        <v>19.114999999999998</v>
      </c>
      <c r="N133" s="135">
        <f t="shared" si="32"/>
        <v>0.11903621141069219</v>
      </c>
      <c r="O133" s="135">
        <f t="shared" si="33"/>
        <v>37.198816065841307</v>
      </c>
      <c r="P133" s="217">
        <f t="shared" si="34"/>
        <v>2</v>
      </c>
      <c r="Q133" s="218">
        <f t="shared" si="35"/>
        <v>2</v>
      </c>
      <c r="R133" s="218">
        <f t="shared" si="36"/>
        <v>625</v>
      </c>
      <c r="T133">
        <v>516</v>
      </c>
      <c r="U133">
        <v>3391</v>
      </c>
      <c r="V133" t="s">
        <v>361</v>
      </c>
      <c r="W133">
        <v>1680.1610000000001</v>
      </c>
      <c r="X133">
        <v>967.87599999999998</v>
      </c>
      <c r="Y133">
        <v>1.736</v>
      </c>
      <c r="Z133">
        <v>19.114999999999998</v>
      </c>
      <c r="AA133">
        <v>92.438300999999996</v>
      </c>
      <c r="AB133">
        <v>1.0841320000000001</v>
      </c>
      <c r="AC133">
        <v>33.514133999999999</v>
      </c>
      <c r="AD133" s="1">
        <v>352</v>
      </c>
      <c r="AE133">
        <v>2</v>
      </c>
      <c r="AF133">
        <v>625</v>
      </c>
      <c r="AG133">
        <v>80</v>
      </c>
      <c r="AH133">
        <v>18.176026</v>
      </c>
      <c r="AI133">
        <v>2206</v>
      </c>
      <c r="AJ133">
        <v>0</v>
      </c>
      <c r="AK133">
        <v>2</v>
      </c>
      <c r="AL133">
        <v>162</v>
      </c>
      <c r="AM133">
        <v>0.82666666666666666</v>
      </c>
      <c r="AN133" t="s">
        <v>66</v>
      </c>
      <c r="AO133">
        <v>1680.1610000000001</v>
      </c>
      <c r="AP133" t="s">
        <v>619</v>
      </c>
      <c r="AQ133" t="s">
        <v>116</v>
      </c>
      <c r="AR133" t="s">
        <v>121</v>
      </c>
      <c r="AS133" t="s">
        <v>116</v>
      </c>
      <c r="AT133" t="s">
        <v>121</v>
      </c>
      <c r="AU133" t="s">
        <v>231</v>
      </c>
      <c r="AV133" t="s">
        <v>361</v>
      </c>
      <c r="AW133" t="s">
        <v>66</v>
      </c>
      <c r="AX133">
        <v>3391</v>
      </c>
      <c r="AY133" t="s">
        <v>672</v>
      </c>
      <c r="AZ133">
        <v>7</v>
      </c>
      <c r="BA133" t="s">
        <v>454</v>
      </c>
      <c r="BB133">
        <v>1</v>
      </c>
      <c r="BC133">
        <v>1</v>
      </c>
      <c r="BE133" t="s">
        <v>69</v>
      </c>
      <c r="BF133">
        <v>1</v>
      </c>
      <c r="BG133" t="s">
        <v>405</v>
      </c>
      <c r="BI133" t="s">
        <v>116</v>
      </c>
      <c r="BJ133" t="s">
        <v>361</v>
      </c>
      <c r="BK133" t="s">
        <v>66</v>
      </c>
      <c r="BL133">
        <v>0.82666666666666666</v>
      </c>
      <c r="BM133">
        <v>3391</v>
      </c>
      <c r="BN133" t="s">
        <v>121</v>
      </c>
      <c r="BO133" t="s">
        <v>231</v>
      </c>
      <c r="BP133">
        <v>1</v>
      </c>
      <c r="BQ133">
        <v>1680.1610000000001</v>
      </c>
      <c r="BR133">
        <v>1.172816882473857E-2</v>
      </c>
      <c r="BS133">
        <v>0.36255679342267444</v>
      </c>
      <c r="BT133">
        <v>0.20950373208281825</v>
      </c>
      <c r="BU133">
        <v>19.114999999999998</v>
      </c>
      <c r="BV133">
        <v>0.11903621141069219</v>
      </c>
      <c r="BW133">
        <v>37.198816065841307</v>
      </c>
      <c r="BX133">
        <v>2</v>
      </c>
      <c r="BY133">
        <v>2</v>
      </c>
      <c r="BZ133">
        <v>625</v>
      </c>
    </row>
    <row r="134" spans="1:78" ht="16.5" x14ac:dyDescent="0.25">
      <c r="A134" s="107" t="str">
        <f t="shared" si="19"/>
        <v>선진여객</v>
      </c>
      <c r="B134" s="108" t="str">
        <f t="shared" si="20"/>
        <v>정성현</v>
      </c>
      <c r="C134" s="109" t="str">
        <f t="shared" si="21"/>
        <v>F</v>
      </c>
      <c r="D134" s="110">
        <f t="shared" si="22"/>
        <v>0.78666666666666674</v>
      </c>
      <c r="E134" s="111">
        <f t="shared" si="23"/>
        <v>3456</v>
      </c>
      <c r="F134" s="112" t="str">
        <f t="shared" si="24"/>
        <v>300</v>
      </c>
      <c r="G134" s="113" t="str">
        <f t="shared" si="25"/>
        <v>78바1195</v>
      </c>
      <c r="H134" s="114">
        <f t="shared" si="26"/>
        <v>1</v>
      </c>
      <c r="I134" s="115">
        <f t="shared" si="27"/>
        <v>2567.143</v>
      </c>
      <c r="J134" s="116">
        <f t="shared" si="28"/>
        <v>1.1831436220597713E-2</v>
      </c>
      <c r="K134" s="116">
        <f t="shared" si="29"/>
        <v>0.35410868947490098</v>
      </c>
      <c r="L134" s="116">
        <f t="shared" si="30"/>
        <v>0.26761267292083069</v>
      </c>
      <c r="M134" s="117">
        <f t="shared" si="31"/>
        <v>14.286</v>
      </c>
      <c r="N134" s="118">
        <f t="shared" si="32"/>
        <v>7.7907619482046775E-2</v>
      </c>
      <c r="O134" s="118">
        <f t="shared" si="33"/>
        <v>12.42626530738646</v>
      </c>
      <c r="P134" s="219">
        <f t="shared" si="34"/>
        <v>1</v>
      </c>
      <c r="Q134" s="220">
        <f t="shared" si="35"/>
        <v>2</v>
      </c>
      <c r="R134" s="220">
        <f t="shared" si="36"/>
        <v>319</v>
      </c>
      <c r="T134">
        <v>516</v>
      </c>
      <c r="U134">
        <v>3456</v>
      </c>
      <c r="V134" t="s">
        <v>620</v>
      </c>
      <c r="W134">
        <v>2567.143</v>
      </c>
      <c r="X134">
        <v>988.71500000000003</v>
      </c>
      <c r="Y134">
        <v>2.5960000000000001</v>
      </c>
      <c r="Z134">
        <v>14.286</v>
      </c>
      <c r="AA134">
        <v>145.01967200000001</v>
      </c>
      <c r="AB134">
        <v>1.7157910000000001</v>
      </c>
      <c r="AC134">
        <v>51.352725999999997</v>
      </c>
      <c r="AD134" s="1">
        <v>687</v>
      </c>
      <c r="AE134">
        <v>2</v>
      </c>
      <c r="AF134">
        <v>319</v>
      </c>
      <c r="AG134">
        <v>78</v>
      </c>
      <c r="AH134">
        <v>17.702031999999999</v>
      </c>
      <c r="AI134">
        <v>1628.3</v>
      </c>
      <c r="AJ134">
        <v>0</v>
      </c>
      <c r="AK134">
        <v>1</v>
      </c>
      <c r="AL134">
        <v>254</v>
      </c>
      <c r="AM134">
        <v>0.78666666666666674</v>
      </c>
      <c r="AN134" t="s">
        <v>69</v>
      </c>
      <c r="AO134">
        <v>2567.143</v>
      </c>
      <c r="AP134" t="s">
        <v>621</v>
      </c>
      <c r="AQ134" t="s">
        <v>116</v>
      </c>
      <c r="AR134" t="s">
        <v>117</v>
      </c>
      <c r="AS134" t="s">
        <v>116</v>
      </c>
      <c r="AT134" t="s">
        <v>117</v>
      </c>
      <c r="AU134" t="s">
        <v>183</v>
      </c>
      <c r="AV134" t="s">
        <v>620</v>
      </c>
      <c r="AW134" t="s">
        <v>69</v>
      </c>
      <c r="AX134">
        <v>3456</v>
      </c>
      <c r="AY134" t="s">
        <v>717</v>
      </c>
      <c r="AZ134">
        <v>3</v>
      </c>
      <c r="BA134" t="s">
        <v>775</v>
      </c>
      <c r="BB134">
        <v>1</v>
      </c>
      <c r="BC134">
        <v>1</v>
      </c>
      <c r="BE134" t="s">
        <v>445</v>
      </c>
      <c r="BF134" t="s">
        <v>446</v>
      </c>
      <c r="BG134" t="s">
        <v>445</v>
      </c>
      <c r="BI134" t="s">
        <v>116</v>
      </c>
      <c r="BJ134" t="s">
        <v>620</v>
      </c>
      <c r="BK134" t="s">
        <v>69</v>
      </c>
      <c r="BL134">
        <v>0.78666666666666674</v>
      </c>
      <c r="BM134">
        <v>3456</v>
      </c>
      <c r="BN134" t="s">
        <v>117</v>
      </c>
      <c r="BO134" t="s">
        <v>183</v>
      </c>
      <c r="BP134">
        <v>1</v>
      </c>
      <c r="BQ134">
        <v>2567.143</v>
      </c>
      <c r="BR134">
        <v>1.1831436220597713E-2</v>
      </c>
      <c r="BS134">
        <v>0.35410868947490098</v>
      </c>
      <c r="BT134">
        <v>0.26761267292083069</v>
      </c>
      <c r="BU134">
        <v>14.286</v>
      </c>
      <c r="BV134">
        <v>7.7907619482046775E-2</v>
      </c>
      <c r="BW134">
        <v>12.42626530738646</v>
      </c>
      <c r="BX134">
        <v>1</v>
      </c>
      <c r="BY134">
        <v>2</v>
      </c>
      <c r="BZ134">
        <v>319</v>
      </c>
    </row>
    <row r="135" spans="1:78" ht="16.5" x14ac:dyDescent="0.25">
      <c r="A135" s="124" t="str">
        <f t="shared" ref="A135:A162" si="37">BI135</f>
        <v>선진여객</v>
      </c>
      <c r="B135" s="125" t="str">
        <f t="shared" ref="B135:B162" si="38">IF(BJ135="NULL", E135, BJ135)</f>
        <v>정윤부</v>
      </c>
      <c r="C135" s="126" t="str">
        <f t="shared" ref="C135:C162" si="39">BK135</f>
        <v>F</v>
      </c>
      <c r="D135" s="127">
        <f t="shared" ref="D135:D162" si="40">BL135</f>
        <v>0.78659313471110925</v>
      </c>
      <c r="E135" s="128">
        <f t="shared" ref="E135:E162" si="41">U135</f>
        <v>7880</v>
      </c>
      <c r="F135" s="129" t="str">
        <f t="shared" ref="F135:F162" si="42">BN135</f>
        <v>87</v>
      </c>
      <c r="G135" s="130" t="str">
        <f t="shared" ref="G135:G162" si="43">BO135</f>
        <v>78바1186</v>
      </c>
      <c r="H135" s="131">
        <f t="shared" ref="H135:H162" si="44">BP135</f>
        <v>2</v>
      </c>
      <c r="I135" s="132">
        <f t="shared" ref="I135:I162" si="45">BQ135</f>
        <v>2116.6480000000001</v>
      </c>
      <c r="J135" s="133">
        <f t="shared" ref="J135:J162" si="46">AB135/AA135</f>
        <v>8.3891543737461723E-3</v>
      </c>
      <c r="K135" s="133">
        <f t="shared" ref="K135:K162" si="47">AC135/AA135</f>
        <v>0.39429786126249744</v>
      </c>
      <c r="L135" s="133">
        <f t="shared" ref="L135:L162" si="48">AD135/I135</f>
        <v>0.16063133785116845</v>
      </c>
      <c r="M135" s="134">
        <f t="shared" ref="M135:M162" si="49">Z135</f>
        <v>12.968</v>
      </c>
      <c r="N135" s="135">
        <f t="shared" ref="N135:N162" si="50">BV135</f>
        <v>4.72445111326966E-2</v>
      </c>
      <c r="O135" s="135">
        <f t="shared" ref="O135:O162" si="51">BW135</f>
        <v>25.039590900329198</v>
      </c>
      <c r="P135" s="217">
        <f t="shared" ref="P135:P162" si="52">AK135</f>
        <v>3</v>
      </c>
      <c r="Q135" s="218">
        <f t="shared" ref="Q135:Q162" si="53">AE135</f>
        <v>1</v>
      </c>
      <c r="R135" s="218">
        <f t="shared" ref="R135:R162" si="54">AF135</f>
        <v>530</v>
      </c>
      <c r="T135">
        <v>516</v>
      </c>
      <c r="U135">
        <v>7880</v>
      </c>
      <c r="V135" t="s">
        <v>362</v>
      </c>
      <c r="W135">
        <v>2116.6480000000001</v>
      </c>
      <c r="X135">
        <v>1119.105</v>
      </c>
      <c r="Y135">
        <v>1.891</v>
      </c>
      <c r="Z135">
        <v>12.968</v>
      </c>
      <c r="AA135">
        <v>140.421066</v>
      </c>
      <c r="AB135">
        <v>1.1780139999999999</v>
      </c>
      <c r="AC135">
        <v>55.367725999999998</v>
      </c>
      <c r="AD135" s="1">
        <v>340</v>
      </c>
      <c r="AE135">
        <v>1</v>
      </c>
      <c r="AF135">
        <v>530</v>
      </c>
      <c r="AG135">
        <v>82</v>
      </c>
      <c r="AH135">
        <v>15.073577999999999</v>
      </c>
      <c r="AI135">
        <v>483.7</v>
      </c>
      <c r="AJ135">
        <v>0</v>
      </c>
      <c r="AK135">
        <v>3</v>
      </c>
      <c r="AL135">
        <v>275</v>
      </c>
      <c r="AM135">
        <v>0.78659313471110925</v>
      </c>
      <c r="AN135" t="s">
        <v>69</v>
      </c>
      <c r="AO135">
        <v>2001.5640000000001</v>
      </c>
      <c r="AP135" t="s">
        <v>622</v>
      </c>
      <c r="AQ135" t="s">
        <v>116</v>
      </c>
      <c r="AR135" t="s">
        <v>121</v>
      </c>
      <c r="AS135" t="s">
        <v>116</v>
      </c>
      <c r="AT135" t="s">
        <v>121</v>
      </c>
      <c r="AU135" t="s">
        <v>248</v>
      </c>
      <c r="AV135" t="s">
        <v>362</v>
      </c>
      <c r="AW135" t="s">
        <v>69</v>
      </c>
      <c r="AX135">
        <v>7880</v>
      </c>
      <c r="AY135" t="s">
        <v>670</v>
      </c>
      <c r="AZ135">
        <v>6</v>
      </c>
      <c r="BA135" t="s">
        <v>417</v>
      </c>
      <c r="BB135">
        <v>2</v>
      </c>
      <c r="BC135">
        <v>1</v>
      </c>
      <c r="BE135" t="s">
        <v>69</v>
      </c>
      <c r="BF135">
        <v>0</v>
      </c>
      <c r="BG135" t="s">
        <v>403</v>
      </c>
      <c r="BI135" t="s">
        <v>116</v>
      </c>
      <c r="BJ135" t="s">
        <v>362</v>
      </c>
      <c r="BK135" t="s">
        <v>69</v>
      </c>
      <c r="BL135">
        <v>0.78659313471110925</v>
      </c>
      <c r="BM135">
        <v>7880</v>
      </c>
      <c r="BN135" t="s">
        <v>121</v>
      </c>
      <c r="BO135" t="s">
        <v>248</v>
      </c>
      <c r="BP135">
        <v>2</v>
      </c>
      <c r="BQ135">
        <v>2116.6480000000001</v>
      </c>
      <c r="BR135">
        <v>8.3891543737461723E-3</v>
      </c>
      <c r="BS135">
        <v>0.39429786126249744</v>
      </c>
      <c r="BT135">
        <v>0.16063133785116845</v>
      </c>
      <c r="BU135">
        <v>12.968</v>
      </c>
      <c r="BV135">
        <v>4.72445111326966E-2</v>
      </c>
      <c r="BW135">
        <v>25.039590900329198</v>
      </c>
      <c r="BX135">
        <v>3</v>
      </c>
      <c r="BY135">
        <v>1</v>
      </c>
      <c r="BZ135">
        <v>530</v>
      </c>
    </row>
    <row r="136" spans="1:78" ht="16.5" x14ac:dyDescent="0.25">
      <c r="A136" s="107" t="str">
        <f t="shared" si="37"/>
        <v>선진여객</v>
      </c>
      <c r="B136" s="108" t="str">
        <f t="shared" si="38"/>
        <v>정일</v>
      </c>
      <c r="C136" s="109" t="str">
        <f t="shared" si="39"/>
        <v>S</v>
      </c>
      <c r="D136" s="110">
        <f t="shared" si="40"/>
        <v>1.0007660235537383</v>
      </c>
      <c r="E136" s="111">
        <f t="shared" si="41"/>
        <v>2535</v>
      </c>
      <c r="F136" s="112" t="str">
        <f t="shared" si="42"/>
        <v>80</v>
      </c>
      <c r="G136" s="113" t="str">
        <f t="shared" si="43"/>
        <v>78바1140</v>
      </c>
      <c r="H136" s="114">
        <f t="shared" si="44"/>
        <v>2</v>
      </c>
      <c r="I136" s="115">
        <f t="shared" si="45"/>
        <v>2357.0650000000001</v>
      </c>
      <c r="J136" s="116">
        <f t="shared" si="46"/>
        <v>3.5502348429877033E-3</v>
      </c>
      <c r="K136" s="116">
        <f t="shared" si="47"/>
        <v>0.36567538769354452</v>
      </c>
      <c r="L136" s="116">
        <f t="shared" si="48"/>
        <v>0.26303899128789404</v>
      </c>
      <c r="M136" s="117">
        <f t="shared" si="49"/>
        <v>9.3130000000000006</v>
      </c>
      <c r="N136" s="118">
        <f t="shared" si="50"/>
        <v>0.21212821878055971</v>
      </c>
      <c r="O136" s="118">
        <f t="shared" si="51"/>
        <v>12.515564908053022</v>
      </c>
      <c r="P136" s="219">
        <f t="shared" si="52"/>
        <v>1</v>
      </c>
      <c r="Q136" s="220">
        <f t="shared" si="53"/>
        <v>5</v>
      </c>
      <c r="R136" s="220">
        <f t="shared" si="54"/>
        <v>295</v>
      </c>
      <c r="T136">
        <v>516</v>
      </c>
      <c r="U136">
        <v>2535</v>
      </c>
      <c r="V136" t="s">
        <v>363</v>
      </c>
      <c r="W136">
        <v>2357.0650000000001</v>
      </c>
      <c r="X136">
        <v>873.06500000000005</v>
      </c>
      <c r="Y136">
        <v>2.7</v>
      </c>
      <c r="Z136">
        <v>9.3130000000000006</v>
      </c>
      <c r="AA136">
        <v>155.146638</v>
      </c>
      <c r="AB136">
        <v>0.55080700000000005</v>
      </c>
      <c r="AC136">
        <v>56.733307000000003</v>
      </c>
      <c r="AD136" s="1">
        <v>620</v>
      </c>
      <c r="AE136">
        <v>5</v>
      </c>
      <c r="AF136">
        <v>295</v>
      </c>
      <c r="AG136">
        <v>77</v>
      </c>
      <c r="AH136">
        <v>15.192498000000001</v>
      </c>
      <c r="AI136">
        <v>42.4</v>
      </c>
      <c r="AJ136">
        <v>0</v>
      </c>
      <c r="AK136">
        <v>1</v>
      </c>
      <c r="AL136">
        <v>41</v>
      </c>
      <c r="AM136">
        <v>1.0007660235537383</v>
      </c>
      <c r="AN136" t="s">
        <v>458</v>
      </c>
      <c r="AO136">
        <v>2294.4720000000002</v>
      </c>
      <c r="AP136" t="s">
        <v>623</v>
      </c>
      <c r="AQ136" t="s">
        <v>116</v>
      </c>
      <c r="AR136" t="s">
        <v>120</v>
      </c>
      <c r="AS136" t="s">
        <v>116</v>
      </c>
      <c r="AT136" t="s">
        <v>120</v>
      </c>
      <c r="AU136" t="s">
        <v>210</v>
      </c>
      <c r="AV136" t="s">
        <v>363</v>
      </c>
      <c r="AW136" t="s">
        <v>458</v>
      </c>
      <c r="AX136">
        <v>2535</v>
      </c>
      <c r="AY136" t="s">
        <v>706</v>
      </c>
      <c r="AZ136">
        <v>7</v>
      </c>
      <c r="BA136" t="s">
        <v>776</v>
      </c>
      <c r="BB136">
        <v>2</v>
      </c>
      <c r="BC136">
        <v>1</v>
      </c>
      <c r="BE136" t="s">
        <v>458</v>
      </c>
      <c r="BF136">
        <v>0</v>
      </c>
      <c r="BG136" t="s">
        <v>403</v>
      </c>
      <c r="BI136" t="s">
        <v>116</v>
      </c>
      <c r="BJ136" t="s">
        <v>363</v>
      </c>
      <c r="BK136" t="s">
        <v>458</v>
      </c>
      <c r="BL136">
        <v>1.0007660235537383</v>
      </c>
      <c r="BM136">
        <v>2535</v>
      </c>
      <c r="BN136" t="s">
        <v>120</v>
      </c>
      <c r="BO136" t="s">
        <v>210</v>
      </c>
      <c r="BP136">
        <v>2</v>
      </c>
      <c r="BQ136">
        <v>2357.0650000000001</v>
      </c>
      <c r="BR136">
        <v>3.5502348429877033E-3</v>
      </c>
      <c r="BS136">
        <v>0.36567538769354452</v>
      </c>
      <c r="BT136">
        <v>0.26303899128789404</v>
      </c>
      <c r="BU136">
        <v>9.3130000000000006</v>
      </c>
      <c r="BV136">
        <v>0.21212821878055971</v>
      </c>
      <c r="BW136">
        <v>12.515564908053022</v>
      </c>
      <c r="BX136">
        <v>1</v>
      </c>
      <c r="BY136">
        <v>5</v>
      </c>
      <c r="BZ136">
        <v>295</v>
      </c>
    </row>
    <row r="137" spans="1:78" ht="16.5" x14ac:dyDescent="0.25">
      <c r="A137" s="124" t="str">
        <f t="shared" si="37"/>
        <v>선진여객</v>
      </c>
      <c r="B137" s="125" t="str">
        <f t="shared" si="38"/>
        <v>정준화</v>
      </c>
      <c r="C137" s="126" t="str">
        <f t="shared" si="39"/>
        <v>D</v>
      </c>
      <c r="D137" s="127">
        <f t="shared" si="40"/>
        <v>0.82956869035263692</v>
      </c>
      <c r="E137" s="128">
        <f t="shared" si="41"/>
        <v>976</v>
      </c>
      <c r="F137" s="129" t="str">
        <f t="shared" si="42"/>
        <v>80</v>
      </c>
      <c r="G137" s="130" t="str">
        <f t="shared" si="43"/>
        <v>78바1145</v>
      </c>
      <c r="H137" s="131">
        <f t="shared" si="44"/>
        <v>10</v>
      </c>
      <c r="I137" s="132">
        <f t="shared" si="45"/>
        <v>1869.366</v>
      </c>
      <c r="J137" s="133">
        <f t="shared" si="46"/>
        <v>1.6700141569927492E-2</v>
      </c>
      <c r="K137" s="133">
        <f t="shared" si="47"/>
        <v>0.39672348931918688</v>
      </c>
      <c r="L137" s="133">
        <f t="shared" si="48"/>
        <v>0.21558111145703945</v>
      </c>
      <c r="M137" s="134">
        <f t="shared" si="49"/>
        <v>14.46</v>
      </c>
      <c r="N137" s="135">
        <f t="shared" si="50"/>
        <v>0.3209644339310761</v>
      </c>
      <c r="O137" s="135">
        <f t="shared" si="51"/>
        <v>49.58900504235126</v>
      </c>
      <c r="P137" s="217">
        <f t="shared" si="52"/>
        <v>6</v>
      </c>
      <c r="Q137" s="218">
        <f t="shared" si="53"/>
        <v>6</v>
      </c>
      <c r="R137" s="218">
        <f t="shared" si="54"/>
        <v>927</v>
      </c>
      <c r="T137">
        <v>516</v>
      </c>
      <c r="U137">
        <v>976</v>
      </c>
      <c r="V137" t="s">
        <v>624</v>
      </c>
      <c r="W137">
        <v>1869.366</v>
      </c>
      <c r="X137">
        <v>829.15700000000004</v>
      </c>
      <c r="Y137">
        <v>2.2549999999999999</v>
      </c>
      <c r="Z137">
        <v>14.46</v>
      </c>
      <c r="AA137">
        <v>121.138015</v>
      </c>
      <c r="AB137">
        <v>2.0230220000000001</v>
      </c>
      <c r="AC137">
        <v>48.058295999999999</v>
      </c>
      <c r="AD137" s="1">
        <v>403</v>
      </c>
      <c r="AE137">
        <v>6</v>
      </c>
      <c r="AF137">
        <v>927</v>
      </c>
      <c r="AG137">
        <v>78</v>
      </c>
      <c r="AH137">
        <v>15.431704</v>
      </c>
      <c r="AI137">
        <v>2201.1</v>
      </c>
      <c r="AJ137">
        <v>0</v>
      </c>
      <c r="AK137">
        <v>6</v>
      </c>
      <c r="AL137">
        <v>544</v>
      </c>
      <c r="AM137">
        <v>0.82956869035263692</v>
      </c>
      <c r="AN137" t="s">
        <v>66</v>
      </c>
      <c r="AO137">
        <v>492.22</v>
      </c>
      <c r="AP137" t="s">
        <v>625</v>
      </c>
      <c r="AQ137" t="s">
        <v>116</v>
      </c>
      <c r="AR137" t="s">
        <v>120</v>
      </c>
      <c r="AS137" t="s">
        <v>116</v>
      </c>
      <c r="AT137" t="s">
        <v>120</v>
      </c>
      <c r="AU137" t="s">
        <v>213</v>
      </c>
      <c r="AV137" t="s">
        <v>624</v>
      </c>
      <c r="AW137" t="s">
        <v>66</v>
      </c>
      <c r="AX137">
        <v>976</v>
      </c>
      <c r="AY137" t="s">
        <v>704</v>
      </c>
      <c r="AZ137">
        <v>6</v>
      </c>
      <c r="BA137" t="s">
        <v>777</v>
      </c>
      <c r="BB137">
        <v>10</v>
      </c>
      <c r="BC137">
        <v>1</v>
      </c>
      <c r="BE137" t="s">
        <v>66</v>
      </c>
      <c r="BF137">
        <v>0</v>
      </c>
      <c r="BG137" t="s">
        <v>403</v>
      </c>
      <c r="BI137" t="s">
        <v>116</v>
      </c>
      <c r="BJ137" t="s">
        <v>624</v>
      </c>
      <c r="BK137" t="s">
        <v>66</v>
      </c>
      <c r="BL137">
        <v>0.82956869035263692</v>
      </c>
      <c r="BM137">
        <v>976</v>
      </c>
      <c r="BN137" t="s">
        <v>120</v>
      </c>
      <c r="BO137" t="s">
        <v>213</v>
      </c>
      <c r="BP137">
        <v>10</v>
      </c>
      <c r="BQ137">
        <v>1869.366</v>
      </c>
      <c r="BR137">
        <v>1.6700141569927492E-2</v>
      </c>
      <c r="BS137">
        <v>0.39672348931918688</v>
      </c>
      <c r="BT137">
        <v>0.21558111145703945</v>
      </c>
      <c r="BU137">
        <v>14.46</v>
      </c>
      <c r="BV137">
        <v>0.3209644339310761</v>
      </c>
      <c r="BW137">
        <v>49.58900504235126</v>
      </c>
      <c r="BX137">
        <v>6</v>
      </c>
      <c r="BY137">
        <v>6</v>
      </c>
      <c r="BZ137">
        <v>927</v>
      </c>
    </row>
    <row r="138" spans="1:78" ht="16.5" x14ac:dyDescent="0.25">
      <c r="A138" s="107" t="str">
        <f t="shared" si="37"/>
        <v>선진여객</v>
      </c>
      <c r="B138" s="108" t="str">
        <f t="shared" si="38"/>
        <v>정철현</v>
      </c>
      <c r="C138" s="109" t="str">
        <f t="shared" si="39"/>
        <v>B</v>
      </c>
      <c r="D138" s="110">
        <f t="shared" si="40"/>
        <v>0.90518518518518509</v>
      </c>
      <c r="E138" s="111">
        <f t="shared" si="41"/>
        <v>7967</v>
      </c>
      <c r="F138" s="112" t="str">
        <f t="shared" si="42"/>
        <v>72</v>
      </c>
      <c r="G138" s="113" t="str">
        <f t="shared" si="43"/>
        <v>78바1172</v>
      </c>
      <c r="H138" s="114">
        <f t="shared" si="44"/>
        <v>1</v>
      </c>
      <c r="I138" s="115">
        <f t="shared" si="45"/>
        <v>2292.7040000000002</v>
      </c>
      <c r="J138" s="116">
        <f t="shared" si="46"/>
        <v>3.0780827407331832E-2</v>
      </c>
      <c r="K138" s="116">
        <f t="shared" si="47"/>
        <v>0.32727302175800033</v>
      </c>
      <c r="L138" s="116">
        <f t="shared" si="48"/>
        <v>0.18755146761204236</v>
      </c>
      <c r="M138" s="117">
        <f t="shared" si="49"/>
        <v>10.558</v>
      </c>
      <c r="N138" s="118">
        <f t="shared" si="50"/>
        <v>0</v>
      </c>
      <c r="O138" s="118">
        <f t="shared" si="51"/>
        <v>37.292210420534005</v>
      </c>
      <c r="P138" s="219">
        <f t="shared" si="52"/>
        <v>0</v>
      </c>
      <c r="Q138" s="220">
        <f t="shared" si="53"/>
        <v>0</v>
      </c>
      <c r="R138" s="220">
        <f t="shared" si="54"/>
        <v>855</v>
      </c>
      <c r="T138">
        <v>516</v>
      </c>
      <c r="U138">
        <v>7967</v>
      </c>
      <c r="V138" t="s">
        <v>413</v>
      </c>
      <c r="W138">
        <v>2292.7040000000002</v>
      </c>
      <c r="X138">
        <v>937.97500000000002</v>
      </c>
      <c r="Y138">
        <v>2.444</v>
      </c>
      <c r="Z138">
        <v>10.558</v>
      </c>
      <c r="AA138">
        <v>129.84134399999999</v>
      </c>
      <c r="AB138">
        <v>3.9966240000000002</v>
      </c>
      <c r="AC138">
        <v>42.493569000000001</v>
      </c>
      <c r="AD138" s="1">
        <v>430</v>
      </c>
      <c r="AE138">
        <v>0</v>
      </c>
      <c r="AF138">
        <v>855</v>
      </c>
      <c r="AG138">
        <v>90</v>
      </c>
      <c r="AH138">
        <v>17.657734000000001</v>
      </c>
      <c r="AI138">
        <v>2710.3</v>
      </c>
      <c r="AJ138">
        <v>52.6</v>
      </c>
      <c r="AK138">
        <v>0</v>
      </c>
      <c r="AL138">
        <v>0</v>
      </c>
      <c r="AM138">
        <v>0.90518518518518509</v>
      </c>
      <c r="AN138" t="s">
        <v>67</v>
      </c>
      <c r="AO138">
        <v>2292.7040000000002</v>
      </c>
      <c r="AP138" t="s">
        <v>626</v>
      </c>
      <c r="AQ138" t="s">
        <v>116</v>
      </c>
      <c r="AR138" t="s">
        <v>119</v>
      </c>
      <c r="AS138" t="s">
        <v>116</v>
      </c>
      <c r="AT138" t="s">
        <v>119</v>
      </c>
      <c r="AU138" t="s">
        <v>412</v>
      </c>
      <c r="AV138" t="s">
        <v>413</v>
      </c>
      <c r="AW138" t="s">
        <v>67</v>
      </c>
      <c r="AX138">
        <v>7967</v>
      </c>
      <c r="AY138" t="s">
        <v>762</v>
      </c>
      <c r="AZ138">
        <v>1</v>
      </c>
      <c r="BA138" t="s">
        <v>778</v>
      </c>
      <c r="BB138">
        <v>1</v>
      </c>
      <c r="BC138">
        <v>1</v>
      </c>
      <c r="BE138" t="s">
        <v>66</v>
      </c>
      <c r="BF138">
        <v>2</v>
      </c>
      <c r="BG138" t="s">
        <v>405</v>
      </c>
      <c r="BI138" t="s">
        <v>116</v>
      </c>
      <c r="BJ138" t="s">
        <v>413</v>
      </c>
      <c r="BK138" t="s">
        <v>67</v>
      </c>
      <c r="BL138">
        <v>0.90518518518518509</v>
      </c>
      <c r="BM138">
        <v>7967</v>
      </c>
      <c r="BN138" t="s">
        <v>119</v>
      </c>
      <c r="BO138" t="s">
        <v>412</v>
      </c>
      <c r="BP138">
        <v>1</v>
      </c>
      <c r="BQ138">
        <v>2292.7040000000002</v>
      </c>
      <c r="BR138">
        <v>3.0780827407331832E-2</v>
      </c>
      <c r="BS138">
        <v>0.32727302175800033</v>
      </c>
      <c r="BT138">
        <v>0.18755146761204236</v>
      </c>
      <c r="BU138">
        <v>10.558</v>
      </c>
      <c r="BV138">
        <v>0</v>
      </c>
      <c r="BW138">
        <v>37.292210420534005</v>
      </c>
      <c r="BX138">
        <v>0</v>
      </c>
      <c r="BY138">
        <v>0</v>
      </c>
      <c r="BZ138">
        <v>855</v>
      </c>
    </row>
    <row r="139" spans="1:78" ht="16.5" x14ac:dyDescent="0.25">
      <c r="A139" s="124" t="str">
        <f t="shared" si="37"/>
        <v>선진여객</v>
      </c>
      <c r="B139" s="125" t="str">
        <f t="shared" si="38"/>
        <v>정충식</v>
      </c>
      <c r="C139" s="126" t="str">
        <f t="shared" si="39"/>
        <v>B</v>
      </c>
      <c r="D139" s="127">
        <f t="shared" si="40"/>
        <v>0.91793103448275859</v>
      </c>
      <c r="E139" s="128">
        <f t="shared" si="41"/>
        <v>4063</v>
      </c>
      <c r="F139" s="129" t="str">
        <f t="shared" si="42"/>
        <v>595</v>
      </c>
      <c r="G139" s="130" t="str">
        <f t="shared" si="43"/>
        <v>73아1097</v>
      </c>
      <c r="H139" s="131">
        <f t="shared" si="44"/>
        <v>1</v>
      </c>
      <c r="I139" s="132">
        <f t="shared" si="45"/>
        <v>2375.0100000000002</v>
      </c>
      <c r="J139" s="133">
        <f t="shared" si="46"/>
        <v>8.9492067433091689E-3</v>
      </c>
      <c r="K139" s="133">
        <f t="shared" si="47"/>
        <v>0.26129842037772788</v>
      </c>
      <c r="L139" s="133">
        <f t="shared" si="48"/>
        <v>0.16042037717735924</v>
      </c>
      <c r="M139" s="134">
        <f t="shared" si="49"/>
        <v>5.52</v>
      </c>
      <c r="N139" s="135">
        <f t="shared" si="50"/>
        <v>0</v>
      </c>
      <c r="O139" s="135">
        <f t="shared" si="51"/>
        <v>1.5999932631862601</v>
      </c>
      <c r="P139" s="217">
        <f t="shared" si="52"/>
        <v>0</v>
      </c>
      <c r="Q139" s="218">
        <f t="shared" si="53"/>
        <v>0</v>
      </c>
      <c r="R139" s="218">
        <f t="shared" si="54"/>
        <v>38</v>
      </c>
      <c r="T139">
        <v>516</v>
      </c>
      <c r="U139">
        <v>4063</v>
      </c>
      <c r="V139" t="s">
        <v>364</v>
      </c>
      <c r="W139">
        <v>2375.0100000000002</v>
      </c>
      <c r="X139">
        <v>892.202</v>
      </c>
      <c r="Y139">
        <v>2.6619999999999999</v>
      </c>
      <c r="Z139">
        <v>5.52</v>
      </c>
      <c r="AA139">
        <v>164.03744399999999</v>
      </c>
      <c r="AB139">
        <v>1.468005</v>
      </c>
      <c r="AC139">
        <v>42.862724999999998</v>
      </c>
      <c r="AD139" s="1">
        <v>381</v>
      </c>
      <c r="AE139">
        <v>0</v>
      </c>
      <c r="AF139">
        <v>38</v>
      </c>
      <c r="AG139">
        <v>64</v>
      </c>
      <c r="AH139">
        <v>14.478462</v>
      </c>
      <c r="AI139">
        <v>44.7</v>
      </c>
      <c r="AJ139">
        <v>0</v>
      </c>
      <c r="AK139">
        <v>0</v>
      </c>
      <c r="AL139">
        <v>0</v>
      </c>
      <c r="AM139">
        <v>0.91793103448275859</v>
      </c>
      <c r="AN139" t="s">
        <v>67</v>
      </c>
      <c r="AO139">
        <v>2375.0100000000002</v>
      </c>
      <c r="AP139" t="s">
        <v>627</v>
      </c>
      <c r="AQ139" t="s">
        <v>116</v>
      </c>
      <c r="AR139" t="s">
        <v>118</v>
      </c>
      <c r="AS139" t="s">
        <v>116</v>
      </c>
      <c r="AT139" t="s">
        <v>118</v>
      </c>
      <c r="AU139" t="s">
        <v>187</v>
      </c>
      <c r="AV139" t="s">
        <v>364</v>
      </c>
      <c r="AW139" t="s">
        <v>67</v>
      </c>
      <c r="AX139">
        <v>4063</v>
      </c>
      <c r="AY139" t="s">
        <v>679</v>
      </c>
      <c r="AZ139">
        <v>2</v>
      </c>
      <c r="BA139" t="s">
        <v>436</v>
      </c>
      <c r="BB139">
        <v>1</v>
      </c>
      <c r="BC139">
        <v>1</v>
      </c>
      <c r="BE139" t="s">
        <v>67</v>
      </c>
      <c r="BF139">
        <v>0</v>
      </c>
      <c r="BG139" t="s">
        <v>403</v>
      </c>
      <c r="BI139" t="s">
        <v>116</v>
      </c>
      <c r="BJ139" t="s">
        <v>364</v>
      </c>
      <c r="BK139" t="s">
        <v>67</v>
      </c>
      <c r="BL139">
        <v>0.91793103448275859</v>
      </c>
      <c r="BM139">
        <v>4063</v>
      </c>
      <c r="BN139" t="s">
        <v>118</v>
      </c>
      <c r="BO139" t="s">
        <v>187</v>
      </c>
      <c r="BP139">
        <v>1</v>
      </c>
      <c r="BQ139">
        <v>2375.0100000000002</v>
      </c>
      <c r="BR139">
        <v>8.9492067433091689E-3</v>
      </c>
      <c r="BS139">
        <v>0.26129842037772788</v>
      </c>
      <c r="BT139">
        <v>0.16042037717735924</v>
      </c>
      <c r="BU139">
        <v>5.52</v>
      </c>
      <c r="BV139">
        <v>0</v>
      </c>
      <c r="BW139">
        <v>1.5999932631862601</v>
      </c>
      <c r="BX139">
        <v>0</v>
      </c>
      <c r="BY139">
        <v>0</v>
      </c>
      <c r="BZ139">
        <v>38</v>
      </c>
    </row>
    <row r="140" spans="1:78" ht="16.5" x14ac:dyDescent="0.25">
      <c r="A140" s="107" t="str">
        <f t="shared" si="37"/>
        <v>선진여객</v>
      </c>
      <c r="B140" s="108" t="str">
        <f t="shared" si="38"/>
        <v>정홍기</v>
      </c>
      <c r="C140" s="109" t="str">
        <f t="shared" si="39"/>
        <v>D</v>
      </c>
      <c r="D140" s="110">
        <f t="shared" si="40"/>
        <v>0.83809523809523812</v>
      </c>
      <c r="E140" s="111">
        <f t="shared" si="41"/>
        <v>8812</v>
      </c>
      <c r="F140" s="112" t="str">
        <f t="shared" si="42"/>
        <v>72</v>
      </c>
      <c r="G140" s="113" t="str">
        <f t="shared" si="43"/>
        <v>70바3737</v>
      </c>
      <c r="H140" s="114">
        <f t="shared" si="44"/>
        <v>1</v>
      </c>
      <c r="I140" s="115">
        <f t="shared" si="45"/>
        <v>2011.3409999999999</v>
      </c>
      <c r="J140" s="116">
        <f t="shared" si="46"/>
        <v>1.531609534734131E-2</v>
      </c>
      <c r="K140" s="116">
        <f t="shared" si="47"/>
        <v>0.35110078617176976</v>
      </c>
      <c r="L140" s="116">
        <f t="shared" si="48"/>
        <v>0.28985636945699411</v>
      </c>
      <c r="M140" s="117">
        <f t="shared" si="49"/>
        <v>16.111000000000001</v>
      </c>
      <c r="N140" s="118">
        <f t="shared" si="50"/>
        <v>0</v>
      </c>
      <c r="O140" s="118">
        <f t="shared" si="51"/>
        <v>22.522287369471414</v>
      </c>
      <c r="P140" s="219">
        <f t="shared" si="52"/>
        <v>0</v>
      </c>
      <c r="Q140" s="220">
        <f t="shared" si="53"/>
        <v>0</v>
      </c>
      <c r="R140" s="220">
        <f t="shared" si="54"/>
        <v>453</v>
      </c>
      <c r="T140">
        <v>516</v>
      </c>
      <c r="U140">
        <v>8812</v>
      </c>
      <c r="V140" t="s">
        <v>460</v>
      </c>
      <c r="W140">
        <v>2011.3409999999999</v>
      </c>
      <c r="X140">
        <v>1142.614</v>
      </c>
      <c r="Y140">
        <v>1.76</v>
      </c>
      <c r="Z140">
        <v>16.111000000000001</v>
      </c>
      <c r="AA140">
        <v>107.691351</v>
      </c>
      <c r="AB140">
        <v>1.649411</v>
      </c>
      <c r="AC140">
        <v>37.810518000000002</v>
      </c>
      <c r="AD140" s="1">
        <v>583</v>
      </c>
      <c r="AE140">
        <v>0</v>
      </c>
      <c r="AF140">
        <v>453</v>
      </c>
      <c r="AG140">
        <v>90</v>
      </c>
      <c r="AH140">
        <v>18.676902999999999</v>
      </c>
      <c r="AI140">
        <v>3158.6</v>
      </c>
      <c r="AJ140">
        <v>214.4</v>
      </c>
      <c r="AK140">
        <v>0</v>
      </c>
      <c r="AL140">
        <v>0</v>
      </c>
      <c r="AM140">
        <v>0.83809523809523812</v>
      </c>
      <c r="AN140" t="s">
        <v>66</v>
      </c>
      <c r="AO140">
        <v>2011.3409999999999</v>
      </c>
      <c r="AP140" t="s">
        <v>628</v>
      </c>
      <c r="AQ140" t="s">
        <v>116</v>
      </c>
      <c r="AR140" t="s">
        <v>119</v>
      </c>
      <c r="AS140" t="s">
        <v>116</v>
      </c>
      <c r="AT140" t="s">
        <v>119</v>
      </c>
      <c r="AU140" t="s">
        <v>437</v>
      </c>
      <c r="AV140" t="s">
        <v>460</v>
      </c>
      <c r="AW140" t="s">
        <v>66</v>
      </c>
      <c r="AX140">
        <v>8812</v>
      </c>
      <c r="AY140" t="s">
        <v>692</v>
      </c>
      <c r="AZ140">
        <v>2</v>
      </c>
      <c r="BA140" t="s">
        <v>415</v>
      </c>
      <c r="BB140">
        <v>1</v>
      </c>
      <c r="BC140">
        <v>1</v>
      </c>
      <c r="BE140" t="s">
        <v>66</v>
      </c>
      <c r="BF140">
        <v>0</v>
      </c>
      <c r="BG140" t="s">
        <v>403</v>
      </c>
      <c r="BI140" t="s">
        <v>116</v>
      </c>
      <c r="BJ140" t="s">
        <v>460</v>
      </c>
      <c r="BK140" t="s">
        <v>66</v>
      </c>
      <c r="BL140">
        <v>0.83809523809523812</v>
      </c>
      <c r="BM140">
        <v>8812</v>
      </c>
      <c r="BN140" t="s">
        <v>119</v>
      </c>
      <c r="BO140" t="s">
        <v>437</v>
      </c>
      <c r="BP140">
        <v>1</v>
      </c>
      <c r="BQ140">
        <v>2011.3409999999999</v>
      </c>
      <c r="BR140">
        <v>1.531609534734131E-2</v>
      </c>
      <c r="BS140">
        <v>0.35110078617176976</v>
      </c>
      <c r="BT140">
        <v>0.28985636945699411</v>
      </c>
      <c r="BU140">
        <v>16.111000000000001</v>
      </c>
      <c r="BV140">
        <v>0</v>
      </c>
      <c r="BW140">
        <v>22.522287369471414</v>
      </c>
      <c r="BX140">
        <v>0</v>
      </c>
      <c r="BY140">
        <v>0</v>
      </c>
      <c r="BZ140">
        <v>453</v>
      </c>
    </row>
    <row r="141" spans="1:78" ht="16.5" x14ac:dyDescent="0.25">
      <c r="A141" s="124" t="str">
        <f t="shared" si="37"/>
        <v>선진여객</v>
      </c>
      <c r="B141" s="125" t="str">
        <f t="shared" si="38"/>
        <v>정훈</v>
      </c>
      <c r="C141" s="126" t="str">
        <f t="shared" si="39"/>
        <v>D</v>
      </c>
      <c r="D141" s="127">
        <f t="shared" si="40"/>
        <v>0.80216122441089599</v>
      </c>
      <c r="E141" s="128">
        <f t="shared" si="41"/>
        <v>6408</v>
      </c>
      <c r="F141" s="129" t="str">
        <f t="shared" si="42"/>
        <v>87</v>
      </c>
      <c r="G141" s="130" t="str">
        <f t="shared" si="43"/>
        <v>78바1186</v>
      </c>
      <c r="H141" s="131">
        <f t="shared" si="44"/>
        <v>2</v>
      </c>
      <c r="I141" s="132">
        <f t="shared" si="45"/>
        <v>2199.6420000000003</v>
      </c>
      <c r="J141" s="133">
        <f t="shared" si="46"/>
        <v>8.4922060025837513E-3</v>
      </c>
      <c r="K141" s="133">
        <f t="shared" si="47"/>
        <v>0.39828192781636756</v>
      </c>
      <c r="L141" s="133">
        <f t="shared" si="48"/>
        <v>0.16957304870519838</v>
      </c>
      <c r="M141" s="134">
        <f t="shared" si="49"/>
        <v>13.164</v>
      </c>
      <c r="N141" s="135">
        <f t="shared" si="50"/>
        <v>0</v>
      </c>
      <c r="O141" s="135">
        <f t="shared" si="51"/>
        <v>20.276026735259645</v>
      </c>
      <c r="P141" s="217">
        <f t="shared" si="52"/>
        <v>2</v>
      </c>
      <c r="Q141" s="218">
        <f t="shared" si="53"/>
        <v>0</v>
      </c>
      <c r="R141" s="218">
        <f t="shared" si="54"/>
        <v>446</v>
      </c>
      <c r="T141">
        <v>516</v>
      </c>
      <c r="U141">
        <v>6408</v>
      </c>
      <c r="V141" t="s">
        <v>365</v>
      </c>
      <c r="W141">
        <v>2199.6419999999998</v>
      </c>
      <c r="X141">
        <v>1134.1099999999999</v>
      </c>
      <c r="Y141">
        <v>1.94</v>
      </c>
      <c r="Z141">
        <v>13.164</v>
      </c>
      <c r="AA141">
        <v>143.42633699999999</v>
      </c>
      <c r="AB141">
        <v>1.2180059999999999</v>
      </c>
      <c r="AC141">
        <v>57.124118000000003</v>
      </c>
      <c r="AD141" s="1">
        <v>373</v>
      </c>
      <c r="AE141">
        <v>0</v>
      </c>
      <c r="AF141">
        <v>446</v>
      </c>
      <c r="AG141">
        <v>70</v>
      </c>
      <c r="AH141">
        <v>15.336387999999999</v>
      </c>
      <c r="AI141">
        <v>207.1</v>
      </c>
      <c r="AJ141">
        <v>0</v>
      </c>
      <c r="AK141">
        <v>2</v>
      </c>
      <c r="AL141">
        <v>131</v>
      </c>
      <c r="AM141">
        <v>0.80216122441089599</v>
      </c>
      <c r="AN141" t="s">
        <v>66</v>
      </c>
      <c r="AO141">
        <v>2105.5070000000001</v>
      </c>
      <c r="AP141" t="s">
        <v>629</v>
      </c>
      <c r="AQ141" t="s">
        <v>116</v>
      </c>
      <c r="AR141" t="s">
        <v>121</v>
      </c>
      <c r="AS141" t="s">
        <v>116</v>
      </c>
      <c r="AT141" t="s">
        <v>121</v>
      </c>
      <c r="AU141" t="s">
        <v>248</v>
      </c>
      <c r="AV141" t="s">
        <v>365</v>
      </c>
      <c r="AW141" t="s">
        <v>66</v>
      </c>
      <c r="AX141">
        <v>6408</v>
      </c>
      <c r="AY141" t="s">
        <v>672</v>
      </c>
      <c r="AZ141">
        <v>16</v>
      </c>
      <c r="BA141" t="s">
        <v>779</v>
      </c>
      <c r="BB141">
        <v>2</v>
      </c>
      <c r="BC141">
        <v>1</v>
      </c>
      <c r="BE141" t="s">
        <v>69</v>
      </c>
      <c r="BF141">
        <v>1</v>
      </c>
      <c r="BG141" t="s">
        <v>405</v>
      </c>
      <c r="BI141" t="s">
        <v>116</v>
      </c>
      <c r="BJ141" t="s">
        <v>365</v>
      </c>
      <c r="BK141" t="s">
        <v>66</v>
      </c>
      <c r="BL141">
        <v>0.80216122441089599</v>
      </c>
      <c r="BM141">
        <v>6408</v>
      </c>
      <c r="BN141" t="s">
        <v>121</v>
      </c>
      <c r="BO141" t="s">
        <v>248</v>
      </c>
      <c r="BP141">
        <v>2</v>
      </c>
      <c r="BQ141">
        <v>2199.6420000000003</v>
      </c>
      <c r="BR141">
        <v>8.4922060025837513E-3</v>
      </c>
      <c r="BS141">
        <v>0.39828192781636756</v>
      </c>
      <c r="BT141">
        <v>0.1695730487051984</v>
      </c>
      <c r="BU141">
        <v>13.164</v>
      </c>
      <c r="BV141">
        <v>0</v>
      </c>
      <c r="BW141">
        <v>20.276026735259645</v>
      </c>
      <c r="BX141">
        <v>2</v>
      </c>
      <c r="BY141">
        <v>0</v>
      </c>
      <c r="BZ141">
        <v>446</v>
      </c>
    </row>
    <row r="142" spans="1:78" ht="16.5" x14ac:dyDescent="0.25">
      <c r="A142" s="107" t="str">
        <f t="shared" si="37"/>
        <v>선진여객</v>
      </c>
      <c r="B142" s="108" t="str">
        <f t="shared" si="38"/>
        <v>조권석</v>
      </c>
      <c r="C142" s="109" t="str">
        <f t="shared" si="39"/>
        <v>D</v>
      </c>
      <c r="D142" s="110">
        <f t="shared" si="40"/>
        <v>0.84303030303030313</v>
      </c>
      <c r="E142" s="111">
        <f t="shared" si="41"/>
        <v>4595</v>
      </c>
      <c r="F142" s="112" t="str">
        <f t="shared" si="42"/>
        <v>300</v>
      </c>
      <c r="G142" s="113" t="str">
        <f t="shared" si="43"/>
        <v>78바1195</v>
      </c>
      <c r="H142" s="114">
        <f t="shared" si="44"/>
        <v>1</v>
      </c>
      <c r="I142" s="115">
        <f t="shared" si="45"/>
        <v>2677.9989999999998</v>
      </c>
      <c r="J142" s="116">
        <f t="shared" si="46"/>
        <v>6.4195612338446085E-3</v>
      </c>
      <c r="K142" s="116">
        <f t="shared" si="47"/>
        <v>0.35248684930447355</v>
      </c>
      <c r="L142" s="116">
        <f t="shared" si="48"/>
        <v>8.4017955197145333E-2</v>
      </c>
      <c r="M142" s="117">
        <f t="shared" si="49"/>
        <v>12.108000000000001</v>
      </c>
      <c r="N142" s="118">
        <f t="shared" si="50"/>
        <v>3.7341313420953481E-2</v>
      </c>
      <c r="O142" s="118">
        <f t="shared" si="51"/>
        <v>7.0201669231392545</v>
      </c>
      <c r="P142" s="219">
        <f t="shared" si="52"/>
        <v>1</v>
      </c>
      <c r="Q142" s="220">
        <f t="shared" si="53"/>
        <v>1</v>
      </c>
      <c r="R142" s="220">
        <f t="shared" si="54"/>
        <v>188</v>
      </c>
      <c r="T142">
        <v>516</v>
      </c>
      <c r="U142">
        <v>4595</v>
      </c>
      <c r="V142" t="s">
        <v>366</v>
      </c>
      <c r="W142">
        <v>2677.9989999999998</v>
      </c>
      <c r="X142">
        <v>962.45100000000002</v>
      </c>
      <c r="Y142">
        <v>2.782</v>
      </c>
      <c r="Z142">
        <v>12.108000000000001</v>
      </c>
      <c r="AA142">
        <v>155.59272100000001</v>
      </c>
      <c r="AB142">
        <v>0.99883699999999997</v>
      </c>
      <c r="AC142">
        <v>54.844388000000002</v>
      </c>
      <c r="AD142" s="1">
        <v>225</v>
      </c>
      <c r="AE142">
        <v>1</v>
      </c>
      <c r="AF142">
        <v>188</v>
      </c>
      <c r="AG142">
        <v>78</v>
      </c>
      <c r="AH142">
        <v>17.211594999999999</v>
      </c>
      <c r="AI142">
        <v>1455.9</v>
      </c>
      <c r="AJ142">
        <v>0</v>
      </c>
      <c r="AK142">
        <v>1</v>
      </c>
      <c r="AL142">
        <v>150</v>
      </c>
      <c r="AM142">
        <v>0.84303030303030313</v>
      </c>
      <c r="AN142" t="s">
        <v>66</v>
      </c>
      <c r="AO142">
        <v>2677.9989999999998</v>
      </c>
      <c r="AP142" t="s">
        <v>630</v>
      </c>
      <c r="AQ142" t="s">
        <v>116</v>
      </c>
      <c r="AR142" t="s">
        <v>117</v>
      </c>
      <c r="AS142" t="s">
        <v>116</v>
      </c>
      <c r="AT142" t="s">
        <v>117</v>
      </c>
      <c r="AU142" t="s">
        <v>183</v>
      </c>
      <c r="AV142" t="s">
        <v>366</v>
      </c>
      <c r="AW142" t="s">
        <v>66</v>
      </c>
      <c r="AX142">
        <v>4595</v>
      </c>
      <c r="AY142" t="s">
        <v>739</v>
      </c>
      <c r="AZ142">
        <v>3</v>
      </c>
      <c r="BA142" t="s">
        <v>780</v>
      </c>
      <c r="BB142">
        <v>1</v>
      </c>
      <c r="BC142">
        <v>1</v>
      </c>
      <c r="BE142" t="s">
        <v>66</v>
      </c>
      <c r="BF142">
        <v>0</v>
      </c>
      <c r="BG142" t="s">
        <v>403</v>
      </c>
      <c r="BI142" t="s">
        <v>116</v>
      </c>
      <c r="BJ142" t="s">
        <v>366</v>
      </c>
      <c r="BK142" t="s">
        <v>66</v>
      </c>
      <c r="BL142">
        <v>0.84303030303030313</v>
      </c>
      <c r="BM142">
        <v>4595</v>
      </c>
      <c r="BN142" t="s">
        <v>117</v>
      </c>
      <c r="BO142" t="s">
        <v>183</v>
      </c>
      <c r="BP142">
        <v>1</v>
      </c>
      <c r="BQ142">
        <v>2677.9989999999998</v>
      </c>
      <c r="BR142">
        <v>6.4195612338446085E-3</v>
      </c>
      <c r="BS142">
        <v>0.35248684930447355</v>
      </c>
      <c r="BT142">
        <v>8.4017955197145333E-2</v>
      </c>
      <c r="BU142">
        <v>12.108000000000001</v>
      </c>
      <c r="BV142">
        <v>3.7341313420953481E-2</v>
      </c>
      <c r="BW142">
        <v>7.0201669231392545</v>
      </c>
      <c r="BX142">
        <v>1</v>
      </c>
      <c r="BY142">
        <v>1</v>
      </c>
      <c r="BZ142">
        <v>188</v>
      </c>
    </row>
    <row r="143" spans="1:78" ht="16.5" x14ac:dyDescent="0.25">
      <c r="A143" s="124" t="str">
        <f t="shared" si="37"/>
        <v>선진여객</v>
      </c>
      <c r="B143" s="125" t="str">
        <f t="shared" si="38"/>
        <v>조성래</v>
      </c>
      <c r="C143" s="126" t="str">
        <f t="shared" si="39"/>
        <v>F</v>
      </c>
      <c r="D143" s="127">
        <f t="shared" si="40"/>
        <v>0.76952289706974708</v>
      </c>
      <c r="E143" s="128">
        <f t="shared" si="41"/>
        <v>1926</v>
      </c>
      <c r="F143" s="129" t="str">
        <f t="shared" si="42"/>
        <v>87</v>
      </c>
      <c r="G143" s="130" t="str">
        <f t="shared" si="43"/>
        <v>73아1091</v>
      </c>
      <c r="H143" s="131">
        <f t="shared" si="44"/>
        <v>2</v>
      </c>
      <c r="I143" s="132">
        <f t="shared" si="45"/>
        <v>2304.7840000000001</v>
      </c>
      <c r="J143" s="133">
        <f t="shared" si="46"/>
        <v>1.5515468030141701E-2</v>
      </c>
      <c r="K143" s="133">
        <f t="shared" si="47"/>
        <v>0.40769366172807175</v>
      </c>
      <c r="L143" s="133">
        <f t="shared" si="48"/>
        <v>0.24644391838888155</v>
      </c>
      <c r="M143" s="134">
        <f t="shared" si="49"/>
        <v>15.509</v>
      </c>
      <c r="N143" s="135">
        <f t="shared" si="50"/>
        <v>8.6776027601718861E-2</v>
      </c>
      <c r="O143" s="135">
        <f t="shared" si="51"/>
        <v>11.237495574422592</v>
      </c>
      <c r="P143" s="217">
        <f t="shared" si="52"/>
        <v>0</v>
      </c>
      <c r="Q143" s="218">
        <f t="shared" si="53"/>
        <v>2</v>
      </c>
      <c r="R143" s="218">
        <f t="shared" si="54"/>
        <v>259</v>
      </c>
      <c r="T143">
        <v>516</v>
      </c>
      <c r="U143">
        <v>1926</v>
      </c>
      <c r="V143" t="s">
        <v>367</v>
      </c>
      <c r="W143">
        <v>2304.7840000000001</v>
      </c>
      <c r="X143">
        <v>1198.8520000000001</v>
      </c>
      <c r="Y143">
        <v>1.9219999999999999</v>
      </c>
      <c r="Z143">
        <v>15.509</v>
      </c>
      <c r="AA143">
        <v>151.74579299999999</v>
      </c>
      <c r="AB143">
        <v>2.3544070000000001</v>
      </c>
      <c r="AC143">
        <v>61.865797999999998</v>
      </c>
      <c r="AD143" s="1">
        <v>568</v>
      </c>
      <c r="AE143">
        <v>2</v>
      </c>
      <c r="AF143">
        <v>259</v>
      </c>
      <c r="AG143">
        <v>85</v>
      </c>
      <c r="AH143">
        <v>15.188454</v>
      </c>
      <c r="AI143">
        <v>953.8</v>
      </c>
      <c r="AJ143">
        <v>0.7</v>
      </c>
      <c r="AK143">
        <v>0</v>
      </c>
      <c r="AL143">
        <v>0</v>
      </c>
      <c r="AM143">
        <v>0.76952289706974708</v>
      </c>
      <c r="AN143" t="s">
        <v>69</v>
      </c>
      <c r="AO143">
        <v>2188.056</v>
      </c>
      <c r="AP143" t="s">
        <v>631</v>
      </c>
      <c r="AQ143" t="s">
        <v>116</v>
      </c>
      <c r="AR143" t="s">
        <v>121</v>
      </c>
      <c r="AS143" t="s">
        <v>116</v>
      </c>
      <c r="AT143" t="s">
        <v>121</v>
      </c>
      <c r="AU143" t="s">
        <v>234</v>
      </c>
      <c r="AV143" t="s">
        <v>367</v>
      </c>
      <c r="AW143" t="s">
        <v>69</v>
      </c>
      <c r="AX143">
        <v>1926</v>
      </c>
      <c r="AY143" t="s">
        <v>670</v>
      </c>
      <c r="AZ143">
        <v>16</v>
      </c>
      <c r="BA143" t="s">
        <v>781</v>
      </c>
      <c r="BB143">
        <v>2</v>
      </c>
      <c r="BC143">
        <v>1</v>
      </c>
      <c r="BE143" t="s">
        <v>69</v>
      </c>
      <c r="BF143">
        <v>0</v>
      </c>
      <c r="BG143" t="s">
        <v>403</v>
      </c>
      <c r="BI143" t="s">
        <v>116</v>
      </c>
      <c r="BJ143" t="s">
        <v>367</v>
      </c>
      <c r="BK143" t="s">
        <v>69</v>
      </c>
      <c r="BL143">
        <v>0.76952289706974708</v>
      </c>
      <c r="BM143">
        <v>1926</v>
      </c>
      <c r="BN143" t="s">
        <v>121</v>
      </c>
      <c r="BO143" t="s">
        <v>234</v>
      </c>
      <c r="BP143">
        <v>2</v>
      </c>
      <c r="BQ143">
        <v>2304.7840000000001</v>
      </c>
      <c r="BR143">
        <v>1.5515468030141701E-2</v>
      </c>
      <c r="BS143">
        <v>0.40769366172807175</v>
      </c>
      <c r="BT143">
        <v>0.24644391838888155</v>
      </c>
      <c r="BU143">
        <v>15.509</v>
      </c>
      <c r="BV143">
        <v>8.6776027601718861E-2</v>
      </c>
      <c r="BW143">
        <v>11.237495574422592</v>
      </c>
      <c r="BX143">
        <v>0</v>
      </c>
      <c r="BY143">
        <v>2</v>
      </c>
      <c r="BZ143">
        <v>259</v>
      </c>
    </row>
    <row r="144" spans="1:78" ht="16.5" x14ac:dyDescent="0.25">
      <c r="A144" s="107" t="str">
        <f t="shared" si="37"/>
        <v>선진여객</v>
      </c>
      <c r="B144" s="108" t="str">
        <f t="shared" si="38"/>
        <v>주태규</v>
      </c>
      <c r="C144" s="109" t="str">
        <f t="shared" si="39"/>
        <v>C</v>
      </c>
      <c r="D144" s="110">
        <f t="shared" si="40"/>
        <v>0.89777777777777767</v>
      </c>
      <c r="E144" s="111">
        <f t="shared" si="41"/>
        <v>8771</v>
      </c>
      <c r="F144" s="112" t="str">
        <f t="shared" si="42"/>
        <v>80</v>
      </c>
      <c r="G144" s="113" t="str">
        <f t="shared" si="43"/>
        <v>78바1153</v>
      </c>
      <c r="H144" s="114">
        <f t="shared" si="44"/>
        <v>1</v>
      </c>
      <c r="I144" s="115">
        <f t="shared" si="45"/>
        <v>2461.5929999999998</v>
      </c>
      <c r="J144" s="116">
        <f t="shared" si="46"/>
        <v>6.5599445393632605E-3</v>
      </c>
      <c r="K144" s="116">
        <f t="shared" si="47"/>
        <v>0.36790791523325789</v>
      </c>
      <c r="L144" s="116">
        <f t="shared" si="48"/>
        <v>0.20474546360832194</v>
      </c>
      <c r="M144" s="117">
        <f t="shared" si="49"/>
        <v>9.7539999999999996</v>
      </c>
      <c r="N144" s="118">
        <f t="shared" si="50"/>
        <v>8.1248199844572197E-2</v>
      </c>
      <c r="O144" s="118">
        <f t="shared" si="51"/>
        <v>5.281132989897193</v>
      </c>
      <c r="P144" s="219">
        <f t="shared" si="52"/>
        <v>4</v>
      </c>
      <c r="Q144" s="220">
        <f t="shared" si="53"/>
        <v>2</v>
      </c>
      <c r="R144" s="220">
        <f t="shared" si="54"/>
        <v>130</v>
      </c>
      <c r="T144">
        <v>516</v>
      </c>
      <c r="U144">
        <v>8771</v>
      </c>
      <c r="V144" t="s">
        <v>368</v>
      </c>
      <c r="W144">
        <v>2461.5929999999998</v>
      </c>
      <c r="X144">
        <v>1015.5170000000001</v>
      </c>
      <c r="Y144">
        <v>2.4239999999999999</v>
      </c>
      <c r="Z144">
        <v>9.7539999999999996</v>
      </c>
      <c r="AA144">
        <v>165.73051699999999</v>
      </c>
      <c r="AB144">
        <v>1.087183</v>
      </c>
      <c r="AC144">
        <v>60.973568999999998</v>
      </c>
      <c r="AD144" s="1">
        <v>504</v>
      </c>
      <c r="AE144">
        <v>2</v>
      </c>
      <c r="AF144">
        <v>130</v>
      </c>
      <c r="AG144">
        <v>62</v>
      </c>
      <c r="AH144">
        <v>14.852985</v>
      </c>
      <c r="AI144">
        <v>7.8</v>
      </c>
      <c r="AJ144">
        <v>0</v>
      </c>
      <c r="AK144">
        <v>4</v>
      </c>
      <c r="AL144">
        <v>266</v>
      </c>
      <c r="AM144">
        <v>0.89777777777777767</v>
      </c>
      <c r="AN144" t="s">
        <v>68</v>
      </c>
      <c r="AO144">
        <v>2461.5929999999998</v>
      </c>
      <c r="AP144" t="s">
        <v>632</v>
      </c>
      <c r="AQ144" t="s">
        <v>116</v>
      </c>
      <c r="AR144" t="s">
        <v>120</v>
      </c>
      <c r="AS144" t="s">
        <v>116</v>
      </c>
      <c r="AT144" t="s">
        <v>120</v>
      </c>
      <c r="AU144" t="s">
        <v>220</v>
      </c>
      <c r="AV144" t="s">
        <v>368</v>
      </c>
      <c r="AW144" t="s">
        <v>68</v>
      </c>
      <c r="AX144">
        <v>8771</v>
      </c>
      <c r="AY144" t="s">
        <v>684</v>
      </c>
      <c r="AZ144">
        <v>1</v>
      </c>
      <c r="BA144" t="s">
        <v>226</v>
      </c>
      <c r="BB144">
        <v>1</v>
      </c>
      <c r="BC144">
        <v>1</v>
      </c>
      <c r="BE144" t="s">
        <v>68</v>
      </c>
      <c r="BF144">
        <v>0</v>
      </c>
      <c r="BG144" t="s">
        <v>403</v>
      </c>
      <c r="BI144" t="s">
        <v>116</v>
      </c>
      <c r="BJ144" t="s">
        <v>368</v>
      </c>
      <c r="BK144" t="s">
        <v>68</v>
      </c>
      <c r="BL144">
        <v>0.89777777777777767</v>
      </c>
      <c r="BM144">
        <v>8771</v>
      </c>
      <c r="BN144" t="s">
        <v>120</v>
      </c>
      <c r="BO144" t="s">
        <v>220</v>
      </c>
      <c r="BP144">
        <v>1</v>
      </c>
      <c r="BQ144">
        <v>2461.5929999999998</v>
      </c>
      <c r="BR144">
        <v>6.5599445393632605E-3</v>
      </c>
      <c r="BS144">
        <v>0.36790791523325789</v>
      </c>
      <c r="BT144">
        <v>0.20474546360832194</v>
      </c>
      <c r="BU144">
        <v>9.7539999999999996</v>
      </c>
      <c r="BV144">
        <v>8.1248199844572197E-2</v>
      </c>
      <c r="BW144">
        <v>5.281132989897193</v>
      </c>
      <c r="BX144">
        <v>4</v>
      </c>
      <c r="BY144">
        <v>2</v>
      </c>
      <c r="BZ144">
        <v>130</v>
      </c>
    </row>
    <row r="145" spans="1:78" ht="16.5" x14ac:dyDescent="0.25">
      <c r="A145" s="124" t="str">
        <f t="shared" si="37"/>
        <v>선진여객</v>
      </c>
      <c r="B145" s="125" t="str">
        <f t="shared" si="38"/>
        <v>진병문</v>
      </c>
      <c r="C145" s="126" t="str">
        <f t="shared" si="39"/>
        <v>F</v>
      </c>
      <c r="D145" s="127">
        <f t="shared" si="40"/>
        <v>0.73784350048951719</v>
      </c>
      <c r="E145" s="128">
        <f t="shared" si="41"/>
        <v>4078</v>
      </c>
      <c r="F145" s="129" t="str">
        <f t="shared" si="42"/>
        <v>72</v>
      </c>
      <c r="G145" s="130" t="str">
        <f t="shared" si="43"/>
        <v>78바1180</v>
      </c>
      <c r="H145" s="131">
        <f t="shared" si="44"/>
        <v>5</v>
      </c>
      <c r="I145" s="132">
        <f t="shared" si="45"/>
        <v>1696.2809999999999</v>
      </c>
      <c r="J145" s="133">
        <f t="shared" si="46"/>
        <v>3.5655205427318946E-2</v>
      </c>
      <c r="K145" s="133">
        <f t="shared" si="47"/>
        <v>0.35583546577788533</v>
      </c>
      <c r="L145" s="133">
        <f t="shared" si="48"/>
        <v>0.23993666143758022</v>
      </c>
      <c r="M145" s="134">
        <f t="shared" si="49"/>
        <v>17.007999999999999</v>
      </c>
      <c r="N145" s="135">
        <f t="shared" si="50"/>
        <v>0</v>
      </c>
      <c r="O145" s="135">
        <f t="shared" si="51"/>
        <v>75.887663709842784</v>
      </c>
      <c r="P145" s="217">
        <f t="shared" si="52"/>
        <v>8</v>
      </c>
      <c r="Q145" s="218">
        <f t="shared" si="53"/>
        <v>0</v>
      </c>
      <c r="R145" s="218">
        <f t="shared" si="54"/>
        <v>1354</v>
      </c>
      <c r="T145">
        <v>516</v>
      </c>
      <c r="U145">
        <v>4078</v>
      </c>
      <c r="V145" t="s">
        <v>369</v>
      </c>
      <c r="W145">
        <v>1732.5540000000001</v>
      </c>
      <c r="X145">
        <v>915.02599999999995</v>
      </c>
      <c r="Y145">
        <v>1.893</v>
      </c>
      <c r="Z145">
        <v>17.007999999999999</v>
      </c>
      <c r="AA145">
        <v>92.739418000000001</v>
      </c>
      <c r="AB145">
        <v>3.3066430000000002</v>
      </c>
      <c r="AC145">
        <v>32.999974000000002</v>
      </c>
      <c r="AD145" s="1">
        <v>407</v>
      </c>
      <c r="AE145">
        <v>0</v>
      </c>
      <c r="AF145">
        <v>1354</v>
      </c>
      <c r="AG145">
        <v>82</v>
      </c>
      <c r="AH145">
        <v>18.681958000000002</v>
      </c>
      <c r="AI145">
        <v>3895.5</v>
      </c>
      <c r="AJ145">
        <v>0</v>
      </c>
      <c r="AK145">
        <v>8</v>
      </c>
      <c r="AL145">
        <v>1897</v>
      </c>
      <c r="AM145">
        <v>0.73784350048951719</v>
      </c>
      <c r="AN145" t="s">
        <v>69</v>
      </c>
      <c r="AO145">
        <v>1003.345</v>
      </c>
      <c r="AP145" t="s">
        <v>633</v>
      </c>
      <c r="AQ145" t="s">
        <v>116</v>
      </c>
      <c r="AR145" t="s">
        <v>119</v>
      </c>
      <c r="AS145" t="s">
        <v>116</v>
      </c>
      <c r="AT145" t="s">
        <v>119</v>
      </c>
      <c r="AU145" t="s">
        <v>199</v>
      </c>
      <c r="AV145" t="s">
        <v>369</v>
      </c>
      <c r="AW145" t="s">
        <v>69</v>
      </c>
      <c r="AX145">
        <v>4078</v>
      </c>
      <c r="AY145" t="s">
        <v>696</v>
      </c>
      <c r="AZ145">
        <v>9</v>
      </c>
      <c r="BA145" t="s">
        <v>782</v>
      </c>
      <c r="BB145">
        <v>5</v>
      </c>
      <c r="BC145">
        <v>1</v>
      </c>
      <c r="BE145" t="s">
        <v>69</v>
      </c>
      <c r="BF145">
        <v>0</v>
      </c>
      <c r="BG145" t="s">
        <v>403</v>
      </c>
      <c r="BI145" t="s">
        <v>116</v>
      </c>
      <c r="BJ145" t="s">
        <v>369</v>
      </c>
      <c r="BK145" t="s">
        <v>69</v>
      </c>
      <c r="BL145">
        <v>0.73784350048951719</v>
      </c>
      <c r="BM145">
        <v>4078</v>
      </c>
      <c r="BN145" t="s">
        <v>119</v>
      </c>
      <c r="BO145" t="s">
        <v>199</v>
      </c>
      <c r="BP145">
        <v>5</v>
      </c>
      <c r="BQ145">
        <v>1696.2809999999999</v>
      </c>
      <c r="BR145">
        <v>3.5655205427318946E-2</v>
      </c>
      <c r="BS145">
        <v>0.35583546577788533</v>
      </c>
      <c r="BT145">
        <v>0.23491331294724435</v>
      </c>
      <c r="BU145">
        <v>17.007999999999999</v>
      </c>
      <c r="BV145">
        <v>0</v>
      </c>
      <c r="BW145">
        <v>75.887663709842784</v>
      </c>
      <c r="BX145">
        <v>8</v>
      </c>
      <c r="BY145">
        <v>0</v>
      </c>
      <c r="BZ145">
        <v>1354</v>
      </c>
    </row>
    <row r="146" spans="1:78" ht="16.5" x14ac:dyDescent="0.25">
      <c r="A146" s="107" t="str">
        <f t="shared" si="37"/>
        <v>선진여객</v>
      </c>
      <c r="B146" s="108" t="str">
        <f t="shared" si="38"/>
        <v>최규주</v>
      </c>
      <c r="C146" s="109" t="str">
        <f t="shared" si="39"/>
        <v>F</v>
      </c>
      <c r="D146" s="110">
        <f t="shared" si="40"/>
        <v>0.67393939393939406</v>
      </c>
      <c r="E146" s="111">
        <f t="shared" si="41"/>
        <v>1526</v>
      </c>
      <c r="F146" s="112" t="str">
        <f t="shared" si="42"/>
        <v>300</v>
      </c>
      <c r="G146" s="113" t="str">
        <f t="shared" si="43"/>
        <v>78바1136</v>
      </c>
      <c r="H146" s="114">
        <f t="shared" si="44"/>
        <v>1</v>
      </c>
      <c r="I146" s="115">
        <f t="shared" si="45"/>
        <v>2145.48</v>
      </c>
      <c r="J146" s="116">
        <f t="shared" si="46"/>
        <v>6.0301374249828558E-3</v>
      </c>
      <c r="K146" s="116">
        <f t="shared" si="47"/>
        <v>0.36451035648962204</v>
      </c>
      <c r="L146" s="116">
        <f t="shared" si="48"/>
        <v>0.25635289072841511</v>
      </c>
      <c r="M146" s="117">
        <f t="shared" si="49"/>
        <v>12.221</v>
      </c>
      <c r="N146" s="118">
        <f t="shared" si="50"/>
        <v>0.37287693196860378</v>
      </c>
      <c r="O146" s="118">
        <f t="shared" si="51"/>
        <v>60.685720677890259</v>
      </c>
      <c r="P146" s="219">
        <f t="shared" si="52"/>
        <v>0</v>
      </c>
      <c r="Q146" s="220">
        <f t="shared" si="53"/>
        <v>8</v>
      </c>
      <c r="R146" s="220">
        <f t="shared" si="54"/>
        <v>1302</v>
      </c>
      <c r="T146">
        <v>516</v>
      </c>
      <c r="U146">
        <v>1526</v>
      </c>
      <c r="V146" t="s">
        <v>370</v>
      </c>
      <c r="W146">
        <v>2145.48</v>
      </c>
      <c r="X146">
        <v>964.88900000000001</v>
      </c>
      <c r="Y146">
        <v>2.2240000000000002</v>
      </c>
      <c r="Z146">
        <v>12.221</v>
      </c>
      <c r="AA146">
        <v>138.74078499999999</v>
      </c>
      <c r="AB146">
        <v>0.83662599999999998</v>
      </c>
      <c r="AC146">
        <v>50.572453000000003</v>
      </c>
      <c r="AD146" s="1">
        <v>550</v>
      </c>
      <c r="AE146">
        <v>8</v>
      </c>
      <c r="AF146">
        <v>1302</v>
      </c>
      <c r="AG146">
        <v>72</v>
      </c>
      <c r="AH146">
        <v>15.463945000000001</v>
      </c>
      <c r="AI146">
        <v>317</v>
      </c>
      <c r="AJ146">
        <v>0</v>
      </c>
      <c r="AK146">
        <v>0</v>
      </c>
      <c r="AL146">
        <v>0</v>
      </c>
      <c r="AM146">
        <v>0.67393939393939406</v>
      </c>
      <c r="AN146" t="s">
        <v>69</v>
      </c>
      <c r="AO146">
        <v>2145.48</v>
      </c>
      <c r="AP146" t="s">
        <v>634</v>
      </c>
      <c r="AQ146" t="s">
        <v>116</v>
      </c>
      <c r="AR146" t="s">
        <v>117</v>
      </c>
      <c r="AS146" t="s">
        <v>116</v>
      </c>
      <c r="AT146" t="s">
        <v>117</v>
      </c>
      <c r="AU146" t="s">
        <v>181</v>
      </c>
      <c r="AV146" t="s">
        <v>370</v>
      </c>
      <c r="AW146" t="s">
        <v>69</v>
      </c>
      <c r="AX146">
        <v>1526</v>
      </c>
      <c r="AY146" t="s">
        <v>717</v>
      </c>
      <c r="AZ146">
        <v>6</v>
      </c>
      <c r="BA146" t="s">
        <v>783</v>
      </c>
      <c r="BB146">
        <v>1</v>
      </c>
      <c r="BC146">
        <v>1</v>
      </c>
      <c r="BE146" t="s">
        <v>69</v>
      </c>
      <c r="BF146">
        <v>0</v>
      </c>
      <c r="BG146" t="s">
        <v>403</v>
      </c>
      <c r="BI146" t="s">
        <v>116</v>
      </c>
      <c r="BJ146" t="s">
        <v>370</v>
      </c>
      <c r="BK146" t="s">
        <v>69</v>
      </c>
      <c r="BL146">
        <v>0.67393939393939406</v>
      </c>
      <c r="BM146">
        <v>1526</v>
      </c>
      <c r="BN146" t="s">
        <v>117</v>
      </c>
      <c r="BO146" t="s">
        <v>181</v>
      </c>
      <c r="BP146">
        <v>1</v>
      </c>
      <c r="BQ146">
        <v>2145.48</v>
      </c>
      <c r="BR146">
        <v>6.0301374249828558E-3</v>
      </c>
      <c r="BS146">
        <v>0.36451035648962204</v>
      </c>
      <c r="BT146">
        <v>0.25635289072841511</v>
      </c>
      <c r="BU146">
        <v>12.221</v>
      </c>
      <c r="BV146">
        <v>0.37287693196860378</v>
      </c>
      <c r="BW146">
        <v>60.685720677890259</v>
      </c>
      <c r="BX146">
        <v>0</v>
      </c>
      <c r="BY146">
        <v>8</v>
      </c>
      <c r="BZ146">
        <v>1302</v>
      </c>
    </row>
    <row r="147" spans="1:78" ht="16.5" x14ac:dyDescent="0.25">
      <c r="A147" s="124" t="str">
        <f t="shared" si="37"/>
        <v>선진여객</v>
      </c>
      <c r="B147" s="125" t="str">
        <f t="shared" si="38"/>
        <v>최돈집</v>
      </c>
      <c r="C147" s="126" t="str">
        <f t="shared" si="39"/>
        <v>C</v>
      </c>
      <c r="D147" s="127">
        <f t="shared" si="40"/>
        <v>0.88666666666666671</v>
      </c>
      <c r="E147" s="128">
        <f t="shared" si="41"/>
        <v>8174</v>
      </c>
      <c r="F147" s="129" t="str">
        <f t="shared" si="42"/>
        <v>72</v>
      </c>
      <c r="G147" s="130" t="str">
        <f t="shared" si="43"/>
        <v>70바3741</v>
      </c>
      <c r="H147" s="131">
        <f t="shared" si="44"/>
        <v>1</v>
      </c>
      <c r="I147" s="132">
        <f t="shared" si="45"/>
        <v>2620.8890000000001</v>
      </c>
      <c r="J147" s="133">
        <f t="shared" si="46"/>
        <v>5.7788825367940111E-3</v>
      </c>
      <c r="K147" s="133">
        <f t="shared" si="47"/>
        <v>0.35254622642939887</v>
      </c>
      <c r="L147" s="133">
        <f t="shared" si="48"/>
        <v>0.19840596072554006</v>
      </c>
      <c r="M147" s="134">
        <f t="shared" si="49"/>
        <v>9.1020000000000003</v>
      </c>
      <c r="N147" s="135">
        <f t="shared" si="50"/>
        <v>1.6788196676776468</v>
      </c>
      <c r="O147" s="135">
        <f t="shared" si="51"/>
        <v>20.794470883734487</v>
      </c>
      <c r="P147" s="217">
        <f t="shared" si="52"/>
        <v>0</v>
      </c>
      <c r="Q147" s="218">
        <f t="shared" si="53"/>
        <v>44</v>
      </c>
      <c r="R147" s="218">
        <f t="shared" si="54"/>
        <v>545</v>
      </c>
      <c r="T147">
        <v>516</v>
      </c>
      <c r="U147">
        <v>8174</v>
      </c>
      <c r="V147" t="s">
        <v>371</v>
      </c>
      <c r="W147">
        <v>2620.8890000000001</v>
      </c>
      <c r="X147">
        <v>1407.5340000000001</v>
      </c>
      <c r="Y147">
        <v>1.8620000000000001</v>
      </c>
      <c r="Z147">
        <v>9.1020000000000003</v>
      </c>
      <c r="AA147">
        <v>138.95800700000001</v>
      </c>
      <c r="AB147">
        <v>0.80302200000000001</v>
      </c>
      <c r="AC147">
        <v>48.989120999999997</v>
      </c>
      <c r="AD147" s="1">
        <v>520</v>
      </c>
      <c r="AE147">
        <v>44</v>
      </c>
      <c r="AF147">
        <v>545</v>
      </c>
      <c r="AG147">
        <v>83</v>
      </c>
      <c r="AH147">
        <v>18.861014000000001</v>
      </c>
      <c r="AI147">
        <v>2117.8000000000002</v>
      </c>
      <c r="AJ147">
        <v>0</v>
      </c>
      <c r="AK147">
        <v>0</v>
      </c>
      <c r="AL147">
        <v>0</v>
      </c>
      <c r="AM147">
        <v>0.88666666666666671</v>
      </c>
      <c r="AN147" t="s">
        <v>68</v>
      </c>
      <c r="AO147">
        <v>2620.8890000000001</v>
      </c>
      <c r="AP147" t="s">
        <v>635</v>
      </c>
      <c r="AQ147" t="s">
        <v>116</v>
      </c>
      <c r="AR147" t="s">
        <v>119</v>
      </c>
      <c r="AS147" t="s">
        <v>116</v>
      </c>
      <c r="AT147" t="s">
        <v>119</v>
      </c>
      <c r="AU147" t="s">
        <v>189</v>
      </c>
      <c r="AV147" t="s">
        <v>371</v>
      </c>
      <c r="AW147" t="s">
        <v>68</v>
      </c>
      <c r="AX147">
        <v>8174</v>
      </c>
      <c r="AY147" t="s">
        <v>686</v>
      </c>
      <c r="AZ147">
        <v>3</v>
      </c>
      <c r="BA147" t="s">
        <v>406</v>
      </c>
      <c r="BB147">
        <v>1</v>
      </c>
      <c r="BC147">
        <v>1</v>
      </c>
      <c r="BE147" t="s">
        <v>67</v>
      </c>
      <c r="BF147">
        <v>-1</v>
      </c>
      <c r="BG147" t="s">
        <v>439</v>
      </c>
      <c r="BI147" t="s">
        <v>116</v>
      </c>
      <c r="BJ147" t="s">
        <v>371</v>
      </c>
      <c r="BK147" t="s">
        <v>68</v>
      </c>
      <c r="BL147">
        <v>0.88666666666666671</v>
      </c>
      <c r="BM147">
        <v>8174</v>
      </c>
      <c r="BN147" t="s">
        <v>119</v>
      </c>
      <c r="BO147" t="s">
        <v>189</v>
      </c>
      <c r="BP147">
        <v>1</v>
      </c>
      <c r="BQ147">
        <v>2620.8890000000001</v>
      </c>
      <c r="BR147">
        <v>5.7788825367940111E-3</v>
      </c>
      <c r="BS147">
        <v>0.35254622642939887</v>
      </c>
      <c r="BT147">
        <v>0.19840596072554006</v>
      </c>
      <c r="BU147">
        <v>9.1020000000000003</v>
      </c>
      <c r="BV147">
        <v>1.6788196676776468</v>
      </c>
      <c r="BW147">
        <v>20.794470883734487</v>
      </c>
      <c r="BX147">
        <v>0</v>
      </c>
      <c r="BY147">
        <v>44</v>
      </c>
      <c r="BZ147">
        <v>545</v>
      </c>
    </row>
    <row r="148" spans="1:78" ht="16.5" x14ac:dyDescent="0.25">
      <c r="A148" s="107" t="str">
        <f t="shared" si="37"/>
        <v>선진여객</v>
      </c>
      <c r="B148" s="108" t="str">
        <f t="shared" si="38"/>
        <v>최민섭</v>
      </c>
      <c r="C148" s="109" t="str">
        <f t="shared" si="39"/>
        <v>F</v>
      </c>
      <c r="D148" s="110">
        <f t="shared" si="40"/>
        <v>0.75528684677804869</v>
      </c>
      <c r="E148" s="111">
        <f t="shared" si="41"/>
        <v>7607</v>
      </c>
      <c r="F148" s="112" t="str">
        <f t="shared" si="42"/>
        <v>72</v>
      </c>
      <c r="G148" s="113" t="str">
        <f t="shared" si="43"/>
        <v>73아1088</v>
      </c>
      <c r="H148" s="114">
        <f t="shared" si="44"/>
        <v>8</v>
      </c>
      <c r="I148" s="115">
        <f t="shared" si="45"/>
        <v>1388.6319999999998</v>
      </c>
      <c r="J148" s="116">
        <f t="shared" si="46"/>
        <v>3.645746959917711E-2</v>
      </c>
      <c r="K148" s="116">
        <f t="shared" si="47"/>
        <v>0.3723729463506395</v>
      </c>
      <c r="L148" s="116">
        <f t="shared" si="48"/>
        <v>0.23548355503833993</v>
      </c>
      <c r="M148" s="117">
        <f t="shared" si="49"/>
        <v>16.773</v>
      </c>
      <c r="N148" s="118">
        <f t="shared" si="50"/>
        <v>0.43635614690540581</v>
      </c>
      <c r="O148" s="118">
        <f t="shared" si="51"/>
        <v>59.693520896659514</v>
      </c>
      <c r="P148" s="219">
        <f t="shared" si="52"/>
        <v>2</v>
      </c>
      <c r="Q148" s="220">
        <f t="shared" si="53"/>
        <v>6</v>
      </c>
      <c r="R148" s="220">
        <f t="shared" si="54"/>
        <v>974</v>
      </c>
      <c r="T148">
        <v>516</v>
      </c>
      <c r="U148">
        <v>7607</v>
      </c>
      <c r="V148" t="s">
        <v>372</v>
      </c>
      <c r="W148">
        <v>1427.135</v>
      </c>
      <c r="X148">
        <v>791.41300000000001</v>
      </c>
      <c r="Y148">
        <v>1.8029999999999999</v>
      </c>
      <c r="Z148">
        <v>16.773</v>
      </c>
      <c r="AA148">
        <v>79.216358999999997</v>
      </c>
      <c r="AB148">
        <v>2.8880279999999998</v>
      </c>
      <c r="AC148">
        <v>29.498028999999999</v>
      </c>
      <c r="AD148" s="1">
        <v>327</v>
      </c>
      <c r="AE148">
        <v>6</v>
      </c>
      <c r="AF148">
        <v>974</v>
      </c>
      <c r="AG148">
        <v>88</v>
      </c>
      <c r="AH148">
        <v>18.01566</v>
      </c>
      <c r="AI148">
        <v>1739.3</v>
      </c>
      <c r="AJ148">
        <v>1</v>
      </c>
      <c r="AK148">
        <v>2</v>
      </c>
      <c r="AL148">
        <v>311</v>
      </c>
      <c r="AM148">
        <v>0.75528684677804869</v>
      </c>
      <c r="AN148" t="s">
        <v>69</v>
      </c>
      <c r="AO148">
        <v>352.04899999999998</v>
      </c>
      <c r="AP148" t="s">
        <v>636</v>
      </c>
      <c r="AQ148" t="s">
        <v>116</v>
      </c>
      <c r="AR148" t="s">
        <v>119</v>
      </c>
      <c r="AS148" t="s">
        <v>116</v>
      </c>
      <c r="AT148" t="s">
        <v>119</v>
      </c>
      <c r="AU148" t="s">
        <v>196</v>
      </c>
      <c r="AV148" t="s">
        <v>372</v>
      </c>
      <c r="AW148" t="s">
        <v>69</v>
      </c>
      <c r="AX148">
        <v>7607</v>
      </c>
      <c r="AY148" t="s">
        <v>696</v>
      </c>
      <c r="AZ148">
        <v>7</v>
      </c>
      <c r="BA148" t="s">
        <v>784</v>
      </c>
      <c r="BB148">
        <v>8</v>
      </c>
      <c r="BC148">
        <v>1</v>
      </c>
      <c r="BE148" t="s">
        <v>66</v>
      </c>
      <c r="BF148">
        <v>-1</v>
      </c>
      <c r="BG148" t="s">
        <v>439</v>
      </c>
      <c r="BI148" t="s">
        <v>116</v>
      </c>
      <c r="BJ148" t="s">
        <v>372</v>
      </c>
      <c r="BK148" t="s">
        <v>69</v>
      </c>
      <c r="BL148">
        <v>0.75528684677804869</v>
      </c>
      <c r="BM148">
        <v>7607</v>
      </c>
      <c r="BN148" t="s">
        <v>119</v>
      </c>
      <c r="BO148" t="s">
        <v>196</v>
      </c>
      <c r="BP148">
        <v>8</v>
      </c>
      <c r="BQ148">
        <v>1388.6319999999998</v>
      </c>
      <c r="BR148">
        <v>3.645746959917711E-2</v>
      </c>
      <c r="BS148">
        <v>0.3723729463506395</v>
      </c>
      <c r="BT148">
        <v>0.22913039060775611</v>
      </c>
      <c r="BU148">
        <v>16.773</v>
      </c>
      <c r="BV148">
        <v>0.43635614690540581</v>
      </c>
      <c r="BW148">
        <v>59.693520896659514</v>
      </c>
      <c r="BX148">
        <v>2</v>
      </c>
      <c r="BY148">
        <v>6</v>
      </c>
      <c r="BZ148">
        <v>974</v>
      </c>
    </row>
    <row r="149" spans="1:78" ht="16.5" x14ac:dyDescent="0.25">
      <c r="A149" s="124" t="str">
        <f t="shared" si="37"/>
        <v>선진여객</v>
      </c>
      <c r="B149" s="125" t="str">
        <f t="shared" si="38"/>
        <v>최영우</v>
      </c>
      <c r="C149" s="126" t="str">
        <f t="shared" si="39"/>
        <v>A</v>
      </c>
      <c r="D149" s="127">
        <f t="shared" si="40"/>
        <v>0.98145532604529118</v>
      </c>
      <c r="E149" s="128">
        <f t="shared" si="41"/>
        <v>2028</v>
      </c>
      <c r="F149" s="129" t="str">
        <f t="shared" si="42"/>
        <v>87</v>
      </c>
      <c r="G149" s="130" t="str">
        <f t="shared" si="43"/>
        <v>73아1419</v>
      </c>
      <c r="H149" s="131">
        <f t="shared" si="44"/>
        <v>11</v>
      </c>
      <c r="I149" s="132">
        <f t="shared" si="45"/>
        <v>2146.6170000000002</v>
      </c>
      <c r="J149" s="133">
        <f t="shared" si="46"/>
        <v>1.1075521537946291E-3</v>
      </c>
      <c r="K149" s="133">
        <f t="shared" si="47"/>
        <v>0.21388322052161171</v>
      </c>
      <c r="L149" s="133">
        <f t="shared" si="48"/>
        <v>7.2206639563555108E-2</v>
      </c>
      <c r="M149" s="134">
        <f t="shared" si="49"/>
        <v>10.048999999999999</v>
      </c>
      <c r="N149" s="135">
        <f t="shared" si="50"/>
        <v>9.3169857501361433E-2</v>
      </c>
      <c r="O149" s="135">
        <f t="shared" si="51"/>
        <v>11.273552757664733</v>
      </c>
      <c r="P149" s="217">
        <f t="shared" si="52"/>
        <v>0</v>
      </c>
      <c r="Q149" s="218">
        <f t="shared" si="53"/>
        <v>2</v>
      </c>
      <c r="R149" s="218">
        <f t="shared" si="54"/>
        <v>242</v>
      </c>
      <c r="T149">
        <v>516</v>
      </c>
      <c r="U149">
        <v>2028</v>
      </c>
      <c r="V149" t="s">
        <v>637</v>
      </c>
      <c r="W149">
        <v>2146.6170000000002</v>
      </c>
      <c r="X149">
        <v>890.33600000000001</v>
      </c>
      <c r="Y149">
        <v>2.411</v>
      </c>
      <c r="Z149">
        <v>10.048999999999999</v>
      </c>
      <c r="AA149">
        <v>109.076579</v>
      </c>
      <c r="AB149">
        <v>0.120808</v>
      </c>
      <c r="AC149">
        <v>23.329650000000001</v>
      </c>
      <c r="AD149" s="1">
        <v>155</v>
      </c>
      <c r="AE149">
        <v>2</v>
      </c>
      <c r="AF149">
        <v>242</v>
      </c>
      <c r="AG149">
        <v>82</v>
      </c>
      <c r="AH149">
        <v>19.679907</v>
      </c>
      <c r="AI149">
        <v>254.6</v>
      </c>
      <c r="AJ149">
        <v>0</v>
      </c>
      <c r="AK149">
        <v>0</v>
      </c>
      <c r="AL149">
        <v>0</v>
      </c>
      <c r="AM149">
        <v>0.98145532604529118</v>
      </c>
      <c r="AN149" t="s">
        <v>425</v>
      </c>
      <c r="AO149">
        <v>371.10500000000002</v>
      </c>
      <c r="AP149" t="s">
        <v>638</v>
      </c>
      <c r="AQ149" t="s">
        <v>116</v>
      </c>
      <c r="AR149" t="s">
        <v>121</v>
      </c>
      <c r="AS149" t="s">
        <v>116</v>
      </c>
      <c r="AT149" t="s">
        <v>121</v>
      </c>
      <c r="AU149" t="s">
        <v>239</v>
      </c>
      <c r="AV149" t="s">
        <v>637</v>
      </c>
      <c r="AW149" t="s">
        <v>425</v>
      </c>
      <c r="AX149">
        <v>2028</v>
      </c>
      <c r="AY149" t="s">
        <v>727</v>
      </c>
      <c r="AZ149">
        <v>1</v>
      </c>
      <c r="BA149" t="s">
        <v>785</v>
      </c>
      <c r="BB149">
        <v>11</v>
      </c>
      <c r="BC149">
        <v>1</v>
      </c>
      <c r="BE149" t="s">
        <v>67</v>
      </c>
      <c r="BF149">
        <v>1</v>
      </c>
      <c r="BG149" t="s">
        <v>405</v>
      </c>
      <c r="BI149" t="s">
        <v>116</v>
      </c>
      <c r="BJ149" t="s">
        <v>637</v>
      </c>
      <c r="BK149" t="s">
        <v>425</v>
      </c>
      <c r="BL149">
        <v>0.98145532604529118</v>
      </c>
      <c r="BM149">
        <v>2028</v>
      </c>
      <c r="BN149" t="s">
        <v>121</v>
      </c>
      <c r="BO149" t="s">
        <v>239</v>
      </c>
      <c r="BP149">
        <v>11</v>
      </c>
      <c r="BQ149">
        <v>2146.6170000000002</v>
      </c>
      <c r="BR149">
        <v>1.1075521537946291E-3</v>
      </c>
      <c r="BS149">
        <v>0.21388322052161171</v>
      </c>
      <c r="BT149">
        <v>7.2206639563555108E-2</v>
      </c>
      <c r="BU149">
        <v>10.048999999999999</v>
      </c>
      <c r="BV149">
        <v>9.3169857501361433E-2</v>
      </c>
      <c r="BW149">
        <v>11.273552757664733</v>
      </c>
      <c r="BX149">
        <v>0</v>
      </c>
      <c r="BY149">
        <v>2</v>
      </c>
      <c r="BZ149">
        <v>242</v>
      </c>
    </row>
    <row r="150" spans="1:78" ht="16.5" x14ac:dyDescent="0.25">
      <c r="A150" s="107" t="str">
        <f t="shared" si="37"/>
        <v>선진여객</v>
      </c>
      <c r="B150" s="108" t="str">
        <f t="shared" si="38"/>
        <v>최원호</v>
      </c>
      <c r="C150" s="109" t="str">
        <f t="shared" si="39"/>
        <v>F</v>
      </c>
      <c r="D150" s="110">
        <f t="shared" si="40"/>
        <v>0.78113986269992286</v>
      </c>
      <c r="E150" s="111">
        <f t="shared" si="41"/>
        <v>9982</v>
      </c>
      <c r="F150" s="112" t="str">
        <f t="shared" si="42"/>
        <v>87</v>
      </c>
      <c r="G150" s="113" t="str">
        <f t="shared" si="43"/>
        <v>78바1183</v>
      </c>
      <c r="H150" s="114">
        <f t="shared" si="44"/>
        <v>4</v>
      </c>
      <c r="I150" s="115">
        <f t="shared" si="45"/>
        <v>2331.7690000000002</v>
      </c>
      <c r="J150" s="116">
        <f t="shared" si="46"/>
        <v>1.7662520266745158E-2</v>
      </c>
      <c r="K150" s="116">
        <f t="shared" si="47"/>
        <v>0.35770024589609639</v>
      </c>
      <c r="L150" s="116">
        <f t="shared" si="48"/>
        <v>0.22472208868031093</v>
      </c>
      <c r="M150" s="117">
        <f t="shared" si="49"/>
        <v>14.038</v>
      </c>
      <c r="N150" s="118">
        <f t="shared" si="50"/>
        <v>0</v>
      </c>
      <c r="O150" s="118">
        <f t="shared" si="51"/>
        <v>4.2028176890592501</v>
      </c>
      <c r="P150" s="219">
        <f t="shared" si="52"/>
        <v>6</v>
      </c>
      <c r="Q150" s="220">
        <f t="shared" si="53"/>
        <v>0</v>
      </c>
      <c r="R150" s="220">
        <f t="shared" si="54"/>
        <v>98</v>
      </c>
      <c r="T150">
        <v>516</v>
      </c>
      <c r="U150">
        <v>9982</v>
      </c>
      <c r="V150" t="s">
        <v>373</v>
      </c>
      <c r="W150">
        <v>2331.7689999999998</v>
      </c>
      <c r="X150">
        <v>1204.076</v>
      </c>
      <c r="Y150">
        <v>1.9370000000000001</v>
      </c>
      <c r="Z150">
        <v>14.038</v>
      </c>
      <c r="AA150">
        <v>153.05244999999999</v>
      </c>
      <c r="AB150">
        <v>2.7032919999999998</v>
      </c>
      <c r="AC150">
        <v>54.746898999999999</v>
      </c>
      <c r="AD150" s="1">
        <v>524</v>
      </c>
      <c r="AE150">
        <v>0</v>
      </c>
      <c r="AF150">
        <v>98</v>
      </c>
      <c r="AG150">
        <v>69</v>
      </c>
      <c r="AH150">
        <v>15.235097</v>
      </c>
      <c r="AI150">
        <v>1043</v>
      </c>
      <c r="AJ150">
        <v>0</v>
      </c>
      <c r="AK150">
        <v>6</v>
      </c>
      <c r="AL150">
        <v>1291</v>
      </c>
      <c r="AM150">
        <v>0.78113986269992286</v>
      </c>
      <c r="AN150" t="s">
        <v>69</v>
      </c>
      <c r="AO150">
        <v>2083.1750000000002</v>
      </c>
      <c r="AP150" t="s">
        <v>639</v>
      </c>
      <c r="AQ150" t="s">
        <v>116</v>
      </c>
      <c r="AR150" t="s">
        <v>121</v>
      </c>
      <c r="AS150" t="s">
        <v>116</v>
      </c>
      <c r="AT150" t="s">
        <v>121</v>
      </c>
      <c r="AU150" t="s">
        <v>245</v>
      </c>
      <c r="AV150" t="s">
        <v>373</v>
      </c>
      <c r="AW150" t="s">
        <v>69</v>
      </c>
      <c r="AX150">
        <v>9982</v>
      </c>
      <c r="AY150" t="s">
        <v>670</v>
      </c>
      <c r="AZ150">
        <v>10</v>
      </c>
      <c r="BA150" t="s">
        <v>396</v>
      </c>
      <c r="BB150">
        <v>4</v>
      </c>
      <c r="BC150">
        <v>1</v>
      </c>
      <c r="BE150" t="s">
        <v>69</v>
      </c>
      <c r="BF150">
        <v>0</v>
      </c>
      <c r="BG150" t="s">
        <v>403</v>
      </c>
      <c r="BI150" t="s">
        <v>116</v>
      </c>
      <c r="BJ150" t="s">
        <v>373</v>
      </c>
      <c r="BK150" t="s">
        <v>69</v>
      </c>
      <c r="BL150">
        <v>0.78113986269992286</v>
      </c>
      <c r="BM150">
        <v>9982</v>
      </c>
      <c r="BN150" t="s">
        <v>121</v>
      </c>
      <c r="BO150" t="s">
        <v>245</v>
      </c>
      <c r="BP150">
        <v>4</v>
      </c>
      <c r="BQ150">
        <v>2331.7690000000002</v>
      </c>
      <c r="BR150">
        <v>1.7662520266745158E-2</v>
      </c>
      <c r="BS150">
        <v>0.35770024589609639</v>
      </c>
      <c r="BT150">
        <v>0.22472208868031099</v>
      </c>
      <c r="BU150">
        <v>14.038</v>
      </c>
      <c r="BV150">
        <v>0</v>
      </c>
      <c r="BW150">
        <v>4.2028176890592501</v>
      </c>
      <c r="BX150">
        <v>6</v>
      </c>
      <c r="BY150">
        <v>0</v>
      </c>
      <c r="BZ150">
        <v>98</v>
      </c>
    </row>
    <row r="151" spans="1:78" ht="16.5" x14ac:dyDescent="0.25">
      <c r="A151" s="124" t="str">
        <f t="shared" si="37"/>
        <v>선진여객</v>
      </c>
      <c r="B151" s="125" t="str">
        <f t="shared" si="38"/>
        <v>최윤락</v>
      </c>
      <c r="C151" s="126" t="str">
        <f t="shared" si="39"/>
        <v>F</v>
      </c>
      <c r="D151" s="127">
        <f t="shared" si="40"/>
        <v>0.77907687928572078</v>
      </c>
      <c r="E151" s="128">
        <f t="shared" si="41"/>
        <v>4914</v>
      </c>
      <c r="F151" s="129" t="str">
        <f t="shared" si="42"/>
        <v>72</v>
      </c>
      <c r="G151" s="130" t="str">
        <f t="shared" si="43"/>
        <v>78바1192</v>
      </c>
      <c r="H151" s="131">
        <f t="shared" si="44"/>
        <v>8</v>
      </c>
      <c r="I151" s="132">
        <f t="shared" si="45"/>
        <v>1371.8820000000001</v>
      </c>
      <c r="J151" s="133">
        <f t="shared" si="46"/>
        <v>3.7959352272078389E-2</v>
      </c>
      <c r="K151" s="133">
        <f t="shared" si="47"/>
        <v>0.32438403939621752</v>
      </c>
      <c r="L151" s="133">
        <f t="shared" si="48"/>
        <v>0.27626282726940071</v>
      </c>
      <c r="M151" s="134">
        <f t="shared" si="49"/>
        <v>15.356</v>
      </c>
      <c r="N151" s="135">
        <f t="shared" si="50"/>
        <v>0.15576675797194797</v>
      </c>
      <c r="O151" s="135">
        <f t="shared" si="51"/>
        <v>50.702079719869062</v>
      </c>
      <c r="P151" s="217">
        <f t="shared" si="52"/>
        <v>1</v>
      </c>
      <c r="Q151" s="218">
        <f t="shared" si="53"/>
        <v>3</v>
      </c>
      <c r="R151" s="218">
        <f t="shared" si="54"/>
        <v>732</v>
      </c>
      <c r="T151">
        <v>516</v>
      </c>
      <c r="U151">
        <v>4914</v>
      </c>
      <c r="V151" t="s">
        <v>374</v>
      </c>
      <c r="W151">
        <v>1371.8820000000001</v>
      </c>
      <c r="X151">
        <v>680.601</v>
      </c>
      <c r="Y151">
        <v>2.016</v>
      </c>
      <c r="Z151">
        <v>15.356</v>
      </c>
      <c r="AA151">
        <v>71.889134999999996</v>
      </c>
      <c r="AB151">
        <v>2.7288649999999999</v>
      </c>
      <c r="AC151">
        <v>23.319687999999999</v>
      </c>
      <c r="AD151" s="1">
        <v>379</v>
      </c>
      <c r="AE151">
        <v>3</v>
      </c>
      <c r="AF151">
        <v>732</v>
      </c>
      <c r="AG151">
        <v>99</v>
      </c>
      <c r="AH151">
        <v>19.083300000000001</v>
      </c>
      <c r="AI151">
        <v>2995.3</v>
      </c>
      <c r="AJ151">
        <v>329.1</v>
      </c>
      <c r="AK151">
        <v>1</v>
      </c>
      <c r="AL151">
        <v>46</v>
      </c>
      <c r="AM151">
        <v>0.77907687928572078</v>
      </c>
      <c r="AN151" t="s">
        <v>69</v>
      </c>
      <c r="AO151">
        <v>277.77100000000002</v>
      </c>
      <c r="AP151" t="s">
        <v>640</v>
      </c>
      <c r="AQ151" t="s">
        <v>116</v>
      </c>
      <c r="AR151" t="s">
        <v>119</v>
      </c>
      <c r="AS151" t="s">
        <v>116</v>
      </c>
      <c r="AT151" t="s">
        <v>119</v>
      </c>
      <c r="AU151" t="s">
        <v>203</v>
      </c>
      <c r="AV151" t="s">
        <v>374</v>
      </c>
      <c r="AW151" t="s">
        <v>69</v>
      </c>
      <c r="AX151">
        <v>4914</v>
      </c>
      <c r="AY151" t="s">
        <v>696</v>
      </c>
      <c r="AZ151">
        <v>2</v>
      </c>
      <c r="BA151" t="s">
        <v>464</v>
      </c>
      <c r="BB151">
        <v>8</v>
      </c>
      <c r="BC151">
        <v>1</v>
      </c>
      <c r="BE151" t="s">
        <v>69</v>
      </c>
      <c r="BF151">
        <v>0</v>
      </c>
      <c r="BG151" t="s">
        <v>403</v>
      </c>
      <c r="BI151" t="s">
        <v>116</v>
      </c>
      <c r="BJ151" t="s">
        <v>374</v>
      </c>
      <c r="BK151" t="s">
        <v>69</v>
      </c>
      <c r="BL151">
        <v>0.77907687928572078</v>
      </c>
      <c r="BM151">
        <v>4914</v>
      </c>
      <c r="BN151" t="s">
        <v>119</v>
      </c>
      <c r="BO151" t="s">
        <v>203</v>
      </c>
      <c r="BP151">
        <v>8</v>
      </c>
      <c r="BQ151">
        <v>1371.8820000000001</v>
      </c>
      <c r="BR151">
        <v>3.7959352272078389E-2</v>
      </c>
      <c r="BS151">
        <v>0.32438403939621752</v>
      </c>
      <c r="BT151">
        <v>0.27626282726940071</v>
      </c>
      <c r="BU151">
        <v>15.356</v>
      </c>
      <c r="BV151">
        <v>0.15576675797194797</v>
      </c>
      <c r="BW151">
        <v>50.702079719869062</v>
      </c>
      <c r="BX151">
        <v>1</v>
      </c>
      <c r="BY151">
        <v>3</v>
      </c>
      <c r="BZ151">
        <v>732</v>
      </c>
    </row>
    <row r="152" spans="1:78" ht="16.5" x14ac:dyDescent="0.25">
      <c r="A152" s="107" t="str">
        <f t="shared" si="37"/>
        <v>선진여객</v>
      </c>
      <c r="B152" s="108" t="str">
        <f t="shared" si="38"/>
        <v>최인섭</v>
      </c>
      <c r="C152" s="109" t="str">
        <f t="shared" si="39"/>
        <v>S</v>
      </c>
      <c r="D152" s="110">
        <f t="shared" si="40"/>
        <v>1.0666666666666667</v>
      </c>
      <c r="E152" s="111">
        <f t="shared" si="41"/>
        <v>1648</v>
      </c>
      <c r="F152" s="112" t="str">
        <f t="shared" si="42"/>
        <v>80</v>
      </c>
      <c r="G152" s="113" t="str">
        <f t="shared" si="43"/>
        <v>78바1152</v>
      </c>
      <c r="H152" s="114">
        <f t="shared" si="44"/>
        <v>1</v>
      </c>
      <c r="I152" s="115">
        <f t="shared" si="45"/>
        <v>2244.0430000000001</v>
      </c>
      <c r="J152" s="116">
        <f t="shared" si="46"/>
        <v>7.8006710552992378E-3</v>
      </c>
      <c r="K152" s="116">
        <f t="shared" si="47"/>
        <v>0.31654488958066435</v>
      </c>
      <c r="L152" s="116">
        <f t="shared" si="48"/>
        <v>0.19384655285125996</v>
      </c>
      <c r="M152" s="117">
        <f t="shared" si="49"/>
        <v>8.0329999999999995</v>
      </c>
      <c r="N152" s="118">
        <f t="shared" si="50"/>
        <v>8.9124851885636763E-2</v>
      </c>
      <c r="O152" s="118">
        <f t="shared" si="51"/>
        <v>6.1496147801089371</v>
      </c>
      <c r="P152" s="219">
        <f t="shared" si="52"/>
        <v>0</v>
      </c>
      <c r="Q152" s="220">
        <f t="shared" si="53"/>
        <v>2</v>
      </c>
      <c r="R152" s="220">
        <f t="shared" si="54"/>
        <v>138</v>
      </c>
      <c r="T152">
        <v>516</v>
      </c>
      <c r="U152">
        <v>1648</v>
      </c>
      <c r="V152" t="s">
        <v>375</v>
      </c>
      <c r="W152">
        <v>2244.0430000000001</v>
      </c>
      <c r="X152">
        <v>779.11500000000001</v>
      </c>
      <c r="Y152">
        <v>2.88</v>
      </c>
      <c r="Z152">
        <v>8.0329999999999995</v>
      </c>
      <c r="AA152">
        <v>147.275791</v>
      </c>
      <c r="AB152">
        <v>1.1488499999999999</v>
      </c>
      <c r="AC152">
        <v>46.619399000000001</v>
      </c>
      <c r="AD152" s="1">
        <v>435</v>
      </c>
      <c r="AE152">
        <v>2</v>
      </c>
      <c r="AF152">
        <v>138</v>
      </c>
      <c r="AG152">
        <v>72</v>
      </c>
      <c r="AH152">
        <v>15.237012</v>
      </c>
      <c r="AI152">
        <v>251.2</v>
      </c>
      <c r="AJ152">
        <v>0</v>
      </c>
      <c r="AK152">
        <v>0</v>
      </c>
      <c r="AL152">
        <v>0</v>
      </c>
      <c r="AM152">
        <v>1.0666666666666667</v>
      </c>
      <c r="AN152" t="s">
        <v>458</v>
      </c>
      <c r="AO152">
        <v>2244.0430000000001</v>
      </c>
      <c r="AP152" t="s">
        <v>641</v>
      </c>
      <c r="AQ152" t="s">
        <v>116</v>
      </c>
      <c r="AR152" t="s">
        <v>120</v>
      </c>
      <c r="AS152" t="s">
        <v>116</v>
      </c>
      <c r="AT152" t="s">
        <v>120</v>
      </c>
      <c r="AU152" t="s">
        <v>219</v>
      </c>
      <c r="AV152" t="s">
        <v>375</v>
      </c>
      <c r="AW152" t="s">
        <v>458</v>
      </c>
      <c r="AX152">
        <v>1648</v>
      </c>
      <c r="AY152" t="s">
        <v>706</v>
      </c>
      <c r="AZ152">
        <v>2</v>
      </c>
      <c r="BA152" t="s">
        <v>786</v>
      </c>
      <c r="BB152">
        <v>1</v>
      </c>
      <c r="BC152">
        <v>1</v>
      </c>
      <c r="BE152" t="s">
        <v>458</v>
      </c>
      <c r="BF152">
        <v>0</v>
      </c>
      <c r="BG152" t="s">
        <v>403</v>
      </c>
      <c r="BI152" t="s">
        <v>116</v>
      </c>
      <c r="BJ152" t="s">
        <v>375</v>
      </c>
      <c r="BK152" t="s">
        <v>458</v>
      </c>
      <c r="BL152">
        <v>1.0666666666666667</v>
      </c>
      <c r="BM152">
        <v>1648</v>
      </c>
      <c r="BN152" t="s">
        <v>120</v>
      </c>
      <c r="BO152" t="s">
        <v>219</v>
      </c>
      <c r="BP152">
        <v>1</v>
      </c>
      <c r="BQ152">
        <v>2244.0430000000001</v>
      </c>
      <c r="BR152">
        <v>7.8006710552992378E-3</v>
      </c>
      <c r="BS152">
        <v>0.31654488958066435</v>
      </c>
      <c r="BT152">
        <v>0.19384655285125996</v>
      </c>
      <c r="BU152">
        <v>8.0329999999999995</v>
      </c>
      <c r="BV152">
        <v>8.9124851885636763E-2</v>
      </c>
      <c r="BW152">
        <v>6.1496147801089371</v>
      </c>
      <c r="BX152">
        <v>0</v>
      </c>
      <c r="BY152">
        <v>2</v>
      </c>
      <c r="BZ152">
        <v>138</v>
      </c>
    </row>
    <row r="153" spans="1:78" ht="16.5" x14ac:dyDescent="0.25">
      <c r="A153" s="124" t="str">
        <f t="shared" si="37"/>
        <v>선진여객</v>
      </c>
      <c r="B153" s="125" t="str">
        <f t="shared" si="38"/>
        <v>최장순</v>
      </c>
      <c r="C153" s="126" t="str">
        <f t="shared" si="39"/>
        <v>D</v>
      </c>
      <c r="D153" s="127">
        <f t="shared" si="40"/>
        <v>0.81285714285714283</v>
      </c>
      <c r="E153" s="128">
        <f t="shared" si="41"/>
        <v>4677</v>
      </c>
      <c r="F153" s="129" t="str">
        <f t="shared" si="42"/>
        <v>72</v>
      </c>
      <c r="G153" s="130" t="str">
        <f t="shared" si="43"/>
        <v>70바3742</v>
      </c>
      <c r="H153" s="131">
        <f t="shared" si="44"/>
        <v>1</v>
      </c>
      <c r="I153" s="132">
        <f t="shared" si="45"/>
        <v>1739.5909999999999</v>
      </c>
      <c r="J153" s="133">
        <f t="shared" si="46"/>
        <v>2.4895124169969064E-2</v>
      </c>
      <c r="K153" s="133">
        <f t="shared" si="47"/>
        <v>0.32896198036620672</v>
      </c>
      <c r="L153" s="133">
        <f t="shared" si="48"/>
        <v>0.2362624318014982</v>
      </c>
      <c r="M153" s="134">
        <f t="shared" si="49"/>
        <v>18.184999999999999</v>
      </c>
      <c r="N153" s="135">
        <f t="shared" si="50"/>
        <v>0</v>
      </c>
      <c r="O153" s="135">
        <f t="shared" si="51"/>
        <v>38.169891658441557</v>
      </c>
      <c r="P153" s="217">
        <f t="shared" si="52"/>
        <v>5</v>
      </c>
      <c r="Q153" s="218">
        <f t="shared" si="53"/>
        <v>0</v>
      </c>
      <c r="R153" s="218">
        <f t="shared" si="54"/>
        <v>664</v>
      </c>
      <c r="T153">
        <v>516</v>
      </c>
      <c r="U153">
        <v>4677</v>
      </c>
      <c r="V153" t="s">
        <v>376</v>
      </c>
      <c r="W153">
        <v>1739.5909999999999</v>
      </c>
      <c r="X153">
        <v>1018.94</v>
      </c>
      <c r="Y153">
        <v>1.7070000000000001</v>
      </c>
      <c r="Z153">
        <v>18.184999999999999</v>
      </c>
      <c r="AA153">
        <v>86.405513999999997</v>
      </c>
      <c r="AB153">
        <v>2.1510760000000002</v>
      </c>
      <c r="AC153">
        <v>28.424129000000001</v>
      </c>
      <c r="AD153" s="1">
        <v>411</v>
      </c>
      <c r="AE153">
        <v>0</v>
      </c>
      <c r="AF153">
        <v>664</v>
      </c>
      <c r="AG153">
        <v>83</v>
      </c>
      <c r="AH153">
        <v>20.13287</v>
      </c>
      <c r="AI153">
        <v>4057.6</v>
      </c>
      <c r="AJ153">
        <v>16</v>
      </c>
      <c r="AK153">
        <v>5</v>
      </c>
      <c r="AL153">
        <v>372</v>
      </c>
      <c r="AM153">
        <v>0.81285714285714283</v>
      </c>
      <c r="AN153" t="s">
        <v>66</v>
      </c>
      <c r="AO153">
        <v>1739.5909999999999</v>
      </c>
      <c r="AP153" t="s">
        <v>642</v>
      </c>
      <c r="AQ153" t="s">
        <v>116</v>
      </c>
      <c r="AR153" t="s">
        <v>119</v>
      </c>
      <c r="AS153" t="s">
        <v>116</v>
      </c>
      <c r="AT153" t="s">
        <v>119</v>
      </c>
      <c r="AU153" t="s">
        <v>192</v>
      </c>
      <c r="AV153" t="s">
        <v>376</v>
      </c>
      <c r="AW153" t="s">
        <v>66</v>
      </c>
      <c r="AX153">
        <v>4677</v>
      </c>
      <c r="AY153" t="s">
        <v>692</v>
      </c>
      <c r="AZ153">
        <v>5</v>
      </c>
      <c r="BA153" t="s">
        <v>787</v>
      </c>
      <c r="BB153">
        <v>1</v>
      </c>
      <c r="BC153">
        <v>1</v>
      </c>
      <c r="BE153" t="s">
        <v>66</v>
      </c>
      <c r="BF153">
        <v>0</v>
      </c>
      <c r="BG153" t="s">
        <v>403</v>
      </c>
      <c r="BI153" t="s">
        <v>116</v>
      </c>
      <c r="BJ153" t="s">
        <v>376</v>
      </c>
      <c r="BK153" t="s">
        <v>66</v>
      </c>
      <c r="BL153">
        <v>0.81285714285714283</v>
      </c>
      <c r="BM153">
        <v>4677</v>
      </c>
      <c r="BN153" t="s">
        <v>119</v>
      </c>
      <c r="BO153" t="s">
        <v>192</v>
      </c>
      <c r="BP153">
        <v>1</v>
      </c>
      <c r="BQ153">
        <v>1739.5909999999999</v>
      </c>
      <c r="BR153">
        <v>2.4895124169969064E-2</v>
      </c>
      <c r="BS153">
        <v>0.32896198036620672</v>
      </c>
      <c r="BT153">
        <v>0.2362624318014982</v>
      </c>
      <c r="BU153">
        <v>18.184999999999999</v>
      </c>
      <c r="BV153">
        <v>0</v>
      </c>
      <c r="BW153">
        <v>38.169891658441557</v>
      </c>
      <c r="BX153">
        <v>5</v>
      </c>
      <c r="BY153">
        <v>0</v>
      </c>
      <c r="BZ153">
        <v>664</v>
      </c>
    </row>
    <row r="154" spans="1:78" ht="16.5" x14ac:dyDescent="0.25">
      <c r="A154" s="107" t="str">
        <f t="shared" si="37"/>
        <v>선진여객</v>
      </c>
      <c r="B154" s="108" t="str">
        <f t="shared" si="38"/>
        <v>최재성</v>
      </c>
      <c r="C154" s="109" t="str">
        <f t="shared" si="39"/>
        <v>B</v>
      </c>
      <c r="D154" s="110">
        <f t="shared" si="40"/>
        <v>0.91286418327040597</v>
      </c>
      <c r="E154" s="111">
        <f t="shared" si="41"/>
        <v>2581</v>
      </c>
      <c r="F154" s="112" t="str">
        <f t="shared" si="42"/>
        <v>80</v>
      </c>
      <c r="G154" s="113" t="str">
        <f t="shared" si="43"/>
        <v>78바1154</v>
      </c>
      <c r="H154" s="114">
        <f t="shared" si="44"/>
        <v>2</v>
      </c>
      <c r="I154" s="115">
        <f t="shared" si="45"/>
        <v>2429.2330000000002</v>
      </c>
      <c r="J154" s="116">
        <f t="shared" si="46"/>
        <v>7.2065722430169985E-3</v>
      </c>
      <c r="K154" s="116">
        <f t="shared" si="47"/>
        <v>0.38353286669045322</v>
      </c>
      <c r="L154" s="116">
        <f t="shared" si="48"/>
        <v>0.21076611424264366</v>
      </c>
      <c r="M154" s="117">
        <f t="shared" si="49"/>
        <v>10.864000000000001</v>
      </c>
      <c r="N154" s="118">
        <f t="shared" si="50"/>
        <v>1.2349577006404902</v>
      </c>
      <c r="O154" s="118">
        <f t="shared" si="51"/>
        <v>12.390742263092918</v>
      </c>
      <c r="P154" s="219">
        <f t="shared" si="52"/>
        <v>3</v>
      </c>
      <c r="Q154" s="220">
        <f t="shared" si="53"/>
        <v>30</v>
      </c>
      <c r="R154" s="220">
        <f t="shared" si="54"/>
        <v>301</v>
      </c>
      <c r="T154">
        <v>516</v>
      </c>
      <c r="U154">
        <v>2581</v>
      </c>
      <c r="V154" t="s">
        <v>377</v>
      </c>
      <c r="W154">
        <v>2429.2330000000002</v>
      </c>
      <c r="X154">
        <v>985.65300000000002</v>
      </c>
      <c r="Y154">
        <v>2.4649999999999999</v>
      </c>
      <c r="Z154">
        <v>10.864000000000001</v>
      </c>
      <c r="AA154">
        <v>163.002737</v>
      </c>
      <c r="AB154">
        <v>1.1746909999999999</v>
      </c>
      <c r="AC154">
        <v>62.516907000000003</v>
      </c>
      <c r="AD154" s="1">
        <v>512</v>
      </c>
      <c r="AE154">
        <v>30</v>
      </c>
      <c r="AF154">
        <v>301</v>
      </c>
      <c r="AG154">
        <v>69</v>
      </c>
      <c r="AH154">
        <v>14.903019</v>
      </c>
      <c r="AI154">
        <v>124.3</v>
      </c>
      <c r="AJ154">
        <v>0</v>
      </c>
      <c r="AK154">
        <v>3</v>
      </c>
      <c r="AL154">
        <v>142</v>
      </c>
      <c r="AM154">
        <v>0.91286418327040597</v>
      </c>
      <c r="AN154" t="s">
        <v>67</v>
      </c>
      <c r="AO154">
        <v>2313.098</v>
      </c>
      <c r="AP154" t="s">
        <v>643</v>
      </c>
      <c r="AQ154" t="s">
        <v>116</v>
      </c>
      <c r="AR154" t="s">
        <v>120</v>
      </c>
      <c r="AS154" t="s">
        <v>116</v>
      </c>
      <c r="AT154" t="s">
        <v>120</v>
      </c>
      <c r="AU154" t="s">
        <v>221</v>
      </c>
      <c r="AV154" t="s">
        <v>377</v>
      </c>
      <c r="AW154" t="s">
        <v>67</v>
      </c>
      <c r="AX154">
        <v>2581</v>
      </c>
      <c r="AY154" t="s">
        <v>677</v>
      </c>
      <c r="AZ154">
        <v>8</v>
      </c>
      <c r="BA154" t="s">
        <v>467</v>
      </c>
      <c r="BB154">
        <v>2</v>
      </c>
      <c r="BC154">
        <v>1</v>
      </c>
      <c r="BE154" t="s">
        <v>425</v>
      </c>
      <c r="BF154">
        <v>-1</v>
      </c>
      <c r="BG154" t="s">
        <v>439</v>
      </c>
      <c r="BI154" t="s">
        <v>116</v>
      </c>
      <c r="BJ154" t="s">
        <v>377</v>
      </c>
      <c r="BK154" t="s">
        <v>67</v>
      </c>
      <c r="BL154">
        <v>0.91286418327040597</v>
      </c>
      <c r="BM154">
        <v>2581</v>
      </c>
      <c r="BN154" t="s">
        <v>120</v>
      </c>
      <c r="BO154" t="s">
        <v>221</v>
      </c>
      <c r="BP154">
        <v>2</v>
      </c>
      <c r="BQ154">
        <v>2429.2330000000002</v>
      </c>
      <c r="BR154">
        <v>7.2065722430169985E-3</v>
      </c>
      <c r="BS154">
        <v>0.38353286669045322</v>
      </c>
      <c r="BT154">
        <v>0.21076611424264366</v>
      </c>
      <c r="BU154">
        <v>10.864000000000001</v>
      </c>
      <c r="BV154">
        <v>1.2349577006404902</v>
      </c>
      <c r="BW154">
        <v>12.390742263092918</v>
      </c>
      <c r="BX154">
        <v>3</v>
      </c>
      <c r="BY154">
        <v>30</v>
      </c>
      <c r="BZ154">
        <v>301</v>
      </c>
    </row>
    <row r="155" spans="1:78" ht="16.5" x14ac:dyDescent="0.25">
      <c r="A155" s="124" t="str">
        <f t="shared" si="37"/>
        <v>선진여객</v>
      </c>
      <c r="B155" s="125" t="str">
        <f t="shared" si="38"/>
        <v>최종철</v>
      </c>
      <c r="C155" s="126" t="str">
        <f t="shared" si="39"/>
        <v>F</v>
      </c>
      <c r="D155" s="127">
        <f t="shared" si="40"/>
        <v>0.70896354544759133</v>
      </c>
      <c r="E155" s="128">
        <f t="shared" si="41"/>
        <v>2985</v>
      </c>
      <c r="F155" s="129" t="str">
        <f t="shared" si="42"/>
        <v>72</v>
      </c>
      <c r="G155" s="130" t="str">
        <f t="shared" si="43"/>
        <v>78바1173</v>
      </c>
      <c r="H155" s="131">
        <f t="shared" si="44"/>
        <v>2</v>
      </c>
      <c r="I155" s="132">
        <f t="shared" si="45"/>
        <v>2049.7849999999999</v>
      </c>
      <c r="J155" s="133">
        <f t="shared" si="46"/>
        <v>1.4318862436722517E-2</v>
      </c>
      <c r="K155" s="133">
        <f t="shared" si="47"/>
        <v>0.35954836651571853</v>
      </c>
      <c r="L155" s="133">
        <f t="shared" si="48"/>
        <v>0.28246864915100856</v>
      </c>
      <c r="M155" s="134">
        <f t="shared" si="49"/>
        <v>17.146000000000001</v>
      </c>
      <c r="N155" s="135">
        <f t="shared" si="50"/>
        <v>0.43907043909483195</v>
      </c>
      <c r="O155" s="135">
        <f t="shared" si="51"/>
        <v>60.9332198254939</v>
      </c>
      <c r="P155" s="217">
        <f t="shared" si="52"/>
        <v>6</v>
      </c>
      <c r="Q155" s="218">
        <f t="shared" si="53"/>
        <v>9</v>
      </c>
      <c r="R155" s="218">
        <f t="shared" si="54"/>
        <v>1249</v>
      </c>
      <c r="T155">
        <v>516</v>
      </c>
      <c r="U155">
        <v>2985</v>
      </c>
      <c r="V155" t="s">
        <v>378</v>
      </c>
      <c r="W155">
        <v>2049.7849999999999</v>
      </c>
      <c r="X155">
        <v>1084.5440000000001</v>
      </c>
      <c r="Y155">
        <v>1.89</v>
      </c>
      <c r="Z155">
        <v>17.146000000000001</v>
      </c>
      <c r="AA155">
        <v>105.123295</v>
      </c>
      <c r="AB155">
        <v>1.5052460000000001</v>
      </c>
      <c r="AC155">
        <v>37.796908999999999</v>
      </c>
      <c r="AD155" s="1">
        <v>579</v>
      </c>
      <c r="AE155">
        <v>9</v>
      </c>
      <c r="AF155">
        <v>1249</v>
      </c>
      <c r="AG155">
        <v>82</v>
      </c>
      <c r="AH155">
        <v>19.498864999999999</v>
      </c>
      <c r="AI155">
        <v>3523.8</v>
      </c>
      <c r="AJ155">
        <v>17</v>
      </c>
      <c r="AK155">
        <v>6</v>
      </c>
      <c r="AL155">
        <v>1098</v>
      </c>
      <c r="AM155">
        <v>0.70896354544759133</v>
      </c>
      <c r="AN155" t="s">
        <v>69</v>
      </c>
      <c r="AO155">
        <v>1953.07</v>
      </c>
      <c r="AP155" t="s">
        <v>644</v>
      </c>
      <c r="AQ155" t="s">
        <v>116</v>
      </c>
      <c r="AR155" t="s">
        <v>119</v>
      </c>
      <c r="AS155" t="s">
        <v>116</v>
      </c>
      <c r="AT155" t="s">
        <v>119</v>
      </c>
      <c r="AU155" t="s">
        <v>198</v>
      </c>
      <c r="AV155" t="s">
        <v>378</v>
      </c>
      <c r="AW155" t="s">
        <v>69</v>
      </c>
      <c r="AX155">
        <v>2985</v>
      </c>
      <c r="AY155" t="s">
        <v>696</v>
      </c>
      <c r="AZ155">
        <v>11</v>
      </c>
      <c r="BA155" t="s">
        <v>788</v>
      </c>
      <c r="BB155">
        <v>2</v>
      </c>
      <c r="BC155">
        <v>1</v>
      </c>
      <c r="BE155" t="s">
        <v>69</v>
      </c>
      <c r="BF155">
        <v>0</v>
      </c>
      <c r="BG155" t="s">
        <v>403</v>
      </c>
      <c r="BI155" t="s">
        <v>116</v>
      </c>
      <c r="BJ155" t="s">
        <v>378</v>
      </c>
      <c r="BK155" t="s">
        <v>69</v>
      </c>
      <c r="BL155">
        <v>0.70896354544759133</v>
      </c>
      <c r="BM155">
        <v>2985</v>
      </c>
      <c r="BN155" t="s">
        <v>119</v>
      </c>
      <c r="BO155" t="s">
        <v>198</v>
      </c>
      <c r="BP155">
        <v>2</v>
      </c>
      <c r="BQ155">
        <v>2049.7849999999999</v>
      </c>
      <c r="BR155">
        <v>1.4318862436722517E-2</v>
      </c>
      <c r="BS155">
        <v>0.35954836651571853</v>
      </c>
      <c r="BT155">
        <v>0.28246864915100856</v>
      </c>
      <c r="BU155">
        <v>17.146000000000001</v>
      </c>
      <c r="BV155">
        <v>0.43907043909483195</v>
      </c>
      <c r="BW155">
        <v>60.9332198254939</v>
      </c>
      <c r="BX155">
        <v>6</v>
      </c>
      <c r="BY155">
        <v>9</v>
      </c>
      <c r="BZ155">
        <v>1249</v>
      </c>
    </row>
    <row r="156" spans="1:78" ht="16.5" x14ac:dyDescent="0.25">
      <c r="A156" s="107" t="str">
        <f t="shared" si="37"/>
        <v>선진여객</v>
      </c>
      <c r="B156" s="108" t="str">
        <f t="shared" si="38"/>
        <v>최형진</v>
      </c>
      <c r="C156" s="109" t="str">
        <f t="shared" si="39"/>
        <v>D</v>
      </c>
      <c r="D156" s="110">
        <f t="shared" si="40"/>
        <v>0.84053258784357932</v>
      </c>
      <c r="E156" s="111">
        <f t="shared" si="41"/>
        <v>2423</v>
      </c>
      <c r="F156" s="112" t="str">
        <f t="shared" si="42"/>
        <v>80</v>
      </c>
      <c r="G156" s="113" t="str">
        <f t="shared" si="43"/>
        <v>78바1137</v>
      </c>
      <c r="H156" s="114">
        <f t="shared" si="44"/>
        <v>13</v>
      </c>
      <c r="I156" s="115">
        <f t="shared" si="45"/>
        <v>2039.8300000000004</v>
      </c>
      <c r="J156" s="116">
        <f t="shared" si="46"/>
        <v>2.7648031602222234E-2</v>
      </c>
      <c r="K156" s="116">
        <f t="shared" si="47"/>
        <v>0.37043365989101906</v>
      </c>
      <c r="L156" s="116">
        <f t="shared" si="48"/>
        <v>0.11618615276763257</v>
      </c>
      <c r="M156" s="117">
        <f t="shared" si="49"/>
        <v>12.843999999999999</v>
      </c>
      <c r="N156" s="118">
        <f t="shared" si="50"/>
        <v>0</v>
      </c>
      <c r="O156" s="118">
        <f t="shared" si="51"/>
        <v>24.315751802846311</v>
      </c>
      <c r="P156" s="219">
        <f t="shared" si="52"/>
        <v>8</v>
      </c>
      <c r="Q156" s="220">
        <f t="shared" si="53"/>
        <v>0</v>
      </c>
      <c r="R156" s="220">
        <f t="shared" si="54"/>
        <v>496</v>
      </c>
      <c r="T156">
        <v>516</v>
      </c>
      <c r="U156">
        <v>2423</v>
      </c>
      <c r="V156" t="s">
        <v>645</v>
      </c>
      <c r="W156">
        <v>2039.83</v>
      </c>
      <c r="X156">
        <v>910.21199999999999</v>
      </c>
      <c r="Y156">
        <v>2.2410000000000001</v>
      </c>
      <c r="Z156">
        <v>12.843999999999999</v>
      </c>
      <c r="AA156">
        <v>137.239969</v>
      </c>
      <c r="AB156">
        <v>3.7944149999999999</v>
      </c>
      <c r="AC156">
        <v>50.838304000000001</v>
      </c>
      <c r="AD156" s="1">
        <v>237</v>
      </c>
      <c r="AE156">
        <v>0</v>
      </c>
      <c r="AF156">
        <v>496</v>
      </c>
      <c r="AG156">
        <v>78</v>
      </c>
      <c r="AH156">
        <v>14.863235</v>
      </c>
      <c r="AI156">
        <v>1379.2</v>
      </c>
      <c r="AJ156">
        <v>0</v>
      </c>
      <c r="AK156">
        <v>8</v>
      </c>
      <c r="AL156">
        <v>1216</v>
      </c>
      <c r="AM156">
        <v>0.84053258784357932</v>
      </c>
      <c r="AN156" t="s">
        <v>66</v>
      </c>
      <c r="AO156">
        <v>265.49599999999998</v>
      </c>
      <c r="AP156" t="s">
        <v>646</v>
      </c>
      <c r="AQ156" t="s">
        <v>116</v>
      </c>
      <c r="AR156" t="s">
        <v>120</v>
      </c>
      <c r="AS156" t="s">
        <v>116</v>
      </c>
      <c r="AT156" t="s">
        <v>120</v>
      </c>
      <c r="AU156" t="s">
        <v>207</v>
      </c>
      <c r="AV156" t="s">
        <v>645</v>
      </c>
      <c r="AW156" t="s">
        <v>66</v>
      </c>
      <c r="AX156">
        <v>2423</v>
      </c>
      <c r="AY156" t="s">
        <v>704</v>
      </c>
      <c r="AZ156">
        <v>2</v>
      </c>
      <c r="BA156" t="s">
        <v>789</v>
      </c>
      <c r="BB156">
        <v>13</v>
      </c>
      <c r="BC156">
        <v>1</v>
      </c>
      <c r="BE156" t="s">
        <v>66</v>
      </c>
      <c r="BF156">
        <v>0</v>
      </c>
      <c r="BG156" t="s">
        <v>403</v>
      </c>
      <c r="BI156" t="s">
        <v>116</v>
      </c>
      <c r="BJ156" t="s">
        <v>645</v>
      </c>
      <c r="BK156" t="s">
        <v>66</v>
      </c>
      <c r="BL156">
        <v>0.84053258784357932</v>
      </c>
      <c r="BM156">
        <v>2423</v>
      </c>
      <c r="BN156" t="s">
        <v>120</v>
      </c>
      <c r="BO156" t="s">
        <v>207</v>
      </c>
      <c r="BP156">
        <v>13</v>
      </c>
      <c r="BQ156">
        <v>2039.8300000000004</v>
      </c>
      <c r="BR156">
        <v>2.7648031602222234E-2</v>
      </c>
      <c r="BS156">
        <v>0.37043365989101906</v>
      </c>
      <c r="BT156">
        <v>0.1161861527676326</v>
      </c>
      <c r="BU156">
        <v>12.843999999999999</v>
      </c>
      <c r="BV156">
        <v>0</v>
      </c>
      <c r="BW156">
        <v>24.315751802846311</v>
      </c>
      <c r="BX156">
        <v>8</v>
      </c>
      <c r="BY156">
        <v>0</v>
      </c>
      <c r="BZ156">
        <v>496</v>
      </c>
    </row>
    <row r="157" spans="1:78" ht="16.5" x14ac:dyDescent="0.25">
      <c r="A157" s="124" t="str">
        <f t="shared" si="37"/>
        <v>선진여객</v>
      </c>
      <c r="B157" s="125" t="str">
        <f t="shared" si="38"/>
        <v>한대현</v>
      </c>
      <c r="C157" s="126" t="str">
        <f t="shared" si="39"/>
        <v>D</v>
      </c>
      <c r="D157" s="127">
        <f t="shared" si="40"/>
        <v>0.84750000000000003</v>
      </c>
      <c r="E157" s="128">
        <f t="shared" si="41"/>
        <v>5064</v>
      </c>
      <c r="F157" s="129" t="str">
        <f t="shared" si="42"/>
        <v>300</v>
      </c>
      <c r="G157" s="130" t="str">
        <f t="shared" si="43"/>
        <v>73아1099</v>
      </c>
      <c r="H157" s="131">
        <f t="shared" si="44"/>
        <v>1</v>
      </c>
      <c r="I157" s="132">
        <f t="shared" si="45"/>
        <v>2480.58</v>
      </c>
      <c r="J157" s="133">
        <f t="shared" si="46"/>
        <v>2.4497796400473094E-2</v>
      </c>
      <c r="K157" s="133">
        <f t="shared" si="47"/>
        <v>0.33051126162691963</v>
      </c>
      <c r="L157" s="133">
        <f t="shared" si="48"/>
        <v>0.24953841440308316</v>
      </c>
      <c r="M157" s="134">
        <f t="shared" si="49"/>
        <v>11.013999999999999</v>
      </c>
      <c r="N157" s="135">
        <f t="shared" si="50"/>
        <v>0</v>
      </c>
      <c r="O157" s="135">
        <f t="shared" si="51"/>
        <v>14.109603399205024</v>
      </c>
      <c r="P157" s="217">
        <f t="shared" si="52"/>
        <v>1</v>
      </c>
      <c r="Q157" s="218">
        <f t="shared" si="53"/>
        <v>0</v>
      </c>
      <c r="R157" s="218">
        <f t="shared" si="54"/>
        <v>350</v>
      </c>
      <c r="T157">
        <v>516</v>
      </c>
      <c r="U157">
        <v>5064</v>
      </c>
      <c r="V157" t="s">
        <v>379</v>
      </c>
      <c r="W157">
        <v>2480.58</v>
      </c>
      <c r="X157">
        <v>914.66499999999996</v>
      </c>
      <c r="Y157">
        <v>2.7120000000000002</v>
      </c>
      <c r="Z157">
        <v>11.013999999999999</v>
      </c>
      <c r="AA157">
        <v>148.775218</v>
      </c>
      <c r="AB157">
        <v>3.6446649999999998</v>
      </c>
      <c r="AC157">
        <v>49.171885000000003</v>
      </c>
      <c r="AD157" s="1">
        <v>619</v>
      </c>
      <c r="AE157">
        <v>0</v>
      </c>
      <c r="AF157">
        <v>350</v>
      </c>
      <c r="AG157">
        <v>68</v>
      </c>
      <c r="AH157">
        <v>16.673341000000001</v>
      </c>
      <c r="AI157">
        <v>394.5</v>
      </c>
      <c r="AJ157">
        <v>0</v>
      </c>
      <c r="AK157">
        <v>1</v>
      </c>
      <c r="AL157">
        <v>138</v>
      </c>
      <c r="AM157">
        <v>0.84750000000000003</v>
      </c>
      <c r="AN157" t="s">
        <v>66</v>
      </c>
      <c r="AO157">
        <v>2480.58</v>
      </c>
      <c r="AP157" t="s">
        <v>647</v>
      </c>
      <c r="AQ157" t="s">
        <v>116</v>
      </c>
      <c r="AR157" t="s">
        <v>117</v>
      </c>
      <c r="AS157" t="s">
        <v>116</v>
      </c>
      <c r="AT157" t="s">
        <v>117</v>
      </c>
      <c r="AU157" t="s">
        <v>176</v>
      </c>
      <c r="AV157" t="s">
        <v>379</v>
      </c>
      <c r="AW157" t="s">
        <v>66</v>
      </c>
      <c r="AX157">
        <v>5064</v>
      </c>
      <c r="AY157" t="s">
        <v>739</v>
      </c>
      <c r="AZ157">
        <v>1</v>
      </c>
      <c r="BA157" t="s">
        <v>433</v>
      </c>
      <c r="BB157">
        <v>1</v>
      </c>
      <c r="BC157">
        <v>1</v>
      </c>
      <c r="BE157" t="s">
        <v>68</v>
      </c>
      <c r="BF157">
        <v>-1</v>
      </c>
      <c r="BG157" t="s">
        <v>439</v>
      </c>
      <c r="BI157" t="s">
        <v>116</v>
      </c>
      <c r="BJ157" t="s">
        <v>379</v>
      </c>
      <c r="BK157" t="s">
        <v>66</v>
      </c>
      <c r="BL157">
        <v>0.84750000000000003</v>
      </c>
      <c r="BM157">
        <v>5064</v>
      </c>
      <c r="BN157" t="s">
        <v>117</v>
      </c>
      <c r="BO157" t="s">
        <v>176</v>
      </c>
      <c r="BP157">
        <v>1</v>
      </c>
      <c r="BQ157">
        <v>2480.58</v>
      </c>
      <c r="BR157">
        <v>2.4497796400473094E-2</v>
      </c>
      <c r="BS157">
        <v>0.33051126162691963</v>
      </c>
      <c r="BT157">
        <v>0.24953841440308316</v>
      </c>
      <c r="BU157">
        <v>11.013999999999999</v>
      </c>
      <c r="BV157">
        <v>0</v>
      </c>
      <c r="BW157">
        <v>14.109603399205024</v>
      </c>
      <c r="BX157">
        <v>1</v>
      </c>
      <c r="BY157">
        <v>0</v>
      </c>
      <c r="BZ157">
        <v>350</v>
      </c>
    </row>
    <row r="158" spans="1:78" ht="16.5" x14ac:dyDescent="0.25">
      <c r="A158" s="107" t="str">
        <f t="shared" si="37"/>
        <v>선진여객</v>
      </c>
      <c r="B158" s="108" t="str">
        <f t="shared" si="38"/>
        <v>한재수</v>
      </c>
      <c r="C158" s="109" t="str">
        <f t="shared" si="39"/>
        <v>F</v>
      </c>
      <c r="D158" s="110">
        <f t="shared" si="40"/>
        <v>0.79400681886444036</v>
      </c>
      <c r="E158" s="111">
        <f t="shared" si="41"/>
        <v>4036</v>
      </c>
      <c r="F158" s="112" t="str">
        <f t="shared" si="42"/>
        <v>595</v>
      </c>
      <c r="G158" s="113" t="str">
        <f t="shared" si="43"/>
        <v>73아1093</v>
      </c>
      <c r="H158" s="114">
        <f t="shared" si="44"/>
        <v>3</v>
      </c>
      <c r="I158" s="115">
        <f t="shared" si="45"/>
        <v>1738.18</v>
      </c>
      <c r="J158" s="116">
        <f t="shared" si="46"/>
        <v>2.1409867612264204E-2</v>
      </c>
      <c r="K158" s="116">
        <f t="shared" si="47"/>
        <v>0.37335176870708592</v>
      </c>
      <c r="L158" s="116">
        <f t="shared" si="48"/>
        <v>0.22437261963663141</v>
      </c>
      <c r="M158" s="117">
        <f t="shared" si="49"/>
        <v>9.1189999999999998</v>
      </c>
      <c r="N158" s="118">
        <f t="shared" si="50"/>
        <v>0.34518864559481754</v>
      </c>
      <c r="O158" s="118">
        <f t="shared" si="51"/>
        <v>3.4518864559481757</v>
      </c>
      <c r="P158" s="219">
        <f t="shared" si="52"/>
        <v>26</v>
      </c>
      <c r="Q158" s="220">
        <f t="shared" si="53"/>
        <v>6</v>
      </c>
      <c r="R158" s="220">
        <f t="shared" si="54"/>
        <v>60</v>
      </c>
      <c r="T158">
        <v>516</v>
      </c>
      <c r="U158">
        <v>4036</v>
      </c>
      <c r="V158" t="s">
        <v>648</v>
      </c>
      <c r="W158">
        <v>1738.18</v>
      </c>
      <c r="X158">
        <v>754.91899999999998</v>
      </c>
      <c r="Y158">
        <v>2.302</v>
      </c>
      <c r="Z158">
        <v>9.1189999999999998</v>
      </c>
      <c r="AA158">
        <v>126.938571</v>
      </c>
      <c r="AB158">
        <v>2.7177380000000002</v>
      </c>
      <c r="AC158">
        <v>47.392740000000003</v>
      </c>
      <c r="AD158" s="1">
        <v>390</v>
      </c>
      <c r="AE158">
        <v>6</v>
      </c>
      <c r="AF158">
        <v>60</v>
      </c>
      <c r="AG158">
        <v>65</v>
      </c>
      <c r="AH158">
        <v>13.693079000000001</v>
      </c>
      <c r="AI158">
        <v>15.6</v>
      </c>
      <c r="AJ158">
        <v>0</v>
      </c>
      <c r="AK158">
        <v>26</v>
      </c>
      <c r="AL158">
        <v>11163</v>
      </c>
      <c r="AM158">
        <v>0.79400681886444036</v>
      </c>
      <c r="AN158" t="s">
        <v>69</v>
      </c>
      <c r="AO158">
        <v>922.3</v>
      </c>
      <c r="AP158" t="s">
        <v>649</v>
      </c>
      <c r="AQ158" t="s">
        <v>116</v>
      </c>
      <c r="AR158" t="s">
        <v>118</v>
      </c>
      <c r="AS158" t="s">
        <v>116</v>
      </c>
      <c r="AT158" t="s">
        <v>118</v>
      </c>
      <c r="AU158" t="s">
        <v>184</v>
      </c>
      <c r="AV158" t="s">
        <v>648</v>
      </c>
      <c r="AW158" t="s">
        <v>69</v>
      </c>
      <c r="AX158">
        <v>4036</v>
      </c>
      <c r="AY158" t="s">
        <v>790</v>
      </c>
      <c r="AZ158">
        <v>1</v>
      </c>
      <c r="BA158" t="s">
        <v>791</v>
      </c>
      <c r="BB158">
        <v>3</v>
      </c>
      <c r="BC158">
        <v>1</v>
      </c>
      <c r="BE158" t="s">
        <v>69</v>
      </c>
      <c r="BF158">
        <v>0</v>
      </c>
      <c r="BG158" t="s">
        <v>403</v>
      </c>
      <c r="BI158" t="s">
        <v>116</v>
      </c>
      <c r="BJ158" t="s">
        <v>648</v>
      </c>
      <c r="BK158" t="s">
        <v>69</v>
      </c>
      <c r="BL158">
        <v>0.79400681886444036</v>
      </c>
      <c r="BM158">
        <v>4036</v>
      </c>
      <c r="BN158" t="s">
        <v>118</v>
      </c>
      <c r="BO158" t="s">
        <v>184</v>
      </c>
      <c r="BP158">
        <v>3</v>
      </c>
      <c r="BQ158">
        <v>1738.18</v>
      </c>
      <c r="BR158">
        <v>2.1409867612264204E-2</v>
      </c>
      <c r="BS158">
        <v>0.37335176870708592</v>
      </c>
      <c r="BT158">
        <v>0.22437261963663141</v>
      </c>
      <c r="BU158">
        <v>9.1189999999999998</v>
      </c>
      <c r="BV158">
        <v>0.34518864559481754</v>
      </c>
      <c r="BW158">
        <v>3.4518864559481757</v>
      </c>
      <c r="BX158">
        <v>26</v>
      </c>
      <c r="BY158">
        <v>6</v>
      </c>
      <c r="BZ158">
        <v>60</v>
      </c>
    </row>
    <row r="159" spans="1:78" ht="16.5" x14ac:dyDescent="0.25">
      <c r="A159" s="124" t="str">
        <f t="shared" si="37"/>
        <v>선진여객</v>
      </c>
      <c r="B159" s="125" t="str">
        <f t="shared" si="38"/>
        <v>허길만</v>
      </c>
      <c r="C159" s="126" t="str">
        <f t="shared" si="39"/>
        <v>C</v>
      </c>
      <c r="D159" s="127">
        <f t="shared" si="40"/>
        <v>0.87449840928977118</v>
      </c>
      <c r="E159" s="128">
        <f t="shared" si="41"/>
        <v>8181</v>
      </c>
      <c r="F159" s="129" t="str">
        <f t="shared" si="42"/>
        <v>87</v>
      </c>
      <c r="G159" s="130" t="str">
        <f t="shared" si="43"/>
        <v>78바1155</v>
      </c>
      <c r="H159" s="131">
        <f t="shared" si="44"/>
        <v>2</v>
      </c>
      <c r="I159" s="132">
        <f t="shared" si="45"/>
        <v>2141.7710000000002</v>
      </c>
      <c r="J159" s="133">
        <f t="shared" si="46"/>
        <v>9.3935558863678294E-3</v>
      </c>
      <c r="K159" s="133">
        <f t="shared" si="47"/>
        <v>0.37494120096510475</v>
      </c>
      <c r="L159" s="133">
        <f t="shared" si="48"/>
        <v>0.36511839967951754</v>
      </c>
      <c r="M159" s="134">
        <f t="shared" si="49"/>
        <v>12.097</v>
      </c>
      <c r="N159" s="135">
        <f t="shared" si="50"/>
        <v>0</v>
      </c>
      <c r="O159" s="135">
        <f t="shared" si="51"/>
        <v>7.0035498659754003</v>
      </c>
      <c r="P159" s="217">
        <f t="shared" si="52"/>
        <v>16</v>
      </c>
      <c r="Q159" s="218">
        <f t="shared" si="53"/>
        <v>0</v>
      </c>
      <c r="R159" s="218">
        <f t="shared" si="54"/>
        <v>150</v>
      </c>
      <c r="T159">
        <v>516</v>
      </c>
      <c r="U159">
        <v>8181</v>
      </c>
      <c r="V159" t="s">
        <v>380</v>
      </c>
      <c r="W159">
        <v>2141.7710000000002</v>
      </c>
      <c r="X159">
        <v>912.56100000000004</v>
      </c>
      <c r="Y159">
        <v>2.347</v>
      </c>
      <c r="Z159">
        <v>12.097</v>
      </c>
      <c r="AA159">
        <v>151.577743</v>
      </c>
      <c r="AB159">
        <v>1.423854</v>
      </c>
      <c r="AC159">
        <v>56.832740999999999</v>
      </c>
      <c r="AD159" s="1">
        <v>782</v>
      </c>
      <c r="AE159">
        <v>0</v>
      </c>
      <c r="AF159">
        <v>150</v>
      </c>
      <c r="AG159">
        <v>79</v>
      </c>
      <c r="AH159">
        <v>14.129851</v>
      </c>
      <c r="AI159">
        <v>230.3</v>
      </c>
      <c r="AJ159">
        <v>0</v>
      </c>
      <c r="AK159">
        <v>16</v>
      </c>
      <c r="AL159">
        <v>3501</v>
      </c>
      <c r="AM159">
        <v>0.87449840928977118</v>
      </c>
      <c r="AN159" t="s">
        <v>68</v>
      </c>
      <c r="AO159">
        <v>2040.635</v>
      </c>
      <c r="AP159" t="s">
        <v>650</v>
      </c>
      <c r="AQ159" t="s">
        <v>116</v>
      </c>
      <c r="AR159" t="s">
        <v>121</v>
      </c>
      <c r="AS159" t="s">
        <v>116</v>
      </c>
      <c r="AT159" t="s">
        <v>121</v>
      </c>
      <c r="AU159" t="s">
        <v>240</v>
      </c>
      <c r="AV159" t="s">
        <v>380</v>
      </c>
      <c r="AW159" t="s">
        <v>68</v>
      </c>
      <c r="AX159">
        <v>8181</v>
      </c>
      <c r="AY159" t="s">
        <v>698</v>
      </c>
      <c r="AZ159">
        <v>2</v>
      </c>
      <c r="BA159" t="s">
        <v>792</v>
      </c>
      <c r="BB159">
        <v>2</v>
      </c>
      <c r="BC159">
        <v>1</v>
      </c>
      <c r="BE159" t="s">
        <v>66</v>
      </c>
      <c r="BF159">
        <v>1</v>
      </c>
      <c r="BG159" t="s">
        <v>405</v>
      </c>
      <c r="BI159" t="s">
        <v>116</v>
      </c>
      <c r="BJ159" t="s">
        <v>380</v>
      </c>
      <c r="BK159" t="s">
        <v>68</v>
      </c>
      <c r="BL159">
        <v>0.87449840928977118</v>
      </c>
      <c r="BM159">
        <v>8181</v>
      </c>
      <c r="BN159" t="s">
        <v>121</v>
      </c>
      <c r="BO159" t="s">
        <v>240</v>
      </c>
      <c r="BP159">
        <v>2</v>
      </c>
      <c r="BQ159">
        <v>2141.7710000000002</v>
      </c>
      <c r="BR159">
        <v>9.3935558863678294E-3</v>
      </c>
      <c r="BS159">
        <v>0.37494120096510475</v>
      </c>
      <c r="BT159">
        <v>0.36511839967951754</v>
      </c>
      <c r="BU159">
        <v>12.097</v>
      </c>
      <c r="BV159">
        <v>0</v>
      </c>
      <c r="BW159">
        <v>7.0035498659754003</v>
      </c>
      <c r="BX159">
        <v>16</v>
      </c>
      <c r="BY159">
        <v>0</v>
      </c>
      <c r="BZ159">
        <v>150</v>
      </c>
    </row>
    <row r="160" spans="1:78" ht="16.5" x14ac:dyDescent="0.25">
      <c r="A160" s="107" t="str">
        <f t="shared" si="37"/>
        <v>선진여객</v>
      </c>
      <c r="B160" s="108" t="str">
        <f t="shared" si="38"/>
        <v>홍창호</v>
      </c>
      <c r="C160" s="109" t="str">
        <f t="shared" si="39"/>
        <v>F</v>
      </c>
      <c r="D160" s="110">
        <f t="shared" si="40"/>
        <v>0.79714285714285704</v>
      </c>
      <c r="E160" s="111">
        <f t="shared" si="41"/>
        <v>9125</v>
      </c>
      <c r="F160" s="112" t="str">
        <f t="shared" si="42"/>
        <v>87</v>
      </c>
      <c r="G160" s="113" t="str">
        <f t="shared" si="43"/>
        <v>70바3827</v>
      </c>
      <c r="H160" s="114">
        <f t="shared" si="44"/>
        <v>1</v>
      </c>
      <c r="I160" s="115">
        <f t="shared" si="45"/>
        <v>1592.91</v>
      </c>
      <c r="J160" s="116">
        <f t="shared" si="46"/>
        <v>9.9841958500123847E-3</v>
      </c>
      <c r="K160" s="116">
        <f t="shared" si="47"/>
        <v>0.35484290397926865</v>
      </c>
      <c r="L160" s="116">
        <f t="shared" si="48"/>
        <v>0.30447420130453068</v>
      </c>
      <c r="M160" s="117">
        <f t="shared" si="49"/>
        <v>17.888999999999999</v>
      </c>
      <c r="N160" s="118">
        <f t="shared" si="50"/>
        <v>0.31389092917992856</v>
      </c>
      <c r="O160" s="118">
        <f t="shared" si="51"/>
        <v>63.217633136837605</v>
      </c>
      <c r="P160" s="219">
        <f t="shared" si="52"/>
        <v>1</v>
      </c>
      <c r="Q160" s="220">
        <f t="shared" si="53"/>
        <v>5</v>
      </c>
      <c r="R160" s="220">
        <f t="shared" si="54"/>
        <v>1007</v>
      </c>
      <c r="T160">
        <v>516</v>
      </c>
      <c r="U160">
        <v>9125</v>
      </c>
      <c r="V160" t="s">
        <v>382</v>
      </c>
      <c r="W160">
        <v>1592.91</v>
      </c>
      <c r="X160">
        <v>951.27599999999995</v>
      </c>
      <c r="Y160">
        <v>1.6739999999999999</v>
      </c>
      <c r="Z160">
        <v>17.888999999999999</v>
      </c>
      <c r="AA160">
        <v>93.867750000000001</v>
      </c>
      <c r="AB160">
        <v>0.93719399999999997</v>
      </c>
      <c r="AC160">
        <v>33.308304999999997</v>
      </c>
      <c r="AD160" s="1">
        <v>485</v>
      </c>
      <c r="AE160">
        <v>5</v>
      </c>
      <c r="AF160">
        <v>1007</v>
      </c>
      <c r="AG160">
        <v>81</v>
      </c>
      <c r="AH160">
        <v>16.969726000000001</v>
      </c>
      <c r="AI160">
        <v>2038.4</v>
      </c>
      <c r="AJ160">
        <v>0</v>
      </c>
      <c r="AK160">
        <v>1</v>
      </c>
      <c r="AL160">
        <v>33</v>
      </c>
      <c r="AM160">
        <v>0.79714285714285704</v>
      </c>
      <c r="AN160" t="s">
        <v>69</v>
      </c>
      <c r="AO160">
        <v>1592.91</v>
      </c>
      <c r="AP160" t="s">
        <v>651</v>
      </c>
      <c r="AQ160" t="s">
        <v>116</v>
      </c>
      <c r="AR160" t="s">
        <v>121</v>
      </c>
      <c r="AS160" t="s">
        <v>116</v>
      </c>
      <c r="AT160" t="s">
        <v>121</v>
      </c>
      <c r="AU160" t="s">
        <v>231</v>
      </c>
      <c r="AV160" t="s">
        <v>382</v>
      </c>
      <c r="AW160" t="s">
        <v>69</v>
      </c>
      <c r="AX160">
        <v>9125</v>
      </c>
      <c r="AY160" t="s">
        <v>670</v>
      </c>
      <c r="AZ160">
        <v>1</v>
      </c>
      <c r="BA160" t="s">
        <v>247</v>
      </c>
      <c r="BB160">
        <v>1</v>
      </c>
      <c r="BC160">
        <v>1</v>
      </c>
      <c r="BE160" t="s">
        <v>66</v>
      </c>
      <c r="BF160">
        <v>-1</v>
      </c>
      <c r="BG160" t="s">
        <v>439</v>
      </c>
      <c r="BI160" t="s">
        <v>116</v>
      </c>
      <c r="BJ160" t="s">
        <v>382</v>
      </c>
      <c r="BK160" t="s">
        <v>69</v>
      </c>
      <c r="BL160">
        <v>0.79714285714285704</v>
      </c>
      <c r="BM160">
        <v>9125</v>
      </c>
      <c r="BN160" t="s">
        <v>121</v>
      </c>
      <c r="BO160" t="s">
        <v>231</v>
      </c>
      <c r="BP160">
        <v>1</v>
      </c>
      <c r="BQ160">
        <v>1592.91</v>
      </c>
      <c r="BR160">
        <v>9.9841958500123847E-3</v>
      </c>
      <c r="BS160">
        <v>0.35484290397926865</v>
      </c>
      <c r="BT160">
        <v>0.30447420130453068</v>
      </c>
      <c r="BU160">
        <v>17.888999999999999</v>
      </c>
      <c r="BV160">
        <v>0.31389092917992856</v>
      </c>
      <c r="BW160">
        <v>63.217633136837605</v>
      </c>
      <c r="BX160">
        <v>1</v>
      </c>
      <c r="BY160">
        <v>5</v>
      </c>
      <c r="BZ160">
        <v>1007</v>
      </c>
    </row>
    <row r="161" spans="1:78" ht="16.5" x14ac:dyDescent="0.25">
      <c r="A161" s="124" t="str">
        <f t="shared" si="37"/>
        <v>선진여객</v>
      </c>
      <c r="B161" s="125" t="str">
        <f t="shared" si="38"/>
        <v>황남석</v>
      </c>
      <c r="C161" s="126" t="str">
        <f t="shared" si="39"/>
        <v>S</v>
      </c>
      <c r="D161" s="127">
        <f t="shared" si="40"/>
        <v>1.0037037037037035</v>
      </c>
      <c r="E161" s="128">
        <f t="shared" si="41"/>
        <v>6811</v>
      </c>
      <c r="F161" s="129" t="str">
        <f t="shared" si="42"/>
        <v>80</v>
      </c>
      <c r="G161" s="130" t="str">
        <f t="shared" si="43"/>
        <v>78바1144</v>
      </c>
      <c r="H161" s="131">
        <f t="shared" si="44"/>
        <v>1</v>
      </c>
      <c r="I161" s="132">
        <f t="shared" si="45"/>
        <v>2377.6030000000001</v>
      </c>
      <c r="J161" s="133">
        <f t="shared" si="46"/>
        <v>3.0712885531745992E-3</v>
      </c>
      <c r="K161" s="133">
        <f t="shared" si="47"/>
        <v>0.35697941539297412</v>
      </c>
      <c r="L161" s="133">
        <f t="shared" si="48"/>
        <v>0.1787514568243731</v>
      </c>
      <c r="M161" s="134">
        <f t="shared" si="49"/>
        <v>9.5960000000000001</v>
      </c>
      <c r="N161" s="135">
        <f t="shared" si="50"/>
        <v>8.4118332623234413E-2</v>
      </c>
      <c r="O161" s="135">
        <f t="shared" si="51"/>
        <v>13.963643215456912</v>
      </c>
      <c r="P161" s="217">
        <f t="shared" si="52"/>
        <v>1</v>
      </c>
      <c r="Q161" s="218">
        <f t="shared" si="53"/>
        <v>2</v>
      </c>
      <c r="R161" s="218">
        <f t="shared" si="54"/>
        <v>332</v>
      </c>
      <c r="T161">
        <v>516</v>
      </c>
      <c r="U161">
        <v>6811</v>
      </c>
      <c r="V161" t="s">
        <v>383</v>
      </c>
      <c r="W161">
        <v>2377.6030000000001</v>
      </c>
      <c r="X161">
        <v>877.23800000000006</v>
      </c>
      <c r="Y161">
        <v>2.71</v>
      </c>
      <c r="Z161">
        <v>9.5960000000000001</v>
      </c>
      <c r="AA161">
        <v>148.67245199999999</v>
      </c>
      <c r="AB161">
        <v>0.45661600000000002</v>
      </c>
      <c r="AC161">
        <v>53.073005000000002</v>
      </c>
      <c r="AD161" s="1">
        <v>425</v>
      </c>
      <c r="AE161">
        <v>2</v>
      </c>
      <c r="AF161">
        <v>332</v>
      </c>
      <c r="AG161">
        <v>75</v>
      </c>
      <c r="AH161">
        <v>15.992222</v>
      </c>
      <c r="AI161">
        <v>373.9</v>
      </c>
      <c r="AJ161">
        <v>0</v>
      </c>
      <c r="AK161">
        <v>1</v>
      </c>
      <c r="AL161">
        <v>19</v>
      </c>
      <c r="AM161">
        <v>1.0037037037037035</v>
      </c>
      <c r="AN161" t="s">
        <v>458</v>
      </c>
      <c r="AO161">
        <v>2377.6030000000001</v>
      </c>
      <c r="AP161" t="s">
        <v>652</v>
      </c>
      <c r="AQ161" t="s">
        <v>116</v>
      </c>
      <c r="AR161" t="s">
        <v>120</v>
      </c>
      <c r="AS161" t="s">
        <v>116</v>
      </c>
      <c r="AT161" t="s">
        <v>120</v>
      </c>
      <c r="AU161" t="s">
        <v>212</v>
      </c>
      <c r="AV161" t="s">
        <v>383</v>
      </c>
      <c r="AW161" t="s">
        <v>458</v>
      </c>
      <c r="AX161">
        <v>6811</v>
      </c>
      <c r="AY161" t="s">
        <v>706</v>
      </c>
      <c r="AZ161">
        <v>6</v>
      </c>
      <c r="BA161" t="s">
        <v>793</v>
      </c>
      <c r="BB161">
        <v>1</v>
      </c>
      <c r="BC161">
        <v>1</v>
      </c>
      <c r="BE161" t="s">
        <v>425</v>
      </c>
      <c r="BF161">
        <v>1</v>
      </c>
      <c r="BG161" t="s">
        <v>405</v>
      </c>
      <c r="BI161" t="s">
        <v>116</v>
      </c>
      <c r="BJ161" t="s">
        <v>383</v>
      </c>
      <c r="BK161" t="s">
        <v>458</v>
      </c>
      <c r="BL161">
        <v>1.0037037037037035</v>
      </c>
      <c r="BM161">
        <v>6811</v>
      </c>
      <c r="BN161" t="s">
        <v>120</v>
      </c>
      <c r="BO161" t="s">
        <v>212</v>
      </c>
      <c r="BP161">
        <v>1</v>
      </c>
      <c r="BQ161">
        <v>2377.6030000000001</v>
      </c>
      <c r="BR161">
        <v>3.0712885531745992E-3</v>
      </c>
      <c r="BS161">
        <v>0.35697941539297412</v>
      </c>
      <c r="BT161">
        <v>0.1787514568243731</v>
      </c>
      <c r="BU161">
        <v>9.5960000000000001</v>
      </c>
      <c r="BV161">
        <v>8.4118332623234413E-2</v>
      </c>
      <c r="BW161">
        <v>13.963643215456912</v>
      </c>
      <c r="BX161">
        <v>1</v>
      </c>
      <c r="BY161">
        <v>2</v>
      </c>
      <c r="BZ161">
        <v>332</v>
      </c>
    </row>
    <row r="162" spans="1:78" ht="16.5" x14ac:dyDescent="0.25">
      <c r="A162" s="107" t="str">
        <f t="shared" si="37"/>
        <v>선진여객</v>
      </c>
      <c r="B162" s="108" t="str">
        <f t="shared" si="38"/>
        <v>황태준</v>
      </c>
      <c r="C162" s="109" t="str">
        <f t="shared" si="39"/>
        <v>D</v>
      </c>
      <c r="D162" s="110">
        <f t="shared" si="40"/>
        <v>0.83999999999999986</v>
      </c>
      <c r="E162" s="111">
        <f t="shared" si="41"/>
        <v>8672</v>
      </c>
      <c r="F162" s="112" t="str">
        <f t="shared" si="42"/>
        <v>87</v>
      </c>
      <c r="G162" s="113" t="str">
        <f t="shared" si="43"/>
        <v>78바1168</v>
      </c>
      <c r="H162" s="114">
        <f t="shared" si="44"/>
        <v>1</v>
      </c>
      <c r="I162" s="115">
        <f t="shared" si="45"/>
        <v>2422.9740000000002</v>
      </c>
      <c r="J162" s="116">
        <f t="shared" si="46"/>
        <v>1.2814750505975657E-2</v>
      </c>
      <c r="K162" s="116">
        <f t="shared" si="47"/>
        <v>0.36364970978209171</v>
      </c>
      <c r="L162" s="116">
        <f t="shared" si="48"/>
        <v>0.30829880964467632</v>
      </c>
      <c r="M162" s="117">
        <f t="shared" si="49"/>
        <v>11.157999999999999</v>
      </c>
      <c r="N162" s="118">
        <f t="shared" si="50"/>
        <v>0</v>
      </c>
      <c r="O162" s="118">
        <f t="shared" si="51"/>
        <v>27.074165880442791</v>
      </c>
      <c r="P162" s="219">
        <f t="shared" si="52"/>
        <v>1</v>
      </c>
      <c r="Q162" s="220">
        <f t="shared" si="53"/>
        <v>0</v>
      </c>
      <c r="R162" s="220">
        <f t="shared" si="54"/>
        <v>656</v>
      </c>
      <c r="T162">
        <v>516</v>
      </c>
      <c r="U162">
        <v>8672</v>
      </c>
      <c r="V162" t="s">
        <v>384</v>
      </c>
      <c r="W162">
        <v>2430.34</v>
      </c>
      <c r="X162">
        <v>1071.5809999999999</v>
      </c>
      <c r="Y162">
        <v>2.2679999999999998</v>
      </c>
      <c r="Z162">
        <v>11.157999999999999</v>
      </c>
      <c r="AA162">
        <v>153.35718</v>
      </c>
      <c r="AB162">
        <v>1.9652339999999999</v>
      </c>
      <c r="AC162">
        <v>55.768293999999997</v>
      </c>
      <c r="AD162" s="1">
        <v>747</v>
      </c>
      <c r="AE162">
        <v>0</v>
      </c>
      <c r="AF162">
        <v>656</v>
      </c>
      <c r="AG162">
        <v>81</v>
      </c>
      <c r="AH162">
        <v>15.847578</v>
      </c>
      <c r="AI162">
        <v>2438.6999999999998</v>
      </c>
      <c r="AJ162">
        <v>6.5</v>
      </c>
      <c r="AK162">
        <v>1</v>
      </c>
      <c r="AL162">
        <v>39</v>
      </c>
      <c r="AM162">
        <v>0.83999999999999986</v>
      </c>
      <c r="AN162" t="s">
        <v>66</v>
      </c>
      <c r="AO162">
        <v>2422.9740000000002</v>
      </c>
      <c r="AP162" t="s">
        <v>653</v>
      </c>
      <c r="AQ162" t="s">
        <v>116</v>
      </c>
      <c r="AR162" t="s">
        <v>121</v>
      </c>
      <c r="AS162" t="s">
        <v>116</v>
      </c>
      <c r="AT162" t="s">
        <v>121</v>
      </c>
      <c r="AU162" t="s">
        <v>243</v>
      </c>
      <c r="AV162" t="s">
        <v>384</v>
      </c>
      <c r="AW162" t="s">
        <v>66</v>
      </c>
      <c r="AX162">
        <v>8672</v>
      </c>
      <c r="AY162" t="s">
        <v>672</v>
      </c>
      <c r="AZ162">
        <v>4</v>
      </c>
      <c r="BA162" t="s">
        <v>453</v>
      </c>
      <c r="BB162">
        <v>1</v>
      </c>
      <c r="BC162">
        <v>1</v>
      </c>
      <c r="BE162" t="s">
        <v>67</v>
      </c>
      <c r="BF162">
        <v>-2</v>
      </c>
      <c r="BG162" t="s">
        <v>439</v>
      </c>
      <c r="BI162" t="s">
        <v>116</v>
      </c>
      <c r="BJ162" t="s">
        <v>384</v>
      </c>
      <c r="BK162" t="s">
        <v>66</v>
      </c>
      <c r="BL162">
        <v>0.83999999999999986</v>
      </c>
      <c r="BM162">
        <v>8672</v>
      </c>
      <c r="BN162" t="s">
        <v>121</v>
      </c>
      <c r="BO162" t="s">
        <v>243</v>
      </c>
      <c r="BP162">
        <v>1</v>
      </c>
      <c r="BQ162">
        <v>2422.9740000000002</v>
      </c>
      <c r="BR162">
        <v>1.2814750505975657E-2</v>
      </c>
      <c r="BS162">
        <v>0.36364970978209171</v>
      </c>
      <c r="BT162">
        <v>0.30736440168865259</v>
      </c>
      <c r="BU162">
        <v>11.157999999999999</v>
      </c>
      <c r="BV162">
        <v>0</v>
      </c>
      <c r="BW162">
        <v>27.074165880442791</v>
      </c>
      <c r="BX162">
        <v>1</v>
      </c>
      <c r="BY162">
        <v>0</v>
      </c>
      <c r="BZ162">
        <v>656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2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8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73" t="s">
        <v>654</v>
      </c>
      <c r="B2" s="274"/>
      <c r="C2" s="275"/>
      <c r="D2" s="276"/>
      <c r="E2" s="273"/>
      <c r="F2" s="277"/>
      <c r="G2" s="273"/>
      <c r="H2" s="273"/>
      <c r="I2" s="273"/>
      <c r="J2" s="273"/>
      <c r="K2" s="248"/>
      <c r="L2" s="248"/>
      <c r="M2" s="248"/>
      <c r="N2" s="248"/>
      <c r="O2" s="248"/>
      <c r="P2" s="248"/>
      <c r="Q2" s="248"/>
      <c r="R2" s="248"/>
    </row>
    <row r="3" spans="1:18" x14ac:dyDescent="0.25">
      <c r="A3" s="248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</row>
    <row r="4" spans="1:18" ht="26.25" x14ac:dyDescent="0.25">
      <c r="A4" s="278" t="s">
        <v>655</v>
      </c>
      <c r="B4" s="279"/>
      <c r="C4" s="280"/>
      <c r="D4" s="281"/>
      <c r="E4" s="282"/>
      <c r="F4" s="283"/>
      <c r="G4" s="248"/>
      <c r="H4" s="282"/>
      <c r="I4" s="248"/>
      <c r="J4" s="248"/>
      <c r="K4" s="248"/>
      <c r="L4" s="248"/>
      <c r="M4" s="248"/>
      <c r="N4" s="248"/>
      <c r="O4" s="248"/>
      <c r="P4" s="248"/>
      <c r="Q4" s="248"/>
      <c r="R4" s="248"/>
    </row>
    <row r="5" spans="1:18" ht="26.25" x14ac:dyDescent="0.25">
      <c r="A5" s="251" t="s">
        <v>656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</row>
    <row r="6" spans="1:18" ht="17.25" x14ac:dyDescent="0.25">
      <c r="A6" s="252" t="s">
        <v>657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</row>
    <row r="7" spans="1:18" ht="17.25" x14ac:dyDescent="0.25">
      <c r="A7" s="252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</row>
    <row r="8" spans="1:18" ht="17.25" x14ac:dyDescent="0.25">
      <c r="A8" s="249" t="s">
        <v>169</v>
      </c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</row>
    <row r="9" spans="1:18" x14ac:dyDescent="0.25">
      <c r="A9" s="250"/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</row>
    <row r="10" spans="1:18" x14ac:dyDescent="0.25">
      <c r="A10" s="250" t="s">
        <v>658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</row>
    <row r="11" spans="1:18" x14ac:dyDescent="0.25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</row>
    <row r="12" spans="1:18" x14ac:dyDescent="0.25">
      <c r="A12" s="248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</row>
    <row r="13" spans="1:18" ht="37.5" customHeight="1" x14ac:dyDescent="0.25">
      <c r="A13" s="284" t="s">
        <v>0</v>
      </c>
      <c r="B13" s="285" t="s">
        <v>72</v>
      </c>
      <c r="C13" s="286" t="s">
        <v>65</v>
      </c>
      <c r="D13" s="286" t="s">
        <v>156</v>
      </c>
      <c r="E13" s="287" t="s">
        <v>142</v>
      </c>
      <c r="F13" s="285" t="s">
        <v>147</v>
      </c>
      <c r="G13" s="287" t="s">
        <v>145</v>
      </c>
      <c r="H13" s="287" t="s">
        <v>149</v>
      </c>
      <c r="I13" s="232" t="s">
        <v>151</v>
      </c>
      <c r="J13" s="287" t="s">
        <v>11</v>
      </c>
      <c r="K13" s="287" t="s">
        <v>12</v>
      </c>
      <c r="L13" s="287" t="s">
        <v>13</v>
      </c>
      <c r="M13" s="287" t="s">
        <v>104</v>
      </c>
      <c r="N13" s="287" t="s">
        <v>6</v>
      </c>
      <c r="O13" s="287" t="s">
        <v>7</v>
      </c>
      <c r="P13" s="287" t="s">
        <v>160</v>
      </c>
      <c r="Q13" s="288" t="s">
        <v>162</v>
      </c>
      <c r="R13" s="288" t="s">
        <v>163</v>
      </c>
    </row>
    <row r="14" spans="1:18" ht="16.5" x14ac:dyDescent="0.25">
      <c r="A14" s="289" t="s">
        <v>116</v>
      </c>
      <c r="B14" s="290" t="s">
        <v>257</v>
      </c>
      <c r="C14" s="291" t="s">
        <v>66</v>
      </c>
      <c r="D14" s="292">
        <v>0.84141172484498705</v>
      </c>
      <c r="E14" s="293">
        <v>945</v>
      </c>
      <c r="F14" s="238" t="s">
        <v>121</v>
      </c>
      <c r="G14" s="294" t="s">
        <v>228</v>
      </c>
      <c r="H14" s="295">
        <v>3</v>
      </c>
      <c r="I14" s="240">
        <v>2241.3270000000002</v>
      </c>
      <c r="J14" s="296">
        <v>7.1640605902092208E-3</v>
      </c>
      <c r="K14" s="296">
        <v>0.38384343711483665</v>
      </c>
      <c r="L14" s="296">
        <v>0.30517635311581037</v>
      </c>
      <c r="M14" s="297">
        <v>16.344999999999999</v>
      </c>
      <c r="N14" s="298">
        <v>0</v>
      </c>
      <c r="O14" s="298">
        <v>38.057811287688047</v>
      </c>
      <c r="P14" s="299">
        <v>1</v>
      </c>
      <c r="Q14" s="300">
        <v>0</v>
      </c>
      <c r="R14" s="300">
        <v>853</v>
      </c>
    </row>
    <row r="15" spans="1:18" ht="16.5" x14ac:dyDescent="0.25">
      <c r="A15" s="289" t="s">
        <v>116</v>
      </c>
      <c r="B15" s="290" t="s">
        <v>477</v>
      </c>
      <c r="C15" s="291" t="s">
        <v>69</v>
      </c>
      <c r="D15" s="292">
        <v>0.79920304761267125</v>
      </c>
      <c r="E15" s="293">
        <v>3626</v>
      </c>
      <c r="F15" s="238" t="s">
        <v>120</v>
      </c>
      <c r="G15" s="294" t="s">
        <v>208</v>
      </c>
      <c r="H15" s="295">
        <v>13</v>
      </c>
      <c r="I15" s="240">
        <v>1756.3579999999999</v>
      </c>
      <c r="J15" s="296">
        <v>1.6972108399237254E-2</v>
      </c>
      <c r="K15" s="296">
        <v>0.40303170934452809</v>
      </c>
      <c r="L15" s="296">
        <v>0.21294064194201867</v>
      </c>
      <c r="M15" s="297">
        <v>15.747</v>
      </c>
      <c r="N15" s="298">
        <v>0.2277440020770253</v>
      </c>
      <c r="O15" s="298">
        <v>54.316944495370535</v>
      </c>
      <c r="P15" s="299">
        <v>15</v>
      </c>
      <c r="Q15" s="300">
        <v>4</v>
      </c>
      <c r="R15" s="300">
        <v>954</v>
      </c>
    </row>
    <row r="16" spans="1:18" ht="16.5" x14ac:dyDescent="0.25">
      <c r="A16" s="289" t="s">
        <v>116</v>
      </c>
      <c r="B16" s="290" t="s">
        <v>261</v>
      </c>
      <c r="C16" s="291" t="s">
        <v>66</v>
      </c>
      <c r="D16" s="292">
        <v>0.83962630896021428</v>
      </c>
      <c r="E16" s="293">
        <v>4521</v>
      </c>
      <c r="F16" s="238" t="s">
        <v>121</v>
      </c>
      <c r="G16" s="294" t="s">
        <v>254</v>
      </c>
      <c r="H16" s="295">
        <v>4</v>
      </c>
      <c r="I16" s="240">
        <v>2469.337</v>
      </c>
      <c r="J16" s="296">
        <v>8.0275577054553775E-3</v>
      </c>
      <c r="K16" s="296">
        <v>0.40507630426209801</v>
      </c>
      <c r="L16" s="296">
        <v>0.35232129109959476</v>
      </c>
      <c r="M16" s="297">
        <v>12.064</v>
      </c>
      <c r="N16" s="298">
        <v>0</v>
      </c>
      <c r="O16" s="298">
        <v>5.4670545170626772</v>
      </c>
      <c r="P16" s="299">
        <v>5</v>
      </c>
      <c r="Q16" s="300">
        <v>0</v>
      </c>
      <c r="R16" s="300">
        <v>135</v>
      </c>
    </row>
    <row r="17" spans="1:18" ht="16.5" x14ac:dyDescent="0.25">
      <c r="A17" s="289" t="s">
        <v>116</v>
      </c>
      <c r="B17" s="290" t="s">
        <v>266</v>
      </c>
      <c r="C17" s="291" t="s">
        <v>69</v>
      </c>
      <c r="D17" s="292">
        <v>0.78040553144858016</v>
      </c>
      <c r="E17" s="293">
        <v>4560</v>
      </c>
      <c r="F17" s="238" t="s">
        <v>121</v>
      </c>
      <c r="G17" s="294" t="s">
        <v>237</v>
      </c>
      <c r="H17" s="295">
        <v>2</v>
      </c>
      <c r="I17" s="240">
        <v>1332.75</v>
      </c>
      <c r="J17" s="296">
        <v>7.5291387671937897E-3</v>
      </c>
      <c r="K17" s="296">
        <v>0.39769669305793015</v>
      </c>
      <c r="L17" s="296">
        <v>0.20784093040705309</v>
      </c>
      <c r="M17" s="297">
        <v>18.149999999999999</v>
      </c>
      <c r="N17" s="298">
        <v>0.15006565372350403</v>
      </c>
      <c r="O17" s="298">
        <v>47.045582442318512</v>
      </c>
      <c r="P17" s="299">
        <v>5</v>
      </c>
      <c r="Q17" s="300">
        <v>2</v>
      </c>
      <c r="R17" s="300">
        <v>627</v>
      </c>
    </row>
    <row r="18" spans="1:18" ht="16.5" x14ac:dyDescent="0.25">
      <c r="A18" s="289" t="s">
        <v>116</v>
      </c>
      <c r="B18" s="290" t="s">
        <v>267</v>
      </c>
      <c r="C18" s="291" t="s">
        <v>66</v>
      </c>
      <c r="D18" s="292">
        <v>0.81571428571428573</v>
      </c>
      <c r="E18" s="293">
        <v>1906</v>
      </c>
      <c r="F18" s="238" t="s">
        <v>121</v>
      </c>
      <c r="G18" s="294" t="s">
        <v>237</v>
      </c>
      <c r="H18" s="295">
        <v>1</v>
      </c>
      <c r="I18" s="240">
        <v>1712.117</v>
      </c>
      <c r="J18" s="296">
        <v>1.7502358893301942E-2</v>
      </c>
      <c r="K18" s="296">
        <v>0.36663507840090442</v>
      </c>
      <c r="L18" s="296">
        <v>0.29086797222386085</v>
      </c>
      <c r="M18" s="297">
        <v>17.538</v>
      </c>
      <c r="N18" s="298">
        <v>0.4672577867049974</v>
      </c>
      <c r="O18" s="298">
        <v>56.304563297952186</v>
      </c>
      <c r="P18" s="299">
        <v>7</v>
      </c>
      <c r="Q18" s="300">
        <v>8</v>
      </c>
      <c r="R18" s="300">
        <v>964</v>
      </c>
    </row>
    <row r="19" spans="1:18" ht="16.5" x14ac:dyDescent="0.25">
      <c r="A19" s="289" t="s">
        <v>116</v>
      </c>
      <c r="B19" s="290" t="s">
        <v>268</v>
      </c>
      <c r="C19" s="291" t="s">
        <v>66</v>
      </c>
      <c r="D19" s="292">
        <v>0.81619047619047613</v>
      </c>
      <c r="E19" s="293">
        <v>3119</v>
      </c>
      <c r="F19" s="238" t="s">
        <v>121</v>
      </c>
      <c r="G19" s="294" t="s">
        <v>233</v>
      </c>
      <c r="H19" s="295">
        <v>1</v>
      </c>
      <c r="I19" s="240">
        <v>2238.9810000000002</v>
      </c>
      <c r="J19" s="296">
        <v>6.6659712392639486E-3</v>
      </c>
      <c r="K19" s="296">
        <v>0.36215626158380704</v>
      </c>
      <c r="L19" s="296">
        <v>0.33720697049238019</v>
      </c>
      <c r="M19" s="297">
        <v>17.673999999999999</v>
      </c>
      <c r="N19" s="298">
        <v>0</v>
      </c>
      <c r="O19" s="298">
        <v>49.978092712711714</v>
      </c>
      <c r="P19" s="299">
        <v>13</v>
      </c>
      <c r="Q19" s="300">
        <v>0</v>
      </c>
      <c r="R19" s="300">
        <v>1119</v>
      </c>
    </row>
    <row r="20" spans="1:18" ht="16.5" x14ac:dyDescent="0.25">
      <c r="A20" s="289" t="s">
        <v>116</v>
      </c>
      <c r="B20" s="290" t="s">
        <v>273</v>
      </c>
      <c r="C20" s="291" t="s">
        <v>66</v>
      </c>
      <c r="D20" s="292">
        <v>0.80750878549296834</v>
      </c>
      <c r="E20" s="293">
        <v>4536</v>
      </c>
      <c r="F20" s="238" t="s">
        <v>121</v>
      </c>
      <c r="G20" s="294" t="s">
        <v>238</v>
      </c>
      <c r="H20" s="295">
        <v>2</v>
      </c>
      <c r="I20" s="240">
        <v>1786.058</v>
      </c>
      <c r="J20" s="296">
        <v>1.0058161409897024E-2</v>
      </c>
      <c r="K20" s="296">
        <v>0.34122523357712137</v>
      </c>
      <c r="L20" s="296">
        <v>8.4543727023422527E-2</v>
      </c>
      <c r="M20" s="297">
        <v>10.781000000000001</v>
      </c>
      <c r="N20" s="298">
        <v>0</v>
      </c>
      <c r="O20" s="298">
        <v>3.2473749452705345</v>
      </c>
      <c r="P20" s="299">
        <v>1</v>
      </c>
      <c r="Q20" s="300">
        <v>0</v>
      </c>
      <c r="R20" s="300">
        <v>58</v>
      </c>
    </row>
    <row r="21" spans="1:18" ht="16.5" x14ac:dyDescent="0.25">
      <c r="A21" s="289" t="s">
        <v>116</v>
      </c>
      <c r="B21" s="290" t="s">
        <v>274</v>
      </c>
      <c r="C21" s="291" t="s">
        <v>69</v>
      </c>
      <c r="D21" s="292">
        <v>0.75821746592427175</v>
      </c>
      <c r="E21" s="293">
        <v>4889</v>
      </c>
      <c r="F21" s="238" t="s">
        <v>121</v>
      </c>
      <c r="G21" s="294" t="s">
        <v>239</v>
      </c>
      <c r="H21" s="295">
        <v>2</v>
      </c>
      <c r="I21" s="240">
        <v>2389.384</v>
      </c>
      <c r="J21" s="296">
        <v>3.3392594011005999E-2</v>
      </c>
      <c r="K21" s="296">
        <v>0.36531631317116736</v>
      </c>
      <c r="L21" s="296">
        <v>0.20047007931751448</v>
      </c>
      <c r="M21" s="297">
        <v>13.058999999999999</v>
      </c>
      <c r="N21" s="298">
        <v>4.1851791089251453E-2</v>
      </c>
      <c r="O21" s="298">
        <v>62.06620618535991</v>
      </c>
      <c r="P21" s="299">
        <v>31</v>
      </c>
      <c r="Q21" s="300">
        <v>1</v>
      </c>
      <c r="R21" s="300">
        <v>1483</v>
      </c>
    </row>
    <row r="22" spans="1:18" ht="16.5" x14ac:dyDescent="0.25">
      <c r="A22" s="289" t="s">
        <v>116</v>
      </c>
      <c r="B22" s="290" t="s">
        <v>497</v>
      </c>
      <c r="C22" s="291" t="s">
        <v>66</v>
      </c>
      <c r="D22" s="292">
        <v>0.82158834307080308</v>
      </c>
      <c r="E22" s="293">
        <v>9693</v>
      </c>
      <c r="F22" s="238" t="s">
        <v>121</v>
      </c>
      <c r="G22" s="294" t="s">
        <v>249</v>
      </c>
      <c r="H22" s="295">
        <v>10</v>
      </c>
      <c r="I22" s="240">
        <v>1949.5149999999999</v>
      </c>
      <c r="J22" s="296">
        <v>9.1776830747908357E-3</v>
      </c>
      <c r="K22" s="296">
        <v>0.38806086864282252</v>
      </c>
      <c r="L22" s="296">
        <v>0.27955671025870538</v>
      </c>
      <c r="M22" s="297">
        <v>13.369</v>
      </c>
      <c r="N22" s="298">
        <v>0</v>
      </c>
      <c r="O22" s="298">
        <v>21.954178346922184</v>
      </c>
      <c r="P22" s="299">
        <v>7</v>
      </c>
      <c r="Q22" s="300">
        <v>0</v>
      </c>
      <c r="R22" s="300">
        <v>428</v>
      </c>
    </row>
    <row r="23" spans="1:18" ht="16.5" x14ac:dyDescent="0.25">
      <c r="A23" s="289" t="s">
        <v>116</v>
      </c>
      <c r="B23" s="290" t="s">
        <v>457</v>
      </c>
      <c r="C23" s="291" t="s">
        <v>66</v>
      </c>
      <c r="D23" s="292">
        <v>0.80397158469060681</v>
      </c>
      <c r="E23" s="293">
        <v>2832</v>
      </c>
      <c r="F23" s="238" t="s">
        <v>119</v>
      </c>
      <c r="G23" s="294" t="s">
        <v>197</v>
      </c>
      <c r="H23" s="295">
        <v>2</v>
      </c>
      <c r="I23" s="240">
        <v>1553.0260000000001</v>
      </c>
      <c r="J23" s="296">
        <v>9.8297269268145856E-3</v>
      </c>
      <c r="K23" s="296">
        <v>0.31604215220466275</v>
      </c>
      <c r="L23" s="296">
        <v>0.17063461912421299</v>
      </c>
      <c r="M23" s="297">
        <v>10.46</v>
      </c>
      <c r="N23" s="298">
        <v>0.25756168924409506</v>
      </c>
      <c r="O23" s="298">
        <v>6.5034326534134008</v>
      </c>
      <c r="P23" s="299">
        <v>5</v>
      </c>
      <c r="Q23" s="300">
        <v>4</v>
      </c>
      <c r="R23" s="300">
        <v>101</v>
      </c>
    </row>
    <row r="24" spans="1:18" ht="16.5" x14ac:dyDescent="0.25">
      <c r="A24" s="289" t="s">
        <v>116</v>
      </c>
      <c r="B24" s="290" t="s">
        <v>171</v>
      </c>
      <c r="C24" s="291" t="s">
        <v>66</v>
      </c>
      <c r="D24" s="292">
        <v>0.81800905095044074</v>
      </c>
      <c r="E24" s="293">
        <v>6569</v>
      </c>
      <c r="F24" s="238" t="s">
        <v>121</v>
      </c>
      <c r="G24" s="294" t="s">
        <v>252</v>
      </c>
      <c r="H24" s="295">
        <v>10</v>
      </c>
      <c r="I24" s="240">
        <v>6556.5620000000008</v>
      </c>
      <c r="J24" s="296">
        <v>1.7254619660824574E-2</v>
      </c>
      <c r="K24" s="296">
        <v>0.39431632899543273</v>
      </c>
      <c r="L24" s="296">
        <v>0.28788192093928627</v>
      </c>
      <c r="M24" s="297">
        <v>15.103</v>
      </c>
      <c r="N24" s="298">
        <v>1.5861971563755515</v>
      </c>
      <c r="O24" s="298">
        <v>66.467761610429363</v>
      </c>
      <c r="P24" s="299">
        <v>32</v>
      </c>
      <c r="Q24" s="300">
        <v>104</v>
      </c>
      <c r="R24" s="300">
        <v>4359</v>
      </c>
    </row>
    <row r="25" spans="1:18" ht="16.5" x14ac:dyDescent="0.25">
      <c r="A25" s="289" t="s">
        <v>116</v>
      </c>
      <c r="B25" s="290" t="s">
        <v>172</v>
      </c>
      <c r="C25" s="291" t="s">
        <v>69</v>
      </c>
      <c r="D25" s="292">
        <v>0.75228966950907461</v>
      </c>
      <c r="E25" s="293">
        <v>2283</v>
      </c>
      <c r="F25" s="238" t="s">
        <v>119</v>
      </c>
      <c r="G25" s="294" t="s">
        <v>198</v>
      </c>
      <c r="H25" s="295">
        <v>3</v>
      </c>
      <c r="I25" s="240">
        <v>2780.5920000000001</v>
      </c>
      <c r="J25" s="296">
        <v>4.2778352238166624E-2</v>
      </c>
      <c r="K25" s="296">
        <v>0.35075843787081051</v>
      </c>
      <c r="L25" s="296">
        <v>0.28411216028816882</v>
      </c>
      <c r="M25" s="297">
        <v>13.191000000000001</v>
      </c>
      <c r="N25" s="298">
        <v>3.5963564593439093E-2</v>
      </c>
      <c r="O25" s="298">
        <v>23.771916196263241</v>
      </c>
      <c r="P25" s="299">
        <v>24</v>
      </c>
      <c r="Q25" s="300">
        <v>1</v>
      </c>
      <c r="R25" s="300">
        <v>661</v>
      </c>
    </row>
    <row r="26" spans="1:18" ht="16.5" x14ac:dyDescent="0.25">
      <c r="A26" s="289" t="s">
        <v>116</v>
      </c>
      <c r="B26" s="290" t="s">
        <v>278</v>
      </c>
      <c r="C26" s="291" t="s">
        <v>66</v>
      </c>
      <c r="D26" s="292">
        <v>0.84952380952380946</v>
      </c>
      <c r="E26" s="293">
        <v>1087</v>
      </c>
      <c r="F26" s="238" t="s">
        <v>121</v>
      </c>
      <c r="G26" s="294" t="s">
        <v>228</v>
      </c>
      <c r="H26" s="295">
        <v>1</v>
      </c>
      <c r="I26" s="240">
        <v>2523.4079999999999</v>
      </c>
      <c r="J26" s="296">
        <v>9.5720199276745077E-3</v>
      </c>
      <c r="K26" s="296">
        <v>0.3727367181052062</v>
      </c>
      <c r="L26" s="296">
        <v>0.31108722806617084</v>
      </c>
      <c r="M26" s="297">
        <v>16.37</v>
      </c>
      <c r="N26" s="298">
        <v>0</v>
      </c>
      <c r="O26" s="298">
        <v>6.0235998300710785</v>
      </c>
      <c r="P26" s="299">
        <v>1</v>
      </c>
      <c r="Q26" s="300">
        <v>0</v>
      </c>
      <c r="R26" s="300">
        <v>152</v>
      </c>
    </row>
    <row r="27" spans="1:18" ht="16.5" x14ac:dyDescent="0.25">
      <c r="A27" s="289" t="s">
        <v>116</v>
      </c>
      <c r="B27" s="290" t="s">
        <v>279</v>
      </c>
      <c r="C27" s="291" t="s">
        <v>69</v>
      </c>
      <c r="D27" s="292">
        <v>0.79254389444616524</v>
      </c>
      <c r="E27" s="293">
        <v>4214</v>
      </c>
      <c r="F27" s="238" t="s">
        <v>121</v>
      </c>
      <c r="G27" s="294" t="s">
        <v>241</v>
      </c>
      <c r="H27" s="295">
        <v>8</v>
      </c>
      <c r="I27" s="240">
        <v>1008.0829999999999</v>
      </c>
      <c r="J27" s="296">
        <v>1.3532651174088152E-2</v>
      </c>
      <c r="K27" s="296">
        <v>0.39350706501070398</v>
      </c>
      <c r="L27" s="296">
        <v>0.24532299756287232</v>
      </c>
      <c r="M27" s="297">
        <v>15.457000000000001</v>
      </c>
      <c r="N27" s="298">
        <v>0</v>
      </c>
      <c r="O27" s="298">
        <v>35.711345196774474</v>
      </c>
      <c r="P27" s="299">
        <v>5</v>
      </c>
      <c r="Q27" s="300">
        <v>2</v>
      </c>
      <c r="R27" s="300">
        <v>384</v>
      </c>
    </row>
    <row r="28" spans="1:18" ht="16.5" x14ac:dyDescent="0.25">
      <c r="A28" s="289" t="s">
        <v>116</v>
      </c>
      <c r="B28" s="290" t="s">
        <v>281</v>
      </c>
      <c r="C28" s="291" t="s">
        <v>69</v>
      </c>
      <c r="D28" s="292">
        <v>0.7358620689655172</v>
      </c>
      <c r="E28" s="293">
        <v>3970</v>
      </c>
      <c r="F28" s="238" t="s">
        <v>89</v>
      </c>
      <c r="G28" s="294" t="s">
        <v>256</v>
      </c>
      <c r="H28" s="295">
        <v>1</v>
      </c>
      <c r="I28" s="240">
        <v>2191.5909999999999</v>
      </c>
      <c r="J28" s="296">
        <v>4.3017815752643103E-3</v>
      </c>
      <c r="K28" s="296">
        <v>0.36352554026316847</v>
      </c>
      <c r="L28" s="296">
        <v>0.35681840270378917</v>
      </c>
      <c r="M28" s="297">
        <v>14.393000000000001</v>
      </c>
      <c r="N28" s="298">
        <v>0.31940266226681896</v>
      </c>
      <c r="O28" s="298">
        <v>34.404229621311643</v>
      </c>
      <c r="P28" s="299">
        <v>2</v>
      </c>
      <c r="Q28" s="300">
        <v>7</v>
      </c>
      <c r="R28" s="300">
        <v>754</v>
      </c>
    </row>
    <row r="29" spans="1:18" ht="16.5" x14ac:dyDescent="0.25">
      <c r="A29" s="289" t="s">
        <v>116</v>
      </c>
      <c r="B29" s="290" t="s">
        <v>509</v>
      </c>
      <c r="C29" s="291" t="s">
        <v>69</v>
      </c>
      <c r="D29" s="292">
        <v>0.76667544604939175</v>
      </c>
      <c r="E29" s="293">
        <v>3847</v>
      </c>
      <c r="F29" s="238" t="s">
        <v>119</v>
      </c>
      <c r="G29" s="294" t="s">
        <v>199</v>
      </c>
      <c r="H29" s="295">
        <v>5</v>
      </c>
      <c r="I29" s="240">
        <v>1095.462</v>
      </c>
      <c r="J29" s="296">
        <v>9.3097003338676945E-3</v>
      </c>
      <c r="K29" s="296">
        <v>0.35642696315715017</v>
      </c>
      <c r="L29" s="296">
        <v>0.2951639446945139</v>
      </c>
      <c r="M29" s="297">
        <v>15.927</v>
      </c>
      <c r="N29" s="298">
        <v>9.1285685856743543E-2</v>
      </c>
      <c r="O29" s="298">
        <v>10.862996616952483</v>
      </c>
      <c r="P29" s="299">
        <v>1</v>
      </c>
      <c r="Q29" s="300">
        <v>1</v>
      </c>
      <c r="R29" s="300">
        <v>128</v>
      </c>
    </row>
    <row r="30" spans="1:18" ht="16.5" x14ac:dyDescent="0.25">
      <c r="A30" s="289" t="s">
        <v>116</v>
      </c>
      <c r="B30" s="290" t="s">
        <v>282</v>
      </c>
      <c r="C30" s="291" t="s">
        <v>66</v>
      </c>
      <c r="D30" s="292">
        <v>0.82982943356218197</v>
      </c>
      <c r="E30" s="293">
        <v>3426</v>
      </c>
      <c r="F30" s="238" t="s">
        <v>120</v>
      </c>
      <c r="G30" s="294" t="s">
        <v>207</v>
      </c>
      <c r="H30" s="295">
        <v>2</v>
      </c>
      <c r="I30" s="240">
        <v>2451.6660000000002</v>
      </c>
      <c r="J30" s="296">
        <v>3.2766277132630882E-2</v>
      </c>
      <c r="K30" s="296">
        <v>0.35030248508108602</v>
      </c>
      <c r="L30" s="296">
        <v>0.21944261575597979</v>
      </c>
      <c r="M30" s="297">
        <v>13.803000000000001</v>
      </c>
      <c r="N30" s="298">
        <v>0.3263087223137246</v>
      </c>
      <c r="O30" s="298">
        <v>22.148204527044058</v>
      </c>
      <c r="P30" s="299">
        <v>5</v>
      </c>
      <c r="Q30" s="300">
        <v>8</v>
      </c>
      <c r="R30" s="300">
        <v>543</v>
      </c>
    </row>
    <row r="31" spans="1:18" ht="16.5" x14ac:dyDescent="0.25">
      <c r="A31" s="289" t="s">
        <v>116</v>
      </c>
      <c r="B31" s="290" t="s">
        <v>283</v>
      </c>
      <c r="C31" s="291" t="s">
        <v>69</v>
      </c>
      <c r="D31" s="292">
        <v>0.77227146425050086</v>
      </c>
      <c r="E31" s="293">
        <v>3782</v>
      </c>
      <c r="F31" s="238" t="s">
        <v>119</v>
      </c>
      <c r="G31" s="294" t="s">
        <v>189</v>
      </c>
      <c r="H31" s="295">
        <v>6</v>
      </c>
      <c r="I31" s="240">
        <v>1116.9769999999999</v>
      </c>
      <c r="J31" s="296">
        <v>1.8947335382623672E-2</v>
      </c>
      <c r="K31" s="296">
        <v>0.3742466403035542</v>
      </c>
      <c r="L31" s="296">
        <v>0.2139754143907589</v>
      </c>
      <c r="M31" s="297">
        <v>15.422000000000001</v>
      </c>
      <c r="N31" s="298">
        <v>0.80574622395984885</v>
      </c>
      <c r="O31" s="298">
        <v>51.74681304986585</v>
      </c>
      <c r="P31" s="299">
        <v>9</v>
      </c>
      <c r="Q31" s="300">
        <v>9</v>
      </c>
      <c r="R31" s="300">
        <v>615</v>
      </c>
    </row>
    <row r="32" spans="1:18" ht="16.5" x14ac:dyDescent="0.25">
      <c r="A32" s="289" t="s">
        <v>116</v>
      </c>
      <c r="B32" s="290" t="s">
        <v>514</v>
      </c>
      <c r="C32" s="291" t="s">
        <v>69</v>
      </c>
      <c r="D32" s="292">
        <v>0.70833578731740499</v>
      </c>
      <c r="E32" s="293">
        <v>8925</v>
      </c>
      <c r="F32" s="238" t="s">
        <v>121</v>
      </c>
      <c r="G32" s="294" t="s">
        <v>249</v>
      </c>
      <c r="H32" s="295">
        <v>4</v>
      </c>
      <c r="I32" s="240">
        <v>558.95499999999993</v>
      </c>
      <c r="J32" s="296">
        <v>8.72669280058656E-3</v>
      </c>
      <c r="K32" s="296">
        <v>0.38158482468894556</v>
      </c>
      <c r="L32" s="296">
        <v>0.16101475074022059</v>
      </c>
      <c r="M32" s="297">
        <v>14.894</v>
      </c>
      <c r="N32" s="298">
        <v>0</v>
      </c>
      <c r="O32" s="298">
        <v>17.532717302824022</v>
      </c>
      <c r="P32" s="299">
        <v>1</v>
      </c>
      <c r="Q32" s="300">
        <v>0</v>
      </c>
      <c r="R32" s="300">
        <v>98</v>
      </c>
    </row>
    <row r="33" spans="1:18" ht="16.5" x14ac:dyDescent="0.25">
      <c r="A33" s="289" t="s">
        <v>116</v>
      </c>
      <c r="B33" s="290" t="s">
        <v>285</v>
      </c>
      <c r="C33" s="291" t="s">
        <v>69</v>
      </c>
      <c r="D33" s="292">
        <v>0.76322866661387945</v>
      </c>
      <c r="E33" s="293">
        <v>3278</v>
      </c>
      <c r="F33" s="238" t="s">
        <v>121</v>
      </c>
      <c r="G33" s="294" t="s">
        <v>241</v>
      </c>
      <c r="H33" s="295">
        <v>10</v>
      </c>
      <c r="I33" s="240">
        <v>1376.2440000000001</v>
      </c>
      <c r="J33" s="296">
        <v>1.7804028452615372E-2</v>
      </c>
      <c r="K33" s="296">
        <v>0.38859957668200573</v>
      </c>
      <c r="L33" s="296">
        <v>0.21217167885927207</v>
      </c>
      <c r="M33" s="297">
        <v>15.798999999999999</v>
      </c>
      <c r="N33" s="298">
        <v>1.2352460755505563</v>
      </c>
      <c r="O33" s="298">
        <v>35.967459258677962</v>
      </c>
      <c r="P33" s="299">
        <v>14</v>
      </c>
      <c r="Q33" s="300">
        <v>17</v>
      </c>
      <c r="R33" s="300">
        <v>495</v>
      </c>
    </row>
    <row r="34" spans="1:18" ht="16.5" x14ac:dyDescent="0.25">
      <c r="A34" s="289" t="s">
        <v>116</v>
      </c>
      <c r="B34" s="290" t="s">
        <v>426</v>
      </c>
      <c r="C34" s="291" t="s">
        <v>69</v>
      </c>
      <c r="D34" s="292">
        <v>0.76624917478214383</v>
      </c>
      <c r="E34" s="293">
        <v>3420</v>
      </c>
      <c r="F34" s="238" t="s">
        <v>119</v>
      </c>
      <c r="G34" s="294" t="s">
        <v>202</v>
      </c>
      <c r="H34" s="295">
        <v>2</v>
      </c>
      <c r="I34" s="240">
        <v>1627.3700000000001</v>
      </c>
      <c r="J34" s="296">
        <v>1.5867622559353704E-2</v>
      </c>
      <c r="K34" s="296">
        <v>0.36547023822344243</v>
      </c>
      <c r="L34" s="296">
        <v>0.17574368459539011</v>
      </c>
      <c r="M34" s="297">
        <v>14.933999999999999</v>
      </c>
      <c r="N34" s="298">
        <v>0.49159072614095134</v>
      </c>
      <c r="O34" s="298">
        <v>18.373203389518057</v>
      </c>
      <c r="P34" s="299">
        <v>0</v>
      </c>
      <c r="Q34" s="300">
        <v>8</v>
      </c>
      <c r="R34" s="300">
        <v>299</v>
      </c>
    </row>
    <row r="35" spans="1:18" ht="16.5" x14ac:dyDescent="0.25">
      <c r="A35" s="289" t="s">
        <v>116</v>
      </c>
      <c r="B35" s="290" t="s">
        <v>423</v>
      </c>
      <c r="C35" s="291" t="s">
        <v>66</v>
      </c>
      <c r="D35" s="292">
        <v>0.80142857142857138</v>
      </c>
      <c r="E35" s="293">
        <v>9292</v>
      </c>
      <c r="F35" s="238" t="s">
        <v>119</v>
      </c>
      <c r="G35" s="294" t="s">
        <v>197</v>
      </c>
      <c r="H35" s="295">
        <v>1</v>
      </c>
      <c r="I35" s="240">
        <v>1604.5930000000001</v>
      </c>
      <c r="J35" s="296">
        <v>4.3593068764821007E-3</v>
      </c>
      <c r="K35" s="296">
        <v>0.30985486933637418</v>
      </c>
      <c r="L35" s="296">
        <v>0.150817060774913</v>
      </c>
      <c r="M35" s="297">
        <v>11.045999999999999</v>
      </c>
      <c r="N35" s="298">
        <v>6.2321099493765707E-2</v>
      </c>
      <c r="O35" s="298">
        <v>7.8524585362144785</v>
      </c>
      <c r="P35" s="299">
        <v>0</v>
      </c>
      <c r="Q35" s="300">
        <v>1</v>
      </c>
      <c r="R35" s="300">
        <v>126</v>
      </c>
    </row>
    <row r="36" spans="1:18" ht="16.5" x14ac:dyDescent="0.25">
      <c r="A36" s="289" t="s">
        <v>116</v>
      </c>
      <c r="B36" s="290" t="s">
        <v>288</v>
      </c>
      <c r="C36" s="291" t="s">
        <v>69</v>
      </c>
      <c r="D36" s="292">
        <v>0.73256187486076119</v>
      </c>
      <c r="E36" s="293">
        <v>8303</v>
      </c>
      <c r="F36" s="238" t="s">
        <v>121</v>
      </c>
      <c r="G36" s="294" t="s">
        <v>250</v>
      </c>
      <c r="H36" s="295">
        <v>2</v>
      </c>
      <c r="I36" s="240">
        <v>2612.4180000000001</v>
      </c>
      <c r="J36" s="296">
        <v>8.6784620105227559E-3</v>
      </c>
      <c r="K36" s="296">
        <v>0.38400079573674334</v>
      </c>
      <c r="L36" s="296">
        <v>0.21436079524792739</v>
      </c>
      <c r="M36" s="297">
        <v>16.117000000000001</v>
      </c>
      <c r="N36" s="298">
        <v>0.42106584780842882</v>
      </c>
      <c r="O36" s="298">
        <v>36.862401039956083</v>
      </c>
      <c r="P36" s="299">
        <v>7</v>
      </c>
      <c r="Q36" s="300">
        <v>11</v>
      </c>
      <c r="R36" s="300">
        <v>963</v>
      </c>
    </row>
    <row r="37" spans="1:18" ht="16.5" x14ac:dyDescent="0.25">
      <c r="A37" s="289" t="s">
        <v>116</v>
      </c>
      <c r="B37" s="290" t="s">
        <v>388</v>
      </c>
      <c r="C37" s="291" t="s">
        <v>69</v>
      </c>
      <c r="D37" s="292">
        <v>0.74988604228922962</v>
      </c>
      <c r="E37" s="293">
        <v>4002</v>
      </c>
      <c r="F37" s="238" t="s">
        <v>121</v>
      </c>
      <c r="G37" s="294" t="s">
        <v>255</v>
      </c>
      <c r="H37" s="295">
        <v>4</v>
      </c>
      <c r="I37" s="240">
        <v>2065.4719999999998</v>
      </c>
      <c r="J37" s="296">
        <v>1.0009079975569509E-2</v>
      </c>
      <c r="K37" s="296">
        <v>0.41234534866704553</v>
      </c>
      <c r="L37" s="296">
        <v>0.23412143066350491</v>
      </c>
      <c r="M37" s="297">
        <v>15.694000000000001</v>
      </c>
      <c r="N37" s="298">
        <v>9.6830167632386221E-2</v>
      </c>
      <c r="O37" s="298">
        <v>44.493462027081463</v>
      </c>
      <c r="P37" s="299">
        <v>6</v>
      </c>
      <c r="Q37" s="300">
        <v>3</v>
      </c>
      <c r="R37" s="300">
        <v>923</v>
      </c>
    </row>
    <row r="38" spans="1:18" ht="16.5" x14ac:dyDescent="0.25">
      <c r="A38" s="289" t="s">
        <v>116</v>
      </c>
      <c r="B38" s="290" t="s">
        <v>407</v>
      </c>
      <c r="C38" s="291" t="s">
        <v>66</v>
      </c>
      <c r="D38" s="292">
        <v>0.84497008193880896</v>
      </c>
      <c r="E38" s="293">
        <v>8651</v>
      </c>
      <c r="F38" s="238" t="s">
        <v>120</v>
      </c>
      <c r="G38" s="294" t="s">
        <v>218</v>
      </c>
      <c r="H38" s="295">
        <v>9</v>
      </c>
      <c r="I38" s="240">
        <v>1945.9110000000003</v>
      </c>
      <c r="J38" s="296">
        <v>8.4845805742355986E-3</v>
      </c>
      <c r="K38" s="296">
        <v>0.37592871799635785</v>
      </c>
      <c r="L38" s="296">
        <v>0.2811022703504939</v>
      </c>
      <c r="M38" s="297">
        <v>13.859</v>
      </c>
      <c r="N38" s="298">
        <v>0</v>
      </c>
      <c r="O38" s="298">
        <v>41.163239223171047</v>
      </c>
      <c r="P38" s="299">
        <v>0</v>
      </c>
      <c r="Q38" s="300">
        <v>0</v>
      </c>
      <c r="R38" s="300">
        <v>801</v>
      </c>
    </row>
    <row r="39" spans="1:18" ht="16.5" x14ac:dyDescent="0.25">
      <c r="A39" s="289" t="s">
        <v>116</v>
      </c>
      <c r="B39" s="290" t="s">
        <v>291</v>
      </c>
      <c r="C39" s="291" t="s">
        <v>66</v>
      </c>
      <c r="D39" s="292">
        <v>0.83130434782608698</v>
      </c>
      <c r="E39" s="293">
        <v>2644</v>
      </c>
      <c r="F39" s="238" t="s">
        <v>119</v>
      </c>
      <c r="G39" s="294" t="s">
        <v>203</v>
      </c>
      <c r="H39" s="295">
        <v>1</v>
      </c>
      <c r="I39" s="240">
        <v>2285.6999999999998</v>
      </c>
      <c r="J39" s="296">
        <v>3.2547922118130318E-2</v>
      </c>
      <c r="K39" s="296">
        <v>0.33476232839919534</v>
      </c>
      <c r="L39" s="296">
        <v>0.16800105000656254</v>
      </c>
      <c r="M39" s="297">
        <v>14.335000000000001</v>
      </c>
      <c r="N39" s="298">
        <v>0.21875136719604499</v>
      </c>
      <c r="O39" s="298">
        <v>50.22531390821193</v>
      </c>
      <c r="P39" s="299">
        <v>12</v>
      </c>
      <c r="Q39" s="300">
        <v>5</v>
      </c>
      <c r="R39" s="300">
        <v>1148</v>
      </c>
    </row>
    <row r="40" spans="1:18" ht="16.5" x14ac:dyDescent="0.25">
      <c r="A40" s="289" t="s">
        <v>116</v>
      </c>
      <c r="B40" s="290" t="s">
        <v>293</v>
      </c>
      <c r="C40" s="291" t="s">
        <v>69</v>
      </c>
      <c r="D40" s="292">
        <v>0.79562499999999992</v>
      </c>
      <c r="E40" s="293">
        <v>5546</v>
      </c>
      <c r="F40" s="238" t="s">
        <v>117</v>
      </c>
      <c r="G40" s="294" t="s">
        <v>176</v>
      </c>
      <c r="H40" s="295">
        <v>1</v>
      </c>
      <c r="I40" s="240">
        <v>2742.7040000000002</v>
      </c>
      <c r="J40" s="296">
        <v>1.3226555234394338E-2</v>
      </c>
      <c r="K40" s="296">
        <v>0.38375790048547459</v>
      </c>
      <c r="L40" s="296">
        <v>0.3193928327664961</v>
      </c>
      <c r="M40" s="297">
        <v>13.144</v>
      </c>
      <c r="N40" s="298">
        <v>0</v>
      </c>
      <c r="O40" s="298">
        <v>28.147404896773402</v>
      </c>
      <c r="P40" s="299">
        <v>3</v>
      </c>
      <c r="Q40" s="300">
        <v>0</v>
      </c>
      <c r="R40" s="300">
        <v>772</v>
      </c>
    </row>
    <row r="41" spans="1:18" ht="16.5" x14ac:dyDescent="0.25">
      <c r="A41" s="289" t="s">
        <v>116</v>
      </c>
      <c r="B41" s="290" t="s">
        <v>173</v>
      </c>
      <c r="C41" s="291" t="s">
        <v>69</v>
      </c>
      <c r="D41" s="292">
        <v>0.78400305857227903</v>
      </c>
      <c r="E41" s="293">
        <v>8968</v>
      </c>
      <c r="F41" s="238" t="s">
        <v>121</v>
      </c>
      <c r="G41" s="294" t="s">
        <v>232</v>
      </c>
      <c r="H41" s="295">
        <v>3</v>
      </c>
      <c r="I41" s="240">
        <v>1543.019</v>
      </c>
      <c r="J41" s="296">
        <v>5.471396207649612E-2</v>
      </c>
      <c r="K41" s="296">
        <v>0.34744865551761284</v>
      </c>
      <c r="L41" s="296">
        <v>0.31755927827201091</v>
      </c>
      <c r="M41" s="297">
        <v>16.899999999999999</v>
      </c>
      <c r="N41" s="298">
        <v>4.2773290542760654</v>
      </c>
      <c r="O41" s="298">
        <v>8.878698188421529</v>
      </c>
      <c r="P41" s="299">
        <v>1</v>
      </c>
      <c r="Q41" s="300">
        <v>66</v>
      </c>
      <c r="R41" s="300">
        <v>137</v>
      </c>
    </row>
    <row r="42" spans="1:18" ht="16.5" x14ac:dyDescent="0.25">
      <c r="A42" s="289" t="s">
        <v>116</v>
      </c>
      <c r="B42" s="290" t="s">
        <v>294</v>
      </c>
      <c r="C42" s="291" t="s">
        <v>69</v>
      </c>
      <c r="D42" s="292">
        <v>0.70439999999999992</v>
      </c>
      <c r="E42" s="293">
        <v>1261</v>
      </c>
      <c r="F42" s="238" t="s">
        <v>121</v>
      </c>
      <c r="G42" s="294" t="s">
        <v>249</v>
      </c>
      <c r="H42" s="295">
        <v>1</v>
      </c>
      <c r="I42" s="240">
        <v>1580.8</v>
      </c>
      <c r="J42" s="296">
        <v>9.0047860659011811E-3</v>
      </c>
      <c r="K42" s="296">
        <v>0.3749129521056202</v>
      </c>
      <c r="L42" s="296">
        <v>0.2543016194331984</v>
      </c>
      <c r="M42" s="297">
        <v>14.858000000000001</v>
      </c>
      <c r="N42" s="298">
        <v>0.31629554655870445</v>
      </c>
      <c r="O42" s="298">
        <v>36.8168016194332</v>
      </c>
      <c r="P42" s="299">
        <v>0</v>
      </c>
      <c r="Q42" s="300">
        <v>5</v>
      </c>
      <c r="R42" s="300">
        <v>582</v>
      </c>
    </row>
    <row r="43" spans="1:18" ht="16.5" x14ac:dyDescent="0.25">
      <c r="A43" s="289" t="s">
        <v>116</v>
      </c>
      <c r="B43" s="290" t="s">
        <v>297</v>
      </c>
      <c r="C43" s="291" t="s">
        <v>66</v>
      </c>
      <c r="D43" s="292">
        <v>0.8004</v>
      </c>
      <c r="E43" s="293">
        <v>1746</v>
      </c>
      <c r="F43" s="238" t="s">
        <v>121</v>
      </c>
      <c r="G43" s="294" t="s">
        <v>251</v>
      </c>
      <c r="H43" s="295">
        <v>1</v>
      </c>
      <c r="I43" s="240">
        <v>1976.7819999999999</v>
      </c>
      <c r="J43" s="296">
        <v>0.10119753697831103</v>
      </c>
      <c r="K43" s="296">
        <v>0.33114514733751677</v>
      </c>
      <c r="L43" s="296">
        <v>0.270136008927641</v>
      </c>
      <c r="M43" s="297">
        <v>12.044</v>
      </c>
      <c r="N43" s="298">
        <v>6.4751702514490725</v>
      </c>
      <c r="O43" s="298">
        <v>5.7163612376073845</v>
      </c>
      <c r="P43" s="299">
        <v>5</v>
      </c>
      <c r="Q43" s="300">
        <v>128</v>
      </c>
      <c r="R43" s="300">
        <v>113</v>
      </c>
    </row>
    <row r="44" spans="1:18" ht="16.5" x14ac:dyDescent="0.25">
      <c r="A44" s="289" t="s">
        <v>116</v>
      </c>
      <c r="B44" s="290" t="s">
        <v>301</v>
      </c>
      <c r="C44" s="291" t="s">
        <v>69</v>
      </c>
      <c r="D44" s="292">
        <v>0.78461550341683306</v>
      </c>
      <c r="E44" s="293">
        <v>5274</v>
      </c>
      <c r="F44" s="238" t="s">
        <v>121</v>
      </c>
      <c r="G44" s="294" t="s">
        <v>254</v>
      </c>
      <c r="H44" s="295">
        <v>3</v>
      </c>
      <c r="I44" s="240">
        <v>2329.5830000000001</v>
      </c>
      <c r="J44" s="296">
        <v>1.3336195323137389E-2</v>
      </c>
      <c r="K44" s="296">
        <v>0.40061350257912798</v>
      </c>
      <c r="L44" s="296">
        <v>0.22021108498817168</v>
      </c>
      <c r="M44" s="297">
        <v>14.154999999999999</v>
      </c>
      <c r="N44" s="298">
        <v>0.12877841227378461</v>
      </c>
      <c r="O44" s="298">
        <v>18.844574329397147</v>
      </c>
      <c r="P44" s="299">
        <v>12</v>
      </c>
      <c r="Q44" s="300">
        <v>3</v>
      </c>
      <c r="R44" s="300">
        <v>439</v>
      </c>
    </row>
    <row r="45" spans="1:18" ht="16.5" x14ac:dyDescent="0.25">
      <c r="A45" s="289" t="s">
        <v>116</v>
      </c>
      <c r="B45" s="290" t="s">
        <v>304</v>
      </c>
      <c r="C45" s="291" t="s">
        <v>66</v>
      </c>
      <c r="D45" s="292">
        <v>0.83080496563835571</v>
      </c>
      <c r="E45" s="293">
        <v>8509</v>
      </c>
      <c r="F45" s="238" t="s">
        <v>121</v>
      </c>
      <c r="G45" s="294" t="s">
        <v>240</v>
      </c>
      <c r="H45" s="295">
        <v>8</v>
      </c>
      <c r="I45" s="240">
        <v>1214.8709999999999</v>
      </c>
      <c r="J45" s="296">
        <v>2.3535916057964568E-2</v>
      </c>
      <c r="K45" s="296">
        <v>0.39125925875134726</v>
      </c>
      <c r="L45" s="296">
        <v>0.24627258717887029</v>
      </c>
      <c r="M45" s="297">
        <v>15.48</v>
      </c>
      <c r="N45" s="298">
        <v>0.98775919418604952</v>
      </c>
      <c r="O45" s="298">
        <v>19.014364488081451</v>
      </c>
      <c r="P45" s="299">
        <v>2</v>
      </c>
      <c r="Q45" s="300">
        <v>12</v>
      </c>
      <c r="R45" s="300">
        <v>239</v>
      </c>
    </row>
    <row r="46" spans="1:18" ht="16.5" x14ac:dyDescent="0.25">
      <c r="A46" s="289" t="s">
        <v>116</v>
      </c>
      <c r="B46" s="290" t="s">
        <v>305</v>
      </c>
      <c r="C46" s="291" t="s">
        <v>69</v>
      </c>
      <c r="D46" s="292">
        <v>0.78215207176398027</v>
      </c>
      <c r="E46" s="293">
        <v>2001</v>
      </c>
      <c r="F46" s="238" t="s">
        <v>119</v>
      </c>
      <c r="G46" s="294" t="s">
        <v>203</v>
      </c>
      <c r="H46" s="295">
        <v>2</v>
      </c>
      <c r="I46" s="240">
        <v>2164.569</v>
      </c>
      <c r="J46" s="296">
        <v>1.8213957755174155E-2</v>
      </c>
      <c r="K46" s="296">
        <v>0.3503042056771577</v>
      </c>
      <c r="L46" s="296">
        <v>0.2032737233139715</v>
      </c>
      <c r="M46" s="297">
        <v>14.225</v>
      </c>
      <c r="N46" s="298">
        <v>0</v>
      </c>
      <c r="O46" s="298">
        <v>50.587437961090636</v>
      </c>
      <c r="P46" s="299">
        <v>4</v>
      </c>
      <c r="Q46" s="300">
        <v>0</v>
      </c>
      <c r="R46" s="300">
        <v>1095</v>
      </c>
    </row>
    <row r="47" spans="1:18" ht="16.5" x14ac:dyDescent="0.25">
      <c r="A47" s="289" t="s">
        <v>116</v>
      </c>
      <c r="B47" s="290" t="s">
        <v>174</v>
      </c>
      <c r="C47" s="291" t="s">
        <v>69</v>
      </c>
      <c r="D47" s="292">
        <v>0.75812500000000005</v>
      </c>
      <c r="E47" s="293">
        <v>4500</v>
      </c>
      <c r="F47" s="238" t="s">
        <v>117</v>
      </c>
      <c r="G47" s="294" t="s">
        <v>179</v>
      </c>
      <c r="H47" s="295">
        <v>1</v>
      </c>
      <c r="I47" s="240">
        <v>2323.6060000000002</v>
      </c>
      <c r="J47" s="296">
        <v>2.2878561880932402E-2</v>
      </c>
      <c r="K47" s="296">
        <v>0.35335785669439407</v>
      </c>
      <c r="L47" s="296">
        <v>0.27113030350240097</v>
      </c>
      <c r="M47" s="297">
        <v>13.321</v>
      </c>
      <c r="N47" s="298">
        <v>0.2582193366689533</v>
      </c>
      <c r="O47" s="298">
        <v>36.538036138656892</v>
      </c>
      <c r="P47" s="299">
        <v>3</v>
      </c>
      <c r="Q47" s="300">
        <v>6</v>
      </c>
      <c r="R47" s="300">
        <v>849</v>
      </c>
    </row>
    <row r="48" spans="1:18" ht="16.5" x14ac:dyDescent="0.25">
      <c r="A48" s="289" t="s">
        <v>116</v>
      </c>
      <c r="B48" s="290" t="s">
        <v>392</v>
      </c>
      <c r="C48" s="291" t="s">
        <v>69</v>
      </c>
      <c r="D48" s="292">
        <v>0.79</v>
      </c>
      <c r="E48" s="293">
        <v>3664</v>
      </c>
      <c r="F48" s="238" t="s">
        <v>121</v>
      </c>
      <c r="G48" s="294" t="s">
        <v>236</v>
      </c>
      <c r="H48" s="295">
        <v>1</v>
      </c>
      <c r="I48" s="240">
        <v>1285.365</v>
      </c>
      <c r="J48" s="296">
        <v>5.4539350242113586E-3</v>
      </c>
      <c r="K48" s="296">
        <v>0.38712416239377156</v>
      </c>
      <c r="L48" s="296">
        <v>0.31664157651717606</v>
      </c>
      <c r="M48" s="297">
        <v>15.791</v>
      </c>
      <c r="N48" s="298">
        <v>0</v>
      </c>
      <c r="O48" s="298">
        <v>15.559782629836661</v>
      </c>
      <c r="P48" s="299">
        <v>9</v>
      </c>
      <c r="Q48" s="300">
        <v>0</v>
      </c>
      <c r="R48" s="300">
        <v>200</v>
      </c>
    </row>
    <row r="49" spans="1:18" ht="16.5" x14ac:dyDescent="0.25">
      <c r="A49" s="289" t="s">
        <v>116</v>
      </c>
      <c r="B49" s="290" t="s">
        <v>311</v>
      </c>
      <c r="C49" s="291" t="s">
        <v>66</v>
      </c>
      <c r="D49" s="292">
        <v>0.84904761904761894</v>
      </c>
      <c r="E49" s="293">
        <v>4604</v>
      </c>
      <c r="F49" s="238" t="s">
        <v>121</v>
      </c>
      <c r="G49" s="294" t="s">
        <v>236</v>
      </c>
      <c r="H49" s="295">
        <v>1</v>
      </c>
      <c r="I49" s="240">
        <v>1850.8789999999999</v>
      </c>
      <c r="J49" s="296">
        <v>8.5205032804791334E-3</v>
      </c>
      <c r="K49" s="296">
        <v>0.3499601781297626</v>
      </c>
      <c r="L49" s="296">
        <v>0.24528886004973854</v>
      </c>
      <c r="M49" s="297">
        <v>15.657999999999999</v>
      </c>
      <c r="N49" s="298">
        <v>5.4028383270867522E-2</v>
      </c>
      <c r="O49" s="298">
        <v>25.285283370765999</v>
      </c>
      <c r="P49" s="299">
        <v>6</v>
      </c>
      <c r="Q49" s="300">
        <v>1</v>
      </c>
      <c r="R49" s="300">
        <v>468</v>
      </c>
    </row>
    <row r="50" spans="1:18" ht="16.5" x14ac:dyDescent="0.25">
      <c r="A50" s="289" t="s">
        <v>116</v>
      </c>
      <c r="B50" s="290" t="s">
        <v>315</v>
      </c>
      <c r="C50" s="291" t="s">
        <v>66</v>
      </c>
      <c r="D50" s="292">
        <v>0.83145346344135684</v>
      </c>
      <c r="E50" s="293">
        <v>8358</v>
      </c>
      <c r="F50" s="238" t="s">
        <v>119</v>
      </c>
      <c r="G50" s="294" t="s">
        <v>204</v>
      </c>
      <c r="H50" s="295">
        <v>3</v>
      </c>
      <c r="I50" s="240">
        <v>2540.2930000000001</v>
      </c>
      <c r="J50" s="296">
        <v>1.5875399392569114E-2</v>
      </c>
      <c r="K50" s="296">
        <v>0.35750008232566594</v>
      </c>
      <c r="L50" s="296">
        <v>0.19485941188673905</v>
      </c>
      <c r="M50" s="297">
        <v>12.97</v>
      </c>
      <c r="N50" s="298">
        <v>0</v>
      </c>
      <c r="O50" s="298">
        <v>19.092285811124935</v>
      </c>
      <c r="P50" s="299">
        <v>1</v>
      </c>
      <c r="Q50" s="300">
        <v>0</v>
      </c>
      <c r="R50" s="300">
        <v>485</v>
      </c>
    </row>
    <row r="51" spans="1:18" ht="16.5" x14ac:dyDescent="0.25">
      <c r="A51" s="289" t="s">
        <v>116</v>
      </c>
      <c r="B51" s="290" t="s">
        <v>317</v>
      </c>
      <c r="C51" s="291" t="s">
        <v>69</v>
      </c>
      <c r="D51" s="292">
        <v>0.70862160454149614</v>
      </c>
      <c r="E51" s="293">
        <v>8</v>
      </c>
      <c r="F51" s="238" t="s">
        <v>121</v>
      </c>
      <c r="G51" s="294" t="s">
        <v>236</v>
      </c>
      <c r="H51" s="295">
        <v>8</v>
      </c>
      <c r="I51" s="240">
        <v>940.78499999999997</v>
      </c>
      <c r="J51" s="296">
        <v>1.7326375374776281E-2</v>
      </c>
      <c r="K51" s="296">
        <v>0.38744253370541293</v>
      </c>
      <c r="L51" s="296">
        <v>0.24734817280826166</v>
      </c>
      <c r="M51" s="297">
        <v>17.483000000000001</v>
      </c>
      <c r="N51" s="298">
        <v>1.7007073879791876</v>
      </c>
      <c r="O51" s="298">
        <v>31.569380889363671</v>
      </c>
      <c r="P51" s="299">
        <v>0</v>
      </c>
      <c r="Q51" s="300">
        <v>16</v>
      </c>
      <c r="R51" s="300">
        <v>297</v>
      </c>
    </row>
    <row r="52" spans="1:18" ht="16.5" x14ac:dyDescent="0.25">
      <c r="A52" s="289" t="s">
        <v>116</v>
      </c>
      <c r="B52" s="290" t="s">
        <v>318</v>
      </c>
      <c r="C52" s="291" t="s">
        <v>69</v>
      </c>
      <c r="D52" s="292">
        <v>0.7692592592592592</v>
      </c>
      <c r="E52" s="293">
        <v>4209</v>
      </c>
      <c r="F52" s="238" t="s">
        <v>120</v>
      </c>
      <c r="G52" s="294" t="s">
        <v>211</v>
      </c>
      <c r="H52" s="295">
        <v>1</v>
      </c>
      <c r="I52" s="240">
        <v>2243.7939999999999</v>
      </c>
      <c r="J52" s="296">
        <v>1.1144514531999954E-2</v>
      </c>
      <c r="K52" s="296">
        <v>0.38420061432134028</v>
      </c>
      <c r="L52" s="296">
        <v>0.19921614907607385</v>
      </c>
      <c r="M52" s="297">
        <v>15.266</v>
      </c>
      <c r="N52" s="298">
        <v>0.22283685578979176</v>
      </c>
      <c r="O52" s="298">
        <v>24.11094779645547</v>
      </c>
      <c r="P52" s="299">
        <v>5</v>
      </c>
      <c r="Q52" s="300">
        <v>5</v>
      </c>
      <c r="R52" s="300">
        <v>541</v>
      </c>
    </row>
    <row r="53" spans="1:18" ht="16.5" x14ac:dyDescent="0.25">
      <c r="A53" s="289" t="s">
        <v>116</v>
      </c>
      <c r="B53" s="290" t="s">
        <v>319</v>
      </c>
      <c r="C53" s="291" t="s">
        <v>69</v>
      </c>
      <c r="D53" s="292">
        <v>0.70479999999999998</v>
      </c>
      <c r="E53" s="293">
        <v>5848</v>
      </c>
      <c r="F53" s="238" t="s">
        <v>121</v>
      </c>
      <c r="G53" s="294" t="s">
        <v>251</v>
      </c>
      <c r="H53" s="295">
        <v>1</v>
      </c>
      <c r="I53" s="240">
        <v>2043.9159999999999</v>
      </c>
      <c r="J53" s="296">
        <v>6.8187265827397842E-2</v>
      </c>
      <c r="K53" s="296">
        <v>0.37677193744755855</v>
      </c>
      <c r="L53" s="296">
        <v>0.21380526401280681</v>
      </c>
      <c r="M53" s="297">
        <v>17.05</v>
      </c>
      <c r="N53" s="298">
        <v>5.7732313852428376</v>
      </c>
      <c r="O53" s="298">
        <v>15.509443636626946</v>
      </c>
      <c r="P53" s="299">
        <v>14</v>
      </c>
      <c r="Q53" s="300">
        <v>118</v>
      </c>
      <c r="R53" s="300">
        <v>317</v>
      </c>
    </row>
    <row r="54" spans="1:18" ht="16.5" x14ac:dyDescent="0.25">
      <c r="A54" s="289" t="s">
        <v>116</v>
      </c>
      <c r="B54" s="290" t="s">
        <v>558</v>
      </c>
      <c r="C54" s="291" t="s">
        <v>69</v>
      </c>
      <c r="D54" s="292">
        <v>0.79086259160733396</v>
      </c>
      <c r="E54" s="293">
        <v>1149</v>
      </c>
      <c r="F54" s="238" t="s">
        <v>121</v>
      </c>
      <c r="G54" s="294" t="s">
        <v>255</v>
      </c>
      <c r="H54" s="295">
        <v>8</v>
      </c>
      <c r="I54" s="240">
        <v>1277.9390000000001</v>
      </c>
      <c r="J54" s="296">
        <v>1.0496860848917492E-2</v>
      </c>
      <c r="K54" s="296">
        <v>0.40022268267303596</v>
      </c>
      <c r="L54" s="296">
        <v>0.262210910565499</v>
      </c>
      <c r="M54" s="297">
        <v>16.088000000000001</v>
      </c>
      <c r="N54" s="298">
        <v>0.15650199266162154</v>
      </c>
      <c r="O54" s="298">
        <v>40.221012114036739</v>
      </c>
      <c r="P54" s="299">
        <v>10</v>
      </c>
      <c r="Q54" s="300">
        <v>3</v>
      </c>
      <c r="R54" s="300">
        <v>524</v>
      </c>
    </row>
    <row r="55" spans="1:18" ht="16.5" x14ac:dyDescent="0.25">
      <c r="A55" s="289" t="s">
        <v>116</v>
      </c>
      <c r="B55" s="290" t="s">
        <v>321</v>
      </c>
      <c r="C55" s="291" t="s">
        <v>69</v>
      </c>
      <c r="D55" s="292">
        <v>0.78580718592151788</v>
      </c>
      <c r="E55" s="293">
        <v>1172</v>
      </c>
      <c r="F55" s="238" t="s">
        <v>120</v>
      </c>
      <c r="G55" s="294" t="s">
        <v>225</v>
      </c>
      <c r="H55" s="295">
        <v>3</v>
      </c>
      <c r="I55" s="240">
        <v>947.94100000000003</v>
      </c>
      <c r="J55" s="296">
        <v>3.9562860324109335E-2</v>
      </c>
      <c r="K55" s="296">
        <v>0.37521283870736394</v>
      </c>
      <c r="L55" s="296">
        <v>0.29221227903424368</v>
      </c>
      <c r="M55" s="297">
        <v>15.337</v>
      </c>
      <c r="N55" s="298">
        <v>5.0636062792937535</v>
      </c>
      <c r="O55" s="298">
        <v>43.35712876645276</v>
      </c>
      <c r="P55" s="299">
        <v>5</v>
      </c>
      <c r="Q55" s="300">
        <v>48</v>
      </c>
      <c r="R55" s="300">
        <v>411</v>
      </c>
    </row>
    <row r="56" spans="1:18" ht="16.5" x14ac:dyDescent="0.25">
      <c r="A56" s="289" t="s">
        <v>116</v>
      </c>
      <c r="B56" s="290" t="s">
        <v>324</v>
      </c>
      <c r="C56" s="291" t="s">
        <v>66</v>
      </c>
      <c r="D56" s="292">
        <v>0.84560066439778991</v>
      </c>
      <c r="E56" s="293">
        <v>325</v>
      </c>
      <c r="F56" s="238" t="s">
        <v>117</v>
      </c>
      <c r="G56" s="294" t="s">
        <v>176</v>
      </c>
      <c r="H56" s="295">
        <v>7</v>
      </c>
      <c r="I56" s="240">
        <v>1006.014</v>
      </c>
      <c r="J56" s="296">
        <v>2.7416183062428868E-2</v>
      </c>
      <c r="K56" s="296">
        <v>0.35541335605457602</v>
      </c>
      <c r="L56" s="296">
        <v>0.29621854169027467</v>
      </c>
      <c r="M56" s="297">
        <v>14.416</v>
      </c>
      <c r="N56" s="298">
        <v>0.83762616744147078</v>
      </c>
      <c r="O56" s="298">
        <v>38.426100431377478</v>
      </c>
      <c r="P56" s="299">
        <v>2</v>
      </c>
      <c r="Q56" s="300">
        <v>8</v>
      </c>
      <c r="R56" s="300">
        <v>413</v>
      </c>
    </row>
    <row r="57" spans="1:18" ht="16.5" x14ac:dyDescent="0.25">
      <c r="A57" s="289" t="s">
        <v>116</v>
      </c>
      <c r="B57" s="290" t="s">
        <v>325</v>
      </c>
      <c r="C57" s="291" t="s">
        <v>69</v>
      </c>
      <c r="D57" s="292">
        <v>0.74560221112070924</v>
      </c>
      <c r="E57" s="293">
        <v>5354</v>
      </c>
      <c r="F57" s="238" t="s">
        <v>117</v>
      </c>
      <c r="G57" s="294" t="s">
        <v>181</v>
      </c>
      <c r="H57" s="295">
        <v>2</v>
      </c>
      <c r="I57" s="240">
        <v>2518.7940000000003</v>
      </c>
      <c r="J57" s="296">
        <v>8.3815038410729563E-3</v>
      </c>
      <c r="K57" s="296">
        <v>0.36521599106369113</v>
      </c>
      <c r="L57" s="296">
        <v>0.34381533384627727</v>
      </c>
      <c r="M57" s="297">
        <v>10.500999999999999</v>
      </c>
      <c r="N57" s="298">
        <v>0.3176123176409027</v>
      </c>
      <c r="O57" s="298">
        <v>5.8361263366515876</v>
      </c>
      <c r="P57" s="299">
        <v>0</v>
      </c>
      <c r="Q57" s="300">
        <v>8</v>
      </c>
      <c r="R57" s="300">
        <v>147</v>
      </c>
    </row>
    <row r="58" spans="1:18" ht="16.5" x14ac:dyDescent="0.25">
      <c r="A58" s="289" t="s">
        <v>116</v>
      </c>
      <c r="B58" s="290" t="s">
        <v>566</v>
      </c>
      <c r="C58" s="291" t="s">
        <v>69</v>
      </c>
      <c r="D58" s="292">
        <v>0.77478275461550294</v>
      </c>
      <c r="E58" s="293">
        <v>5558</v>
      </c>
      <c r="F58" s="238" t="s">
        <v>121</v>
      </c>
      <c r="G58" s="294" t="s">
        <v>248</v>
      </c>
      <c r="H58" s="295">
        <v>8</v>
      </c>
      <c r="I58" s="240">
        <v>975.73400000000004</v>
      </c>
      <c r="J58" s="296">
        <v>1.8966942690041379E-2</v>
      </c>
      <c r="K58" s="296">
        <v>0.38893749735354483</v>
      </c>
      <c r="L58" s="296">
        <v>0.2558649942572524</v>
      </c>
      <c r="M58" s="297">
        <v>16.568999999999999</v>
      </c>
      <c r="N58" s="298">
        <v>3.3820692934754759</v>
      </c>
      <c r="O58" s="298">
        <v>23.776972002615466</v>
      </c>
      <c r="P58" s="299">
        <v>8</v>
      </c>
      <c r="Q58" s="300">
        <v>40</v>
      </c>
      <c r="R58" s="300">
        <v>241</v>
      </c>
    </row>
    <row r="59" spans="1:18" ht="16.5" x14ac:dyDescent="0.25">
      <c r="A59" s="289" t="s">
        <v>116</v>
      </c>
      <c r="B59" s="290" t="s">
        <v>326</v>
      </c>
      <c r="C59" s="291" t="s">
        <v>66</v>
      </c>
      <c r="D59" s="292">
        <v>0.81962530964753644</v>
      </c>
      <c r="E59" s="293">
        <v>3892</v>
      </c>
      <c r="F59" s="238" t="s">
        <v>121</v>
      </c>
      <c r="G59" s="294" t="s">
        <v>243</v>
      </c>
      <c r="H59" s="295">
        <v>3</v>
      </c>
      <c r="I59" s="240">
        <v>1942.8989999999999</v>
      </c>
      <c r="J59" s="296">
        <v>7.7893554403490545E-3</v>
      </c>
      <c r="K59" s="296">
        <v>0.36022494360974655</v>
      </c>
      <c r="L59" s="296">
        <v>0.24302742738109015</v>
      </c>
      <c r="M59" s="297">
        <v>11.143000000000001</v>
      </c>
      <c r="N59" s="298">
        <v>0.10293895874155065</v>
      </c>
      <c r="O59" s="298">
        <v>23.624491031185872</v>
      </c>
      <c r="P59" s="299">
        <v>1</v>
      </c>
      <c r="Q59" s="300">
        <v>2</v>
      </c>
      <c r="R59" s="300">
        <v>485</v>
      </c>
    </row>
    <row r="60" spans="1:18" ht="16.5" x14ac:dyDescent="0.25">
      <c r="A60" s="289" t="s">
        <v>116</v>
      </c>
      <c r="B60" s="290" t="s">
        <v>327</v>
      </c>
      <c r="C60" s="291" t="s">
        <v>66</v>
      </c>
      <c r="D60" s="292">
        <v>0.8313162974553443</v>
      </c>
      <c r="E60" s="293">
        <v>457</v>
      </c>
      <c r="F60" s="238" t="s">
        <v>118</v>
      </c>
      <c r="G60" s="294" t="s">
        <v>187</v>
      </c>
      <c r="H60" s="295">
        <v>3</v>
      </c>
      <c r="I60" s="240">
        <v>1570.144</v>
      </c>
      <c r="J60" s="296">
        <v>2.5331975223844963E-2</v>
      </c>
      <c r="K60" s="296">
        <v>0.30695506004871093</v>
      </c>
      <c r="L60" s="296">
        <v>0.20698738459657204</v>
      </c>
      <c r="M60" s="297">
        <v>8.1669999999999998</v>
      </c>
      <c r="N60" s="298">
        <v>6.3688426029714473E-2</v>
      </c>
      <c r="O60" s="298">
        <v>9.1711333482788842</v>
      </c>
      <c r="P60" s="299">
        <v>3</v>
      </c>
      <c r="Q60" s="300">
        <v>1</v>
      </c>
      <c r="R60" s="300">
        <v>144</v>
      </c>
    </row>
    <row r="61" spans="1:18" ht="16.5" x14ac:dyDescent="0.25">
      <c r="A61" s="289" t="s">
        <v>116</v>
      </c>
      <c r="B61" s="290" t="s">
        <v>330</v>
      </c>
      <c r="C61" s="291" t="s">
        <v>66</v>
      </c>
      <c r="D61" s="292">
        <v>0.83065340376981767</v>
      </c>
      <c r="E61" s="293">
        <v>3715</v>
      </c>
      <c r="F61" s="238" t="s">
        <v>120</v>
      </c>
      <c r="G61" s="294" t="s">
        <v>215</v>
      </c>
      <c r="H61" s="295">
        <v>14</v>
      </c>
      <c r="I61" s="240">
        <v>2216.4750000000004</v>
      </c>
      <c r="J61" s="296">
        <v>5.478323421134185E-3</v>
      </c>
      <c r="K61" s="296">
        <v>0.39227909030315899</v>
      </c>
      <c r="L61" s="296">
        <v>0.26979776446835629</v>
      </c>
      <c r="M61" s="297">
        <v>14.244999999999999</v>
      </c>
      <c r="N61" s="298">
        <v>0.19062224342365169</v>
      </c>
      <c r="O61" s="298">
        <v>59.283517704755674</v>
      </c>
      <c r="P61" s="299">
        <v>0</v>
      </c>
      <c r="Q61" s="300">
        <v>4</v>
      </c>
      <c r="R61" s="300">
        <v>1363</v>
      </c>
    </row>
    <row r="62" spans="1:18" ht="16.5" x14ac:dyDescent="0.25">
      <c r="A62" s="289" t="s">
        <v>116</v>
      </c>
      <c r="B62" s="290" t="s">
        <v>572</v>
      </c>
      <c r="C62" s="291" t="s">
        <v>69</v>
      </c>
      <c r="D62" s="292">
        <v>0.76247727512939101</v>
      </c>
      <c r="E62" s="293">
        <v>2904</v>
      </c>
      <c r="F62" s="238" t="s">
        <v>119</v>
      </c>
      <c r="G62" s="294" t="s">
        <v>199</v>
      </c>
      <c r="H62" s="295">
        <v>8</v>
      </c>
      <c r="I62" s="240">
        <v>1057.03</v>
      </c>
      <c r="J62" s="296">
        <v>2.0140202905960986E-2</v>
      </c>
      <c r="K62" s="296">
        <v>0.33848201606667122</v>
      </c>
      <c r="L62" s="296">
        <v>0.22988940711238093</v>
      </c>
      <c r="M62" s="297">
        <v>15.789</v>
      </c>
      <c r="N62" s="298">
        <v>9.4604694284930416E-2</v>
      </c>
      <c r="O62" s="298">
        <v>45.977881422476187</v>
      </c>
      <c r="P62" s="299">
        <v>3</v>
      </c>
      <c r="Q62" s="300">
        <v>1</v>
      </c>
      <c r="R62" s="300">
        <v>486</v>
      </c>
    </row>
    <row r="63" spans="1:18" ht="16.5" x14ac:dyDescent="0.25">
      <c r="A63" s="289" t="s">
        <v>116</v>
      </c>
      <c r="B63" s="290" t="s">
        <v>576</v>
      </c>
      <c r="C63" s="291" t="s">
        <v>69</v>
      </c>
      <c r="D63" s="292">
        <v>0.75067891808641951</v>
      </c>
      <c r="E63" s="293">
        <v>9585</v>
      </c>
      <c r="F63" s="238" t="s">
        <v>121</v>
      </c>
      <c r="G63" s="294" t="s">
        <v>251</v>
      </c>
      <c r="H63" s="295">
        <v>10</v>
      </c>
      <c r="I63" s="240">
        <v>1685.4369999999999</v>
      </c>
      <c r="J63" s="296">
        <v>4.2371294655849989E-2</v>
      </c>
      <c r="K63" s="296">
        <v>0.36826286954472892</v>
      </c>
      <c r="L63" s="296">
        <v>0.24919353259718402</v>
      </c>
      <c r="M63" s="297">
        <v>15.506</v>
      </c>
      <c r="N63" s="298">
        <v>1.72062201079008</v>
      </c>
      <c r="O63" s="298">
        <v>53.932600269247679</v>
      </c>
      <c r="P63" s="299">
        <v>2</v>
      </c>
      <c r="Q63" s="300">
        <v>29</v>
      </c>
      <c r="R63" s="300">
        <v>909</v>
      </c>
    </row>
    <row r="64" spans="1:18" ht="16.5" x14ac:dyDescent="0.25">
      <c r="A64" s="289" t="s">
        <v>116</v>
      </c>
      <c r="B64" s="290" t="s">
        <v>334</v>
      </c>
      <c r="C64" s="291" t="s">
        <v>69</v>
      </c>
      <c r="D64" s="292">
        <v>0.70720000000000005</v>
      </c>
      <c r="E64" s="293">
        <v>3718</v>
      </c>
      <c r="F64" s="238" t="s">
        <v>121</v>
      </c>
      <c r="G64" s="294" t="s">
        <v>234</v>
      </c>
      <c r="H64" s="295">
        <v>1</v>
      </c>
      <c r="I64" s="240">
        <v>1515.2380000000001</v>
      </c>
      <c r="J64" s="296">
        <v>3.4140946338117914E-2</v>
      </c>
      <c r="K64" s="296">
        <v>0.35510684609876508</v>
      </c>
      <c r="L64" s="296">
        <v>0.22768700362583302</v>
      </c>
      <c r="M64" s="297">
        <v>19.067</v>
      </c>
      <c r="N64" s="298">
        <v>6.599623293502406E-2</v>
      </c>
      <c r="O64" s="298">
        <v>70.153995609930575</v>
      </c>
      <c r="P64" s="299">
        <v>1</v>
      </c>
      <c r="Q64" s="300">
        <v>1</v>
      </c>
      <c r="R64" s="300">
        <v>1063</v>
      </c>
    </row>
    <row r="65" spans="1:18" ht="16.5" x14ac:dyDescent="0.25">
      <c r="A65" s="289" t="s">
        <v>116</v>
      </c>
      <c r="B65" s="290" t="s">
        <v>335</v>
      </c>
      <c r="C65" s="291" t="s">
        <v>69</v>
      </c>
      <c r="D65" s="292">
        <v>0.75519999999999998</v>
      </c>
      <c r="E65" s="293">
        <v>5377</v>
      </c>
      <c r="F65" s="238" t="s">
        <v>121</v>
      </c>
      <c r="G65" s="294" t="s">
        <v>241</v>
      </c>
      <c r="H65" s="295">
        <v>1</v>
      </c>
      <c r="I65" s="240">
        <v>2141.4679999999998</v>
      </c>
      <c r="J65" s="296">
        <v>8.0716442540785509E-3</v>
      </c>
      <c r="K65" s="296">
        <v>0.39888964834773349</v>
      </c>
      <c r="L65" s="296">
        <v>0.2171407651200018</v>
      </c>
      <c r="M65" s="297">
        <v>13.573</v>
      </c>
      <c r="N65" s="298">
        <v>4.6696938735484257E-2</v>
      </c>
      <c r="O65" s="298">
        <v>47.630877510193947</v>
      </c>
      <c r="P65" s="299">
        <v>8</v>
      </c>
      <c r="Q65" s="300">
        <v>1</v>
      </c>
      <c r="R65" s="300">
        <v>1020</v>
      </c>
    </row>
    <row r="66" spans="1:18" ht="16.5" x14ac:dyDescent="0.25">
      <c r="A66" s="289" t="s">
        <v>116</v>
      </c>
      <c r="B66" s="290" t="s">
        <v>581</v>
      </c>
      <c r="C66" s="291" t="s">
        <v>69</v>
      </c>
      <c r="D66" s="292">
        <v>0.72173913043478266</v>
      </c>
      <c r="E66" s="293">
        <v>5528</v>
      </c>
      <c r="F66" s="238" t="s">
        <v>119</v>
      </c>
      <c r="G66" s="294" t="s">
        <v>202</v>
      </c>
      <c r="H66" s="295">
        <v>1</v>
      </c>
      <c r="I66" s="240">
        <v>1084.0619999999999</v>
      </c>
      <c r="J66" s="296">
        <v>2.1890934051126541E-2</v>
      </c>
      <c r="K66" s="296">
        <v>0.3527955268652696</v>
      </c>
      <c r="L66" s="296">
        <v>0.25552044071280056</v>
      </c>
      <c r="M66" s="297">
        <v>16.058</v>
      </c>
      <c r="N66" s="298">
        <v>0.55347387880029009</v>
      </c>
      <c r="O66" s="298">
        <v>38.835417162487019</v>
      </c>
      <c r="P66" s="299">
        <v>13</v>
      </c>
      <c r="Q66" s="300">
        <v>6</v>
      </c>
      <c r="R66" s="300">
        <v>421</v>
      </c>
    </row>
    <row r="67" spans="1:18" ht="16.5" x14ac:dyDescent="0.25">
      <c r="A67" s="289" t="s">
        <v>116</v>
      </c>
      <c r="B67" s="290" t="s">
        <v>583</v>
      </c>
      <c r="C67" s="291" t="s">
        <v>69</v>
      </c>
      <c r="D67" s="292">
        <v>0.79457159024921742</v>
      </c>
      <c r="E67" s="293">
        <v>7922</v>
      </c>
      <c r="F67" s="238" t="s">
        <v>117</v>
      </c>
      <c r="G67" s="294" t="s">
        <v>183</v>
      </c>
      <c r="H67" s="295">
        <v>6</v>
      </c>
      <c r="I67" s="240">
        <v>1295.2829999999999</v>
      </c>
      <c r="J67" s="296">
        <v>1.5965965604229582E-2</v>
      </c>
      <c r="K67" s="296">
        <v>0.39542026623193083</v>
      </c>
      <c r="L67" s="296">
        <v>0.22614098752278486</v>
      </c>
      <c r="M67" s="297">
        <v>14.933999999999999</v>
      </c>
      <c r="N67" s="298">
        <v>0</v>
      </c>
      <c r="O67" s="298">
        <v>16.212673215042582</v>
      </c>
      <c r="P67" s="299">
        <v>12</v>
      </c>
      <c r="Q67" s="300">
        <v>1</v>
      </c>
      <c r="R67" s="300">
        <v>210</v>
      </c>
    </row>
    <row r="68" spans="1:18" ht="16.5" x14ac:dyDescent="0.25">
      <c r="A68" s="289" t="s">
        <v>116</v>
      </c>
      <c r="B68" s="290" t="s">
        <v>585</v>
      </c>
      <c r="C68" s="291" t="s">
        <v>66</v>
      </c>
      <c r="D68" s="292">
        <v>0.81703792299337263</v>
      </c>
      <c r="E68" s="293">
        <v>5811</v>
      </c>
      <c r="F68" s="238" t="s">
        <v>121</v>
      </c>
      <c r="G68" s="294" t="s">
        <v>240</v>
      </c>
      <c r="H68" s="295">
        <v>8</v>
      </c>
      <c r="I68" s="240">
        <v>1033.8679999999999</v>
      </c>
      <c r="J68" s="296">
        <v>1.4882399571866739E-2</v>
      </c>
      <c r="K68" s="296">
        <v>0.41389087185716761</v>
      </c>
      <c r="L68" s="296">
        <v>0.2919851890512854</v>
      </c>
      <c r="M68" s="297">
        <v>17.22</v>
      </c>
      <c r="N68" s="298">
        <v>0</v>
      </c>
      <c r="O68" s="298">
        <v>69.463194617078202</v>
      </c>
      <c r="P68" s="299">
        <v>11</v>
      </c>
      <c r="Q68" s="300">
        <v>1</v>
      </c>
      <c r="R68" s="300">
        <v>866</v>
      </c>
    </row>
    <row r="69" spans="1:18" ht="16.5" x14ac:dyDescent="0.25">
      <c r="A69" s="289" t="s">
        <v>116</v>
      </c>
      <c r="B69" s="290" t="s">
        <v>337</v>
      </c>
      <c r="C69" s="291" t="s">
        <v>69</v>
      </c>
      <c r="D69" s="292">
        <v>0.78258605627442546</v>
      </c>
      <c r="E69" s="293">
        <v>9041</v>
      </c>
      <c r="F69" s="238" t="s">
        <v>121</v>
      </c>
      <c r="G69" s="294" t="s">
        <v>243</v>
      </c>
      <c r="H69" s="295">
        <v>6</v>
      </c>
      <c r="I69" s="240">
        <v>948.00700000000006</v>
      </c>
      <c r="J69" s="296">
        <v>1.9797386393217997E-2</v>
      </c>
      <c r="K69" s="296">
        <v>0.37396459592732034</v>
      </c>
      <c r="L69" s="296">
        <v>0.2507925556580336</v>
      </c>
      <c r="M69" s="297">
        <v>15.128</v>
      </c>
      <c r="N69" s="298">
        <v>0</v>
      </c>
      <c r="O69" s="298">
        <v>38.185372048940565</v>
      </c>
      <c r="P69" s="299">
        <v>3</v>
      </c>
      <c r="Q69" s="300">
        <v>0</v>
      </c>
      <c r="R69" s="300">
        <v>370</v>
      </c>
    </row>
    <row r="70" spans="1:18" ht="16.5" x14ac:dyDescent="0.25">
      <c r="A70" s="289" t="s">
        <v>116</v>
      </c>
      <c r="B70" s="290" t="s">
        <v>338</v>
      </c>
      <c r="C70" s="291" t="s">
        <v>66</v>
      </c>
      <c r="D70" s="292">
        <v>0.80714285714285716</v>
      </c>
      <c r="E70" s="293">
        <v>5260</v>
      </c>
      <c r="F70" s="238" t="s">
        <v>121</v>
      </c>
      <c r="G70" s="294" t="s">
        <v>232</v>
      </c>
      <c r="H70" s="295">
        <v>1</v>
      </c>
      <c r="I70" s="240">
        <v>585.505</v>
      </c>
      <c r="J70" s="296">
        <v>5.0068477005401839E-2</v>
      </c>
      <c r="K70" s="296">
        <v>0.37481412146727161</v>
      </c>
      <c r="L70" s="296">
        <v>0.27839215719763283</v>
      </c>
      <c r="M70" s="297">
        <v>23.934999999999999</v>
      </c>
      <c r="N70" s="298">
        <v>6.3193311756517883</v>
      </c>
      <c r="O70" s="298">
        <v>42.698183619268839</v>
      </c>
      <c r="P70" s="299">
        <v>9</v>
      </c>
      <c r="Q70" s="300">
        <v>37</v>
      </c>
      <c r="R70" s="300">
        <v>250</v>
      </c>
    </row>
    <row r="71" spans="1:18" ht="16.5" x14ac:dyDescent="0.25">
      <c r="A71" s="289" t="s">
        <v>116</v>
      </c>
      <c r="B71" s="290" t="s">
        <v>341</v>
      </c>
      <c r="C71" s="291" t="s">
        <v>69</v>
      </c>
      <c r="D71" s="292">
        <v>0.77960000000000007</v>
      </c>
      <c r="E71" s="293">
        <v>1069</v>
      </c>
      <c r="F71" s="238" t="s">
        <v>121</v>
      </c>
      <c r="G71" s="294" t="s">
        <v>238</v>
      </c>
      <c r="H71" s="295">
        <v>1</v>
      </c>
      <c r="I71" s="240">
        <v>1991.3040000000001</v>
      </c>
      <c r="J71" s="296">
        <v>2.2328911312706368E-2</v>
      </c>
      <c r="K71" s="296">
        <v>0.35806063982227576</v>
      </c>
      <c r="L71" s="296">
        <v>0.19082972765584763</v>
      </c>
      <c r="M71" s="297">
        <v>13.664999999999999</v>
      </c>
      <c r="N71" s="298">
        <v>0.10043669876623559</v>
      </c>
      <c r="O71" s="298">
        <v>26.163760028604372</v>
      </c>
      <c r="P71" s="299">
        <v>5</v>
      </c>
      <c r="Q71" s="300">
        <v>2</v>
      </c>
      <c r="R71" s="300">
        <v>521</v>
      </c>
    </row>
    <row r="72" spans="1:18" ht="16.5" x14ac:dyDescent="0.25">
      <c r="A72" s="289" t="s">
        <v>116</v>
      </c>
      <c r="B72" s="290" t="s">
        <v>343</v>
      </c>
      <c r="C72" s="291" t="s">
        <v>69</v>
      </c>
      <c r="D72" s="292">
        <v>0.76483787065340669</v>
      </c>
      <c r="E72" s="293">
        <v>6058</v>
      </c>
      <c r="F72" s="238" t="s">
        <v>121</v>
      </c>
      <c r="G72" s="294" t="s">
        <v>253</v>
      </c>
      <c r="H72" s="295">
        <v>4</v>
      </c>
      <c r="I72" s="240">
        <v>2456.2600000000002</v>
      </c>
      <c r="J72" s="296">
        <v>9.8726637422266329E-3</v>
      </c>
      <c r="K72" s="296">
        <v>0.33338082002587333</v>
      </c>
      <c r="L72" s="296">
        <v>0.20722561943768167</v>
      </c>
      <c r="M72" s="297">
        <v>14.255000000000001</v>
      </c>
      <c r="N72" s="298">
        <v>0.24427381466131434</v>
      </c>
      <c r="O72" s="298">
        <v>19.582617475348698</v>
      </c>
      <c r="P72" s="299">
        <v>1</v>
      </c>
      <c r="Q72" s="300">
        <v>6</v>
      </c>
      <c r="R72" s="300">
        <v>481</v>
      </c>
    </row>
    <row r="73" spans="1:18" ht="16.5" x14ac:dyDescent="0.25">
      <c r="A73" s="289" t="s">
        <v>116</v>
      </c>
      <c r="B73" s="290" t="s">
        <v>389</v>
      </c>
      <c r="C73" s="291" t="s">
        <v>69</v>
      </c>
      <c r="D73" s="292">
        <v>0.79</v>
      </c>
      <c r="E73" s="293">
        <v>6342</v>
      </c>
      <c r="F73" s="238" t="s">
        <v>121</v>
      </c>
      <c r="G73" s="294" t="s">
        <v>233</v>
      </c>
      <c r="H73" s="295">
        <v>1</v>
      </c>
      <c r="I73" s="240">
        <v>1920.0519999999999</v>
      </c>
      <c r="J73" s="296">
        <v>1.3373960619337766E-2</v>
      </c>
      <c r="K73" s="296">
        <v>0.37110876096940726</v>
      </c>
      <c r="L73" s="296">
        <v>0.21249424494753269</v>
      </c>
      <c r="M73" s="297">
        <v>16.268000000000001</v>
      </c>
      <c r="N73" s="298">
        <v>5.2081922781258012E-2</v>
      </c>
      <c r="O73" s="298">
        <v>37.082329020255706</v>
      </c>
      <c r="P73" s="299">
        <v>5</v>
      </c>
      <c r="Q73" s="300">
        <v>1</v>
      </c>
      <c r="R73" s="300">
        <v>712</v>
      </c>
    </row>
    <row r="74" spans="1:18" ht="16.5" x14ac:dyDescent="0.25">
      <c r="A74" s="289" t="s">
        <v>116</v>
      </c>
      <c r="B74" s="290" t="s">
        <v>348</v>
      </c>
      <c r="C74" s="291" t="s">
        <v>66</v>
      </c>
      <c r="D74" s="292">
        <v>0.8052380952380952</v>
      </c>
      <c r="E74" s="293">
        <v>1681</v>
      </c>
      <c r="F74" s="238" t="s">
        <v>119</v>
      </c>
      <c r="G74" s="294" t="s">
        <v>192</v>
      </c>
      <c r="H74" s="295">
        <v>1</v>
      </c>
      <c r="I74" s="240">
        <v>2166.0259999999998</v>
      </c>
      <c r="J74" s="296">
        <v>1.1528225471026389E-2</v>
      </c>
      <c r="K74" s="296">
        <v>0.32501262543022463</v>
      </c>
      <c r="L74" s="296">
        <v>0.20221363917145962</v>
      </c>
      <c r="M74" s="297">
        <v>15.834</v>
      </c>
      <c r="N74" s="298">
        <v>0</v>
      </c>
      <c r="O74" s="298">
        <v>8.3101495549914919</v>
      </c>
      <c r="P74" s="299">
        <v>8</v>
      </c>
      <c r="Q74" s="300">
        <v>0</v>
      </c>
      <c r="R74" s="300">
        <v>180</v>
      </c>
    </row>
    <row r="75" spans="1:18" ht="16.5" x14ac:dyDescent="0.25">
      <c r="A75" s="289" t="s">
        <v>116</v>
      </c>
      <c r="B75" s="290" t="s">
        <v>351</v>
      </c>
      <c r="C75" s="291" t="s">
        <v>69</v>
      </c>
      <c r="D75" s="292">
        <v>0.77679999999999993</v>
      </c>
      <c r="E75" s="293">
        <v>1710</v>
      </c>
      <c r="F75" s="238" t="s">
        <v>121</v>
      </c>
      <c r="G75" s="294" t="s">
        <v>250</v>
      </c>
      <c r="H75" s="295">
        <v>1</v>
      </c>
      <c r="I75" s="240">
        <v>1909.08</v>
      </c>
      <c r="J75" s="296">
        <v>1.6700036093639906E-2</v>
      </c>
      <c r="K75" s="296">
        <v>0.38846765099233777</v>
      </c>
      <c r="L75" s="296">
        <v>0.14666750476669391</v>
      </c>
      <c r="M75" s="297">
        <v>17.670000000000002</v>
      </c>
      <c r="N75" s="298">
        <v>0.10476250340478137</v>
      </c>
      <c r="O75" s="298">
        <v>28.128732164183795</v>
      </c>
      <c r="P75" s="299">
        <v>4</v>
      </c>
      <c r="Q75" s="300">
        <v>2</v>
      </c>
      <c r="R75" s="300">
        <v>537</v>
      </c>
    </row>
    <row r="76" spans="1:18" ht="16.5" x14ac:dyDescent="0.25">
      <c r="A76" s="289" t="s">
        <v>116</v>
      </c>
      <c r="B76" s="290" t="s">
        <v>354</v>
      </c>
      <c r="C76" s="291" t="s">
        <v>69</v>
      </c>
      <c r="D76" s="292">
        <v>0.74180155925567937</v>
      </c>
      <c r="E76" s="293">
        <v>7229</v>
      </c>
      <c r="F76" s="238" t="s">
        <v>121</v>
      </c>
      <c r="G76" s="294" t="s">
        <v>245</v>
      </c>
      <c r="H76" s="295">
        <v>3</v>
      </c>
      <c r="I76" s="240">
        <v>2144.6129999999998</v>
      </c>
      <c r="J76" s="296">
        <v>1.1026821635745712E-2</v>
      </c>
      <c r="K76" s="296">
        <v>0.40136138082001566</v>
      </c>
      <c r="L76" s="296">
        <v>0.15273082719016004</v>
      </c>
      <c r="M76" s="297">
        <v>16.206</v>
      </c>
      <c r="N76" s="298">
        <v>4.9705420823489589E-2</v>
      </c>
      <c r="O76" s="298">
        <v>39.316987871380263</v>
      </c>
      <c r="P76" s="299">
        <v>11</v>
      </c>
      <c r="Q76" s="300">
        <v>1</v>
      </c>
      <c r="R76" s="300">
        <v>930</v>
      </c>
    </row>
    <row r="77" spans="1:18" ht="16.5" x14ac:dyDescent="0.25">
      <c r="A77" s="289" t="s">
        <v>116</v>
      </c>
      <c r="B77" s="290" t="s">
        <v>356</v>
      </c>
      <c r="C77" s="291" t="s">
        <v>69</v>
      </c>
      <c r="D77" s="292">
        <v>0.68359999999999999</v>
      </c>
      <c r="E77" s="293">
        <v>2350</v>
      </c>
      <c r="F77" s="238" t="s">
        <v>121</v>
      </c>
      <c r="G77" s="294" t="s">
        <v>239</v>
      </c>
      <c r="H77" s="295">
        <v>1</v>
      </c>
      <c r="I77" s="240">
        <v>1881.6959999999999</v>
      </c>
      <c r="J77" s="296">
        <v>1.6006883451263703E-2</v>
      </c>
      <c r="K77" s="296">
        <v>0.37522800937784362</v>
      </c>
      <c r="L77" s="296">
        <v>0.19822543067530568</v>
      </c>
      <c r="M77" s="297">
        <v>17.398</v>
      </c>
      <c r="N77" s="298">
        <v>5.3143547097937185E-2</v>
      </c>
      <c r="O77" s="298">
        <v>31.301549240685002</v>
      </c>
      <c r="P77" s="299">
        <v>3</v>
      </c>
      <c r="Q77" s="300">
        <v>1</v>
      </c>
      <c r="R77" s="300">
        <v>589</v>
      </c>
    </row>
    <row r="78" spans="1:18" ht="16.5" x14ac:dyDescent="0.25">
      <c r="A78" s="289" t="s">
        <v>116</v>
      </c>
      <c r="B78" s="290" t="s">
        <v>357</v>
      </c>
      <c r="C78" s="291" t="s">
        <v>66</v>
      </c>
      <c r="D78" s="292">
        <v>0.84858332897699018</v>
      </c>
      <c r="E78" s="293">
        <v>323</v>
      </c>
      <c r="F78" s="238" t="s">
        <v>119</v>
      </c>
      <c r="G78" s="294" t="s">
        <v>203</v>
      </c>
      <c r="H78" s="295">
        <v>10</v>
      </c>
      <c r="I78" s="240">
        <v>1224.903</v>
      </c>
      <c r="J78" s="296">
        <v>1.8271389001178119E-2</v>
      </c>
      <c r="K78" s="296">
        <v>0.33905613680056512</v>
      </c>
      <c r="L78" s="296">
        <v>0.30859586432558334</v>
      </c>
      <c r="M78" s="297">
        <v>12.608000000000001</v>
      </c>
      <c r="N78" s="298">
        <v>0.24491735263935185</v>
      </c>
      <c r="O78" s="298">
        <v>14.531762923268209</v>
      </c>
      <c r="P78" s="299">
        <v>2</v>
      </c>
      <c r="Q78" s="300">
        <v>3</v>
      </c>
      <c r="R78" s="300">
        <v>178</v>
      </c>
    </row>
    <row r="79" spans="1:18" ht="16.5" x14ac:dyDescent="0.25">
      <c r="A79" s="289" t="s">
        <v>116</v>
      </c>
      <c r="B79" s="290" t="s">
        <v>361</v>
      </c>
      <c r="C79" s="291" t="s">
        <v>66</v>
      </c>
      <c r="D79" s="292">
        <v>0.82666666666666666</v>
      </c>
      <c r="E79" s="293">
        <v>3391</v>
      </c>
      <c r="F79" s="238" t="s">
        <v>121</v>
      </c>
      <c r="G79" s="294" t="s">
        <v>231</v>
      </c>
      <c r="H79" s="295">
        <v>1</v>
      </c>
      <c r="I79" s="240">
        <v>1680.1610000000001</v>
      </c>
      <c r="J79" s="296">
        <v>1.172816882473857E-2</v>
      </c>
      <c r="K79" s="296">
        <v>0.36255679342267444</v>
      </c>
      <c r="L79" s="296">
        <v>0.20950373208281825</v>
      </c>
      <c r="M79" s="297">
        <v>19.114999999999998</v>
      </c>
      <c r="N79" s="298">
        <v>0.11903621141069219</v>
      </c>
      <c r="O79" s="298">
        <v>37.198816065841307</v>
      </c>
      <c r="P79" s="299">
        <v>2</v>
      </c>
      <c r="Q79" s="300">
        <v>2</v>
      </c>
      <c r="R79" s="300">
        <v>625</v>
      </c>
    </row>
    <row r="80" spans="1:18" ht="16.5" x14ac:dyDescent="0.25">
      <c r="A80" s="289" t="s">
        <v>116</v>
      </c>
      <c r="B80" s="290" t="s">
        <v>620</v>
      </c>
      <c r="C80" s="291" t="s">
        <v>69</v>
      </c>
      <c r="D80" s="292">
        <v>0.78666666666666674</v>
      </c>
      <c r="E80" s="293">
        <v>3456</v>
      </c>
      <c r="F80" s="238" t="s">
        <v>117</v>
      </c>
      <c r="G80" s="294" t="s">
        <v>183</v>
      </c>
      <c r="H80" s="295">
        <v>1</v>
      </c>
      <c r="I80" s="240">
        <v>2567.143</v>
      </c>
      <c r="J80" s="296">
        <v>1.1831436220597713E-2</v>
      </c>
      <c r="K80" s="296">
        <v>0.35410868947490098</v>
      </c>
      <c r="L80" s="296">
        <v>0.26761267292083069</v>
      </c>
      <c r="M80" s="297">
        <v>14.286</v>
      </c>
      <c r="N80" s="298">
        <v>7.7907619482046775E-2</v>
      </c>
      <c r="O80" s="298">
        <v>12.42626530738646</v>
      </c>
      <c r="P80" s="299">
        <v>1</v>
      </c>
      <c r="Q80" s="300">
        <v>2</v>
      </c>
      <c r="R80" s="300">
        <v>319</v>
      </c>
    </row>
    <row r="81" spans="1:18" ht="16.5" x14ac:dyDescent="0.25">
      <c r="A81" s="289" t="s">
        <v>116</v>
      </c>
      <c r="B81" s="290" t="s">
        <v>362</v>
      </c>
      <c r="C81" s="291" t="s">
        <v>69</v>
      </c>
      <c r="D81" s="292">
        <v>0.78659313471110925</v>
      </c>
      <c r="E81" s="293">
        <v>7880</v>
      </c>
      <c r="F81" s="238" t="s">
        <v>121</v>
      </c>
      <c r="G81" s="294" t="s">
        <v>248</v>
      </c>
      <c r="H81" s="295">
        <v>2</v>
      </c>
      <c r="I81" s="240">
        <v>2116.6480000000001</v>
      </c>
      <c r="J81" s="296">
        <v>8.3891543737461723E-3</v>
      </c>
      <c r="K81" s="296">
        <v>0.39429786126249744</v>
      </c>
      <c r="L81" s="296">
        <v>0.16063133785116845</v>
      </c>
      <c r="M81" s="297">
        <v>12.968</v>
      </c>
      <c r="N81" s="298">
        <v>4.72445111326966E-2</v>
      </c>
      <c r="O81" s="298">
        <v>25.039590900329198</v>
      </c>
      <c r="P81" s="299">
        <v>3</v>
      </c>
      <c r="Q81" s="300">
        <v>1</v>
      </c>
      <c r="R81" s="300">
        <v>530</v>
      </c>
    </row>
    <row r="82" spans="1:18" ht="16.5" x14ac:dyDescent="0.25">
      <c r="A82" s="289" t="s">
        <v>116</v>
      </c>
      <c r="B82" s="290" t="s">
        <v>624</v>
      </c>
      <c r="C82" s="291" t="s">
        <v>66</v>
      </c>
      <c r="D82" s="292">
        <v>0.82956869035263692</v>
      </c>
      <c r="E82" s="293">
        <v>976</v>
      </c>
      <c r="F82" s="238" t="s">
        <v>120</v>
      </c>
      <c r="G82" s="294" t="s">
        <v>213</v>
      </c>
      <c r="H82" s="295">
        <v>10</v>
      </c>
      <c r="I82" s="240">
        <v>1869.366</v>
      </c>
      <c r="J82" s="296">
        <v>1.6700141569927492E-2</v>
      </c>
      <c r="K82" s="296">
        <v>0.39672348931918688</v>
      </c>
      <c r="L82" s="296">
        <v>0.21558111145703945</v>
      </c>
      <c r="M82" s="297">
        <v>14.46</v>
      </c>
      <c r="N82" s="298">
        <v>0.3209644339310761</v>
      </c>
      <c r="O82" s="298">
        <v>49.58900504235126</v>
      </c>
      <c r="P82" s="299">
        <v>6</v>
      </c>
      <c r="Q82" s="300">
        <v>6</v>
      </c>
      <c r="R82" s="300">
        <v>927</v>
      </c>
    </row>
    <row r="83" spans="1:18" ht="16.5" x14ac:dyDescent="0.25">
      <c r="A83" s="289" t="s">
        <v>116</v>
      </c>
      <c r="B83" s="290" t="s">
        <v>460</v>
      </c>
      <c r="C83" s="291" t="s">
        <v>66</v>
      </c>
      <c r="D83" s="292">
        <v>0.83809523809523812</v>
      </c>
      <c r="E83" s="293">
        <v>8812</v>
      </c>
      <c r="F83" s="238" t="s">
        <v>119</v>
      </c>
      <c r="G83" s="294" t="s">
        <v>437</v>
      </c>
      <c r="H83" s="295">
        <v>1</v>
      </c>
      <c r="I83" s="240">
        <v>2011.3409999999999</v>
      </c>
      <c r="J83" s="296">
        <v>1.531609534734131E-2</v>
      </c>
      <c r="K83" s="296">
        <v>0.35110078617176976</v>
      </c>
      <c r="L83" s="296">
        <v>0.28985636945699411</v>
      </c>
      <c r="M83" s="297">
        <v>16.111000000000001</v>
      </c>
      <c r="N83" s="298">
        <v>0</v>
      </c>
      <c r="O83" s="298">
        <v>22.522287369471414</v>
      </c>
      <c r="P83" s="299">
        <v>0</v>
      </c>
      <c r="Q83" s="300">
        <v>0</v>
      </c>
      <c r="R83" s="300">
        <v>453</v>
      </c>
    </row>
    <row r="84" spans="1:18" ht="16.5" x14ac:dyDescent="0.25">
      <c r="A84" s="289" t="s">
        <v>116</v>
      </c>
      <c r="B84" s="290" t="s">
        <v>365</v>
      </c>
      <c r="C84" s="291" t="s">
        <v>66</v>
      </c>
      <c r="D84" s="292">
        <v>0.80216122441089599</v>
      </c>
      <c r="E84" s="293">
        <v>6408</v>
      </c>
      <c r="F84" s="238" t="s">
        <v>121</v>
      </c>
      <c r="G84" s="294" t="s">
        <v>248</v>
      </c>
      <c r="H84" s="295">
        <v>2</v>
      </c>
      <c r="I84" s="240">
        <v>2199.6420000000003</v>
      </c>
      <c r="J84" s="296">
        <v>8.4922060025837513E-3</v>
      </c>
      <c r="K84" s="296">
        <v>0.39828192781636756</v>
      </c>
      <c r="L84" s="296">
        <v>0.1695730487051984</v>
      </c>
      <c r="M84" s="297">
        <v>13.164</v>
      </c>
      <c r="N84" s="298">
        <v>0</v>
      </c>
      <c r="O84" s="298">
        <v>20.276026735259645</v>
      </c>
      <c r="P84" s="299">
        <v>2</v>
      </c>
      <c r="Q84" s="300">
        <v>0</v>
      </c>
      <c r="R84" s="300">
        <v>446</v>
      </c>
    </row>
    <row r="85" spans="1:18" ht="16.5" x14ac:dyDescent="0.25">
      <c r="A85" s="289" t="s">
        <v>116</v>
      </c>
      <c r="B85" s="290" t="s">
        <v>366</v>
      </c>
      <c r="C85" s="291" t="s">
        <v>66</v>
      </c>
      <c r="D85" s="292">
        <v>0.84303030303030313</v>
      </c>
      <c r="E85" s="293">
        <v>4595</v>
      </c>
      <c r="F85" s="238" t="s">
        <v>117</v>
      </c>
      <c r="G85" s="294" t="s">
        <v>183</v>
      </c>
      <c r="H85" s="295">
        <v>1</v>
      </c>
      <c r="I85" s="240">
        <v>2677.9989999999998</v>
      </c>
      <c r="J85" s="296">
        <v>6.4195612338446085E-3</v>
      </c>
      <c r="K85" s="296">
        <v>0.35248684930447355</v>
      </c>
      <c r="L85" s="296">
        <v>8.4017955197145333E-2</v>
      </c>
      <c r="M85" s="297">
        <v>12.108000000000001</v>
      </c>
      <c r="N85" s="298">
        <v>3.7341313420953481E-2</v>
      </c>
      <c r="O85" s="298">
        <v>7.0201669231392545</v>
      </c>
      <c r="P85" s="299">
        <v>1</v>
      </c>
      <c r="Q85" s="300">
        <v>1</v>
      </c>
      <c r="R85" s="300">
        <v>188</v>
      </c>
    </row>
    <row r="86" spans="1:18" ht="16.5" x14ac:dyDescent="0.25">
      <c r="A86" s="289" t="s">
        <v>116</v>
      </c>
      <c r="B86" s="290" t="s">
        <v>367</v>
      </c>
      <c r="C86" s="291" t="s">
        <v>69</v>
      </c>
      <c r="D86" s="292">
        <v>0.76952289706974708</v>
      </c>
      <c r="E86" s="293">
        <v>1926</v>
      </c>
      <c r="F86" s="238" t="s">
        <v>121</v>
      </c>
      <c r="G86" s="294" t="s">
        <v>234</v>
      </c>
      <c r="H86" s="295">
        <v>2</v>
      </c>
      <c r="I86" s="240">
        <v>2304.7840000000001</v>
      </c>
      <c r="J86" s="296">
        <v>1.5515468030141701E-2</v>
      </c>
      <c r="K86" s="296">
        <v>0.40769366172807175</v>
      </c>
      <c r="L86" s="296">
        <v>0.24644391838888155</v>
      </c>
      <c r="M86" s="297">
        <v>15.509</v>
      </c>
      <c r="N86" s="298">
        <v>8.6776027601718861E-2</v>
      </c>
      <c r="O86" s="298">
        <v>11.237495574422592</v>
      </c>
      <c r="P86" s="299">
        <v>0</v>
      </c>
      <c r="Q86" s="300">
        <v>2</v>
      </c>
      <c r="R86" s="300">
        <v>259</v>
      </c>
    </row>
    <row r="87" spans="1:18" ht="16.5" x14ac:dyDescent="0.25">
      <c r="A87" s="289" t="s">
        <v>116</v>
      </c>
      <c r="B87" s="290" t="s">
        <v>369</v>
      </c>
      <c r="C87" s="291" t="s">
        <v>69</v>
      </c>
      <c r="D87" s="292">
        <v>0.73784350048951719</v>
      </c>
      <c r="E87" s="293">
        <v>4078</v>
      </c>
      <c r="F87" s="238" t="s">
        <v>119</v>
      </c>
      <c r="G87" s="294" t="s">
        <v>199</v>
      </c>
      <c r="H87" s="295">
        <v>5</v>
      </c>
      <c r="I87" s="240">
        <v>1696.2809999999999</v>
      </c>
      <c r="J87" s="296">
        <v>3.5655205427318946E-2</v>
      </c>
      <c r="K87" s="296">
        <v>0.35583546577788533</v>
      </c>
      <c r="L87" s="296">
        <v>0.23491331294724435</v>
      </c>
      <c r="M87" s="297">
        <v>17.007999999999999</v>
      </c>
      <c r="N87" s="298">
        <v>0</v>
      </c>
      <c r="O87" s="298">
        <v>75.887663709842784</v>
      </c>
      <c r="P87" s="299">
        <v>8</v>
      </c>
      <c r="Q87" s="300">
        <v>0</v>
      </c>
      <c r="R87" s="300">
        <v>1354</v>
      </c>
    </row>
    <row r="88" spans="1:18" ht="16.5" x14ac:dyDescent="0.25">
      <c r="A88" s="289" t="s">
        <v>116</v>
      </c>
      <c r="B88" s="290" t="s">
        <v>370</v>
      </c>
      <c r="C88" s="291" t="s">
        <v>69</v>
      </c>
      <c r="D88" s="292">
        <v>0.67393939393939406</v>
      </c>
      <c r="E88" s="293">
        <v>1526</v>
      </c>
      <c r="F88" s="238" t="s">
        <v>117</v>
      </c>
      <c r="G88" s="294" t="s">
        <v>181</v>
      </c>
      <c r="H88" s="295">
        <v>1</v>
      </c>
      <c r="I88" s="240">
        <v>2145.48</v>
      </c>
      <c r="J88" s="296">
        <v>6.0301374249828558E-3</v>
      </c>
      <c r="K88" s="296">
        <v>0.36451035648962204</v>
      </c>
      <c r="L88" s="296">
        <v>0.25635289072841511</v>
      </c>
      <c r="M88" s="297">
        <v>12.221</v>
      </c>
      <c r="N88" s="298">
        <v>0.37287693196860378</v>
      </c>
      <c r="O88" s="298">
        <v>60.685720677890259</v>
      </c>
      <c r="P88" s="299">
        <v>0</v>
      </c>
      <c r="Q88" s="300">
        <v>8</v>
      </c>
      <c r="R88" s="300">
        <v>1302</v>
      </c>
    </row>
    <row r="89" spans="1:18" ht="16.5" x14ac:dyDescent="0.25">
      <c r="A89" s="289" t="s">
        <v>116</v>
      </c>
      <c r="B89" s="290" t="s">
        <v>372</v>
      </c>
      <c r="C89" s="291" t="s">
        <v>69</v>
      </c>
      <c r="D89" s="292">
        <v>0.75528684677804869</v>
      </c>
      <c r="E89" s="293">
        <v>7607</v>
      </c>
      <c r="F89" s="238" t="s">
        <v>119</v>
      </c>
      <c r="G89" s="294" t="s">
        <v>196</v>
      </c>
      <c r="H89" s="295">
        <v>8</v>
      </c>
      <c r="I89" s="240">
        <v>1388.6319999999998</v>
      </c>
      <c r="J89" s="296">
        <v>3.645746959917711E-2</v>
      </c>
      <c r="K89" s="296">
        <v>0.3723729463506395</v>
      </c>
      <c r="L89" s="296">
        <v>0.22913039060775611</v>
      </c>
      <c r="M89" s="297">
        <v>16.773</v>
      </c>
      <c r="N89" s="298">
        <v>0.43635614690540581</v>
      </c>
      <c r="O89" s="298">
        <v>59.693520896659514</v>
      </c>
      <c r="P89" s="299">
        <v>2</v>
      </c>
      <c r="Q89" s="300">
        <v>6</v>
      </c>
      <c r="R89" s="300">
        <v>974</v>
      </c>
    </row>
    <row r="90" spans="1:18" ht="16.5" x14ac:dyDescent="0.25">
      <c r="A90" s="289" t="s">
        <v>116</v>
      </c>
      <c r="B90" s="290" t="s">
        <v>373</v>
      </c>
      <c r="C90" s="291" t="s">
        <v>69</v>
      </c>
      <c r="D90" s="292">
        <v>0.78113986269992286</v>
      </c>
      <c r="E90" s="293">
        <v>9982</v>
      </c>
      <c r="F90" s="238" t="s">
        <v>121</v>
      </c>
      <c r="G90" s="294" t="s">
        <v>245</v>
      </c>
      <c r="H90" s="295">
        <v>4</v>
      </c>
      <c r="I90" s="240">
        <v>2331.7690000000002</v>
      </c>
      <c r="J90" s="296">
        <v>1.7662520266745158E-2</v>
      </c>
      <c r="K90" s="296">
        <v>0.35770024589609639</v>
      </c>
      <c r="L90" s="296">
        <v>0.22472208868031099</v>
      </c>
      <c r="M90" s="297">
        <v>14.038</v>
      </c>
      <c r="N90" s="298">
        <v>0</v>
      </c>
      <c r="O90" s="298">
        <v>4.2028176890592501</v>
      </c>
      <c r="P90" s="299">
        <v>6</v>
      </c>
      <c r="Q90" s="300">
        <v>0</v>
      </c>
      <c r="R90" s="300">
        <v>98</v>
      </c>
    </row>
    <row r="91" spans="1:18" ht="16.5" x14ac:dyDescent="0.25">
      <c r="A91" s="289" t="s">
        <v>116</v>
      </c>
      <c r="B91" s="290" t="s">
        <v>374</v>
      </c>
      <c r="C91" s="291" t="s">
        <v>69</v>
      </c>
      <c r="D91" s="292">
        <v>0.77907687928572078</v>
      </c>
      <c r="E91" s="293">
        <v>4914</v>
      </c>
      <c r="F91" s="238" t="s">
        <v>119</v>
      </c>
      <c r="G91" s="294" t="s">
        <v>203</v>
      </c>
      <c r="H91" s="295">
        <v>8</v>
      </c>
      <c r="I91" s="240">
        <v>1371.8820000000001</v>
      </c>
      <c r="J91" s="296">
        <v>3.7959352272078389E-2</v>
      </c>
      <c r="K91" s="296">
        <v>0.32438403939621752</v>
      </c>
      <c r="L91" s="296">
        <v>0.27626282726940071</v>
      </c>
      <c r="M91" s="297">
        <v>15.356</v>
      </c>
      <c r="N91" s="298">
        <v>0.15576675797194797</v>
      </c>
      <c r="O91" s="298">
        <v>50.702079719869062</v>
      </c>
      <c r="P91" s="299">
        <v>1</v>
      </c>
      <c r="Q91" s="300">
        <v>3</v>
      </c>
      <c r="R91" s="300">
        <v>732</v>
      </c>
    </row>
    <row r="92" spans="1:18" ht="16.5" x14ac:dyDescent="0.25">
      <c r="A92" s="289" t="s">
        <v>116</v>
      </c>
      <c r="B92" s="290" t="s">
        <v>376</v>
      </c>
      <c r="C92" s="291" t="s">
        <v>66</v>
      </c>
      <c r="D92" s="292">
        <v>0.81285714285714283</v>
      </c>
      <c r="E92" s="293">
        <v>4677</v>
      </c>
      <c r="F92" s="238" t="s">
        <v>119</v>
      </c>
      <c r="G92" s="294" t="s">
        <v>192</v>
      </c>
      <c r="H92" s="295">
        <v>1</v>
      </c>
      <c r="I92" s="240">
        <v>1739.5909999999999</v>
      </c>
      <c r="J92" s="296">
        <v>2.4895124169969064E-2</v>
      </c>
      <c r="K92" s="296">
        <v>0.32896198036620672</v>
      </c>
      <c r="L92" s="296">
        <v>0.2362624318014982</v>
      </c>
      <c r="M92" s="297">
        <v>18.184999999999999</v>
      </c>
      <c r="N92" s="298">
        <v>0</v>
      </c>
      <c r="O92" s="298">
        <v>38.169891658441557</v>
      </c>
      <c r="P92" s="299">
        <v>5</v>
      </c>
      <c r="Q92" s="300">
        <v>0</v>
      </c>
      <c r="R92" s="300">
        <v>664</v>
      </c>
    </row>
    <row r="93" spans="1:18" ht="16.5" x14ac:dyDescent="0.25">
      <c r="A93" s="289" t="s">
        <v>116</v>
      </c>
      <c r="B93" s="290" t="s">
        <v>378</v>
      </c>
      <c r="C93" s="291" t="s">
        <v>69</v>
      </c>
      <c r="D93" s="292">
        <v>0.70896354544759133</v>
      </c>
      <c r="E93" s="293">
        <v>2985</v>
      </c>
      <c r="F93" s="238" t="s">
        <v>119</v>
      </c>
      <c r="G93" s="294" t="s">
        <v>198</v>
      </c>
      <c r="H93" s="295">
        <v>2</v>
      </c>
      <c r="I93" s="240">
        <v>2049.7849999999999</v>
      </c>
      <c r="J93" s="296">
        <v>1.4318862436722517E-2</v>
      </c>
      <c r="K93" s="296">
        <v>0.35954836651571853</v>
      </c>
      <c r="L93" s="296">
        <v>0.28246864915100856</v>
      </c>
      <c r="M93" s="297">
        <v>17.146000000000001</v>
      </c>
      <c r="N93" s="298">
        <v>0.43907043909483195</v>
      </c>
      <c r="O93" s="298">
        <v>60.9332198254939</v>
      </c>
      <c r="P93" s="299">
        <v>6</v>
      </c>
      <c r="Q93" s="300">
        <v>9</v>
      </c>
      <c r="R93" s="300">
        <v>1249</v>
      </c>
    </row>
    <row r="94" spans="1:18" ht="16.5" x14ac:dyDescent="0.25">
      <c r="A94" s="289" t="s">
        <v>116</v>
      </c>
      <c r="B94" s="290" t="s">
        <v>645</v>
      </c>
      <c r="C94" s="291" t="s">
        <v>66</v>
      </c>
      <c r="D94" s="292">
        <v>0.84053258784357932</v>
      </c>
      <c r="E94" s="293">
        <v>2423</v>
      </c>
      <c r="F94" s="238" t="s">
        <v>120</v>
      </c>
      <c r="G94" s="294" t="s">
        <v>207</v>
      </c>
      <c r="H94" s="295">
        <v>13</v>
      </c>
      <c r="I94" s="240">
        <v>2039.8300000000004</v>
      </c>
      <c r="J94" s="296">
        <v>2.7648031602222234E-2</v>
      </c>
      <c r="K94" s="296">
        <v>0.37043365989101906</v>
      </c>
      <c r="L94" s="296">
        <v>0.1161861527676326</v>
      </c>
      <c r="M94" s="297">
        <v>12.843999999999999</v>
      </c>
      <c r="N94" s="298">
        <v>0</v>
      </c>
      <c r="O94" s="298">
        <v>24.315751802846311</v>
      </c>
      <c r="P94" s="299">
        <v>8</v>
      </c>
      <c r="Q94" s="300">
        <v>0</v>
      </c>
      <c r="R94" s="300">
        <v>496</v>
      </c>
    </row>
    <row r="95" spans="1:18" ht="16.5" x14ac:dyDescent="0.25">
      <c r="A95" s="289" t="s">
        <v>116</v>
      </c>
      <c r="B95" s="290" t="s">
        <v>379</v>
      </c>
      <c r="C95" s="291" t="s">
        <v>66</v>
      </c>
      <c r="D95" s="292">
        <v>0.84750000000000003</v>
      </c>
      <c r="E95" s="293">
        <v>5064</v>
      </c>
      <c r="F95" s="238" t="s">
        <v>117</v>
      </c>
      <c r="G95" s="294" t="s">
        <v>176</v>
      </c>
      <c r="H95" s="295">
        <v>1</v>
      </c>
      <c r="I95" s="240">
        <v>2480.58</v>
      </c>
      <c r="J95" s="296">
        <v>2.4497796400473094E-2</v>
      </c>
      <c r="K95" s="296">
        <v>0.33051126162691963</v>
      </c>
      <c r="L95" s="296">
        <v>0.24953841440308316</v>
      </c>
      <c r="M95" s="297">
        <v>11.013999999999999</v>
      </c>
      <c r="N95" s="298">
        <v>0</v>
      </c>
      <c r="O95" s="298">
        <v>14.109603399205024</v>
      </c>
      <c r="P95" s="299">
        <v>1</v>
      </c>
      <c r="Q95" s="300">
        <v>0</v>
      </c>
      <c r="R95" s="300">
        <v>350</v>
      </c>
    </row>
    <row r="96" spans="1:18" ht="16.5" x14ac:dyDescent="0.25">
      <c r="A96" s="289" t="s">
        <v>116</v>
      </c>
      <c r="B96" s="290" t="s">
        <v>648</v>
      </c>
      <c r="C96" s="291" t="s">
        <v>69</v>
      </c>
      <c r="D96" s="292">
        <v>0.79400681886444036</v>
      </c>
      <c r="E96" s="293">
        <v>4036</v>
      </c>
      <c r="F96" s="238" t="s">
        <v>118</v>
      </c>
      <c r="G96" s="294" t="s">
        <v>184</v>
      </c>
      <c r="H96" s="295">
        <v>3</v>
      </c>
      <c r="I96" s="240">
        <v>1738.18</v>
      </c>
      <c r="J96" s="296">
        <v>2.1409867612264204E-2</v>
      </c>
      <c r="K96" s="296">
        <v>0.37335176870708592</v>
      </c>
      <c r="L96" s="296">
        <v>0.22437261963663141</v>
      </c>
      <c r="M96" s="297">
        <v>9.1189999999999998</v>
      </c>
      <c r="N96" s="298">
        <v>0.34518864559481754</v>
      </c>
      <c r="O96" s="298">
        <v>3.4518864559481757</v>
      </c>
      <c r="P96" s="299">
        <v>26</v>
      </c>
      <c r="Q96" s="300">
        <v>6</v>
      </c>
      <c r="R96" s="300">
        <v>60</v>
      </c>
    </row>
    <row r="97" spans="1:18" ht="16.5" x14ac:dyDescent="0.25">
      <c r="A97" s="289" t="s">
        <v>116</v>
      </c>
      <c r="B97" s="290" t="s">
        <v>382</v>
      </c>
      <c r="C97" s="291" t="s">
        <v>69</v>
      </c>
      <c r="D97" s="292">
        <v>0.79714285714285704</v>
      </c>
      <c r="E97" s="293">
        <v>9125</v>
      </c>
      <c r="F97" s="238" t="s">
        <v>121</v>
      </c>
      <c r="G97" s="294" t="s">
        <v>231</v>
      </c>
      <c r="H97" s="295">
        <v>1</v>
      </c>
      <c r="I97" s="240">
        <v>1592.91</v>
      </c>
      <c r="J97" s="296">
        <v>9.9841958500123847E-3</v>
      </c>
      <c r="K97" s="296">
        <v>0.35484290397926865</v>
      </c>
      <c r="L97" s="296">
        <v>0.30447420130453068</v>
      </c>
      <c r="M97" s="297">
        <v>17.888999999999999</v>
      </c>
      <c r="N97" s="298">
        <v>0.31389092917992856</v>
      </c>
      <c r="O97" s="298">
        <v>63.217633136837605</v>
      </c>
      <c r="P97" s="299">
        <v>1</v>
      </c>
      <c r="Q97" s="300">
        <v>5</v>
      </c>
      <c r="R97" s="300">
        <v>1007</v>
      </c>
    </row>
    <row r="98" spans="1:18" ht="16.5" x14ac:dyDescent="0.25">
      <c r="A98" s="289" t="s">
        <v>116</v>
      </c>
      <c r="B98" s="290" t="s">
        <v>384</v>
      </c>
      <c r="C98" s="291" t="s">
        <v>66</v>
      </c>
      <c r="D98" s="292">
        <v>0.83999999999999986</v>
      </c>
      <c r="E98" s="293">
        <v>8672</v>
      </c>
      <c r="F98" s="238" t="s">
        <v>121</v>
      </c>
      <c r="G98" s="294" t="s">
        <v>243</v>
      </c>
      <c r="H98" s="295">
        <v>1</v>
      </c>
      <c r="I98" s="240">
        <v>2422.9740000000002</v>
      </c>
      <c r="J98" s="296">
        <v>1.2814750505975657E-2</v>
      </c>
      <c r="K98" s="296">
        <v>0.36364970978209171</v>
      </c>
      <c r="L98" s="296">
        <v>0.30736440168865259</v>
      </c>
      <c r="M98" s="297">
        <v>11.157999999999999</v>
      </c>
      <c r="N98" s="298">
        <v>0</v>
      </c>
      <c r="O98" s="298">
        <v>27.074165880442791</v>
      </c>
      <c r="P98" s="299">
        <v>1</v>
      </c>
      <c r="Q98" s="300">
        <v>0</v>
      </c>
      <c r="R98" s="300">
        <v>656</v>
      </c>
    </row>
  </sheetData>
  <phoneticPr fontId="2" type="noConversion"/>
  <conditionalFormatting sqref="C14:D98">
    <cfRule type="containsText" dxfId="47" priority="1" operator="containsText" text="F">
      <formula>NOT(ISERROR(SEARCH("F",C14)))</formula>
    </cfRule>
    <cfRule type="containsText" dxfId="46" priority="2" operator="containsText" text="D">
      <formula>NOT(ISERROR(SEARCH("D",C14)))</formula>
    </cfRule>
    <cfRule type="containsText" dxfId="45" priority="3" operator="containsText" text="C">
      <formula>NOT(ISERROR(SEARCH("C",C14)))</formula>
    </cfRule>
    <cfRule type="containsText" dxfId="44" priority="4" operator="containsText" text="B">
      <formula>NOT(ISERROR(SEARCH("B",C14)))</formula>
    </cfRule>
    <cfRule type="containsText" dxfId="43" priority="5" operator="containsText" text="A">
      <formula>NOT(ISERROR(SEARCH("A",C14)))</formula>
    </cfRule>
    <cfRule type="containsText" dxfId="4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 x14ac:dyDescent="0.25"/>
  <cols>
    <col min="1" max="2" width="9.140625" style="248"/>
    <col min="3" max="3" width="9.85546875" style="248" customWidth="1"/>
    <col min="4" max="16384" width="9.140625" style="248"/>
  </cols>
  <sheetData>
    <row r="1" spans="1:11" ht="3.75" customHeight="1" x14ac:dyDescent="0.25">
      <c r="A1" s="243"/>
      <c r="B1" s="244"/>
      <c r="C1" s="245"/>
      <c r="D1" s="246"/>
      <c r="E1" s="246"/>
      <c r="F1" s="247"/>
      <c r="G1" s="246"/>
      <c r="H1" s="246"/>
      <c r="I1" s="246"/>
      <c r="J1" s="246"/>
      <c r="K1" s="246"/>
    </row>
    <row r="2" spans="1:11" ht="41.25" x14ac:dyDescent="0.25">
      <c r="A2" s="304" t="s">
        <v>399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</row>
    <row r="4" spans="1:11" ht="17.25" x14ac:dyDescent="0.25">
      <c r="A4" s="249" t="s">
        <v>400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</row>
    <row r="6" spans="1:11" ht="26.25" x14ac:dyDescent="0.25">
      <c r="A6" s="251"/>
    </row>
    <row r="7" spans="1:11" ht="130.5" customHeight="1" x14ac:dyDescent="0.25">
      <c r="A7" s="251"/>
    </row>
    <row r="8" spans="1:11" ht="26.25" x14ac:dyDescent="0.25">
      <c r="A8" s="251"/>
    </row>
    <row r="9" spans="1:11" ht="26.25" x14ac:dyDescent="0.25">
      <c r="A9" s="251"/>
    </row>
    <row r="10" spans="1:11" ht="40.5" customHeight="1" x14ac:dyDescent="0.25">
      <c r="A10" s="251" t="s">
        <v>401</v>
      </c>
    </row>
    <row r="11" spans="1:11" ht="19.5" customHeight="1" x14ac:dyDescent="0.25">
      <c r="A11" s="251"/>
    </row>
    <row r="12" spans="1:11" ht="17.25" x14ac:dyDescent="0.25">
      <c r="A12" s="252" t="s">
        <v>402</v>
      </c>
    </row>
    <row r="13" spans="1:11" ht="40.5" x14ac:dyDescent="0.25">
      <c r="A13" s="228" t="s">
        <v>0</v>
      </c>
      <c r="B13" s="229" t="s">
        <v>72</v>
      </c>
      <c r="C13" s="230" t="s">
        <v>65</v>
      </c>
      <c r="D13" s="230" t="s">
        <v>156</v>
      </c>
      <c r="E13" s="231" t="s">
        <v>142</v>
      </c>
      <c r="F13" s="229" t="s">
        <v>147</v>
      </c>
      <c r="G13" s="231" t="s">
        <v>145</v>
      </c>
      <c r="H13" s="231" t="s">
        <v>149</v>
      </c>
      <c r="I13" s="232" t="s">
        <v>151</v>
      </c>
      <c r="J13" s="231" t="s">
        <v>6</v>
      </c>
      <c r="K13" s="253" t="s">
        <v>7</v>
      </c>
    </row>
    <row r="14" spans="1:11" ht="16.5" x14ac:dyDescent="0.25">
      <c r="A14" s="233" t="s">
        <v>116</v>
      </c>
      <c r="B14" s="234" t="s">
        <v>257</v>
      </c>
      <c r="C14" s="235" t="s">
        <v>66</v>
      </c>
      <c r="D14" s="236">
        <v>0.81799999999999995</v>
      </c>
      <c r="E14" s="237">
        <v>945</v>
      </c>
      <c r="F14" s="238" t="s">
        <v>121</v>
      </c>
      <c r="G14" s="242" t="s">
        <v>228</v>
      </c>
      <c r="H14" s="239">
        <v>1</v>
      </c>
      <c r="I14" s="240">
        <v>2693.598</v>
      </c>
      <c r="J14" s="241">
        <v>0</v>
      </c>
      <c r="K14" s="254">
        <v>38.46156701928053</v>
      </c>
    </row>
    <row r="15" spans="1:11" ht="16.5" x14ac:dyDescent="0.25">
      <c r="A15" s="233" t="s">
        <v>116</v>
      </c>
      <c r="B15" s="234" t="s">
        <v>258</v>
      </c>
      <c r="C15" s="235" t="s">
        <v>66</v>
      </c>
      <c r="D15" s="236">
        <v>0.80470095750923853</v>
      </c>
      <c r="E15" s="237">
        <v>5764</v>
      </c>
      <c r="F15" s="238" t="s">
        <v>119</v>
      </c>
      <c r="G15" s="242" t="s">
        <v>192</v>
      </c>
      <c r="H15" s="239">
        <v>11</v>
      </c>
      <c r="I15" s="240">
        <v>1662.86</v>
      </c>
      <c r="J15" s="241">
        <v>0.12027470743177418</v>
      </c>
      <c r="K15" s="254">
        <v>35.420901338657494</v>
      </c>
    </row>
    <row r="16" spans="1:11" ht="16.5" x14ac:dyDescent="0.25">
      <c r="A16" s="233" t="s">
        <v>116</v>
      </c>
      <c r="B16" s="234" t="s">
        <v>260</v>
      </c>
      <c r="C16" s="235" t="s">
        <v>69</v>
      </c>
      <c r="D16" s="236">
        <v>0.7081719893819618</v>
      </c>
      <c r="E16" s="237">
        <v>6836</v>
      </c>
      <c r="F16" s="238" t="s">
        <v>121</v>
      </c>
      <c r="G16" s="242" t="s">
        <v>235</v>
      </c>
      <c r="H16" s="239">
        <v>2</v>
      </c>
      <c r="I16" s="240">
        <v>2314.732</v>
      </c>
      <c r="J16" s="241">
        <v>8.6403091156989228E-2</v>
      </c>
      <c r="K16" s="254">
        <v>68.085635831707521</v>
      </c>
    </row>
    <row r="17" spans="1:11" ht="16.5" x14ac:dyDescent="0.25">
      <c r="A17" s="233" t="s">
        <v>116</v>
      </c>
      <c r="B17" s="234" t="s">
        <v>266</v>
      </c>
      <c r="C17" s="235" t="s">
        <v>69</v>
      </c>
      <c r="D17" s="236">
        <v>0.72450000000000003</v>
      </c>
      <c r="E17" s="237">
        <v>4560</v>
      </c>
      <c r="F17" s="238" t="s">
        <v>121</v>
      </c>
      <c r="G17" s="242" t="s">
        <v>237</v>
      </c>
      <c r="H17" s="239">
        <v>1</v>
      </c>
      <c r="I17" s="240">
        <v>2660.933</v>
      </c>
      <c r="J17" s="241">
        <v>0</v>
      </c>
      <c r="K17" s="254">
        <v>41.902595818834975</v>
      </c>
    </row>
    <row r="18" spans="1:11" ht="16.5" x14ac:dyDescent="0.25">
      <c r="A18" s="233" t="s">
        <v>116</v>
      </c>
      <c r="B18" s="234" t="s">
        <v>267</v>
      </c>
      <c r="C18" s="235" t="s">
        <v>69</v>
      </c>
      <c r="D18" s="236">
        <v>0.73750000000000004</v>
      </c>
      <c r="E18" s="237">
        <v>1906</v>
      </c>
      <c r="F18" s="238" t="s">
        <v>121</v>
      </c>
      <c r="G18" s="242" t="s">
        <v>237</v>
      </c>
      <c r="H18" s="239">
        <v>1</v>
      </c>
      <c r="I18" s="240">
        <v>2735.7339999999999</v>
      </c>
      <c r="J18" s="241">
        <v>0</v>
      </c>
      <c r="K18" s="254">
        <v>52.30771705143848</v>
      </c>
    </row>
    <row r="19" spans="1:11" ht="16.5" x14ac:dyDescent="0.25">
      <c r="A19" s="233" t="s">
        <v>116</v>
      </c>
      <c r="B19" s="234" t="s">
        <v>268</v>
      </c>
      <c r="C19" s="235" t="s">
        <v>69</v>
      </c>
      <c r="D19" s="236">
        <v>0.74850000000000005</v>
      </c>
      <c r="E19" s="237">
        <v>3119</v>
      </c>
      <c r="F19" s="238" t="s">
        <v>121</v>
      </c>
      <c r="G19" s="242" t="s">
        <v>233</v>
      </c>
      <c r="H19" s="239">
        <v>1</v>
      </c>
      <c r="I19" s="240">
        <v>2613.462</v>
      </c>
      <c r="J19" s="241">
        <v>0</v>
      </c>
      <c r="K19" s="254">
        <v>40.061803079593275</v>
      </c>
    </row>
    <row r="20" spans="1:11" ht="16.5" x14ac:dyDescent="0.25">
      <c r="A20" s="233" t="s">
        <v>116</v>
      </c>
      <c r="B20" s="234" t="s">
        <v>269</v>
      </c>
      <c r="C20" s="235" t="s">
        <v>66</v>
      </c>
      <c r="D20" s="236">
        <v>0.84959319638127107</v>
      </c>
      <c r="E20" s="237">
        <v>3253</v>
      </c>
      <c r="F20" s="238" t="s">
        <v>117</v>
      </c>
      <c r="G20" s="242" t="s">
        <v>176</v>
      </c>
      <c r="H20" s="239">
        <v>10</v>
      </c>
      <c r="I20" s="240">
        <v>2376.3710000000001</v>
      </c>
      <c r="J20" s="241">
        <v>0.16832388545391269</v>
      </c>
      <c r="K20" s="254">
        <v>22.008348023099085</v>
      </c>
    </row>
    <row r="21" spans="1:11" ht="16.5" x14ac:dyDescent="0.25">
      <c r="A21" s="233" t="s">
        <v>116</v>
      </c>
      <c r="B21" s="234" t="s">
        <v>271</v>
      </c>
      <c r="C21" s="235" t="s">
        <v>68</v>
      </c>
      <c r="D21" s="236">
        <v>0.86758133140281757</v>
      </c>
      <c r="E21" s="237">
        <v>4202</v>
      </c>
      <c r="F21" s="238" t="s">
        <v>120</v>
      </c>
      <c r="G21" s="242" t="s">
        <v>217</v>
      </c>
      <c r="H21" s="239">
        <v>12</v>
      </c>
      <c r="I21" s="240">
        <v>2274.0340000000001</v>
      </c>
      <c r="J21" s="241">
        <v>0.13192414889135343</v>
      </c>
      <c r="K21" s="254">
        <v>28.583565593126576</v>
      </c>
    </row>
    <row r="22" spans="1:11" ht="16.5" x14ac:dyDescent="0.25">
      <c r="A22" s="233" t="s">
        <v>116</v>
      </c>
      <c r="B22" s="234" t="s">
        <v>274</v>
      </c>
      <c r="C22" s="235" t="s">
        <v>69</v>
      </c>
      <c r="D22" s="236">
        <v>0.75483957065794827</v>
      </c>
      <c r="E22" s="237">
        <v>4889</v>
      </c>
      <c r="F22" s="238" t="s">
        <v>121</v>
      </c>
      <c r="G22" s="242" t="s">
        <v>239</v>
      </c>
      <c r="H22" s="239">
        <v>3</v>
      </c>
      <c r="I22" s="240">
        <v>3110.402</v>
      </c>
      <c r="J22" s="241">
        <v>1.1252564781015444</v>
      </c>
      <c r="K22" s="254">
        <v>40.091280805503594</v>
      </c>
    </row>
    <row r="23" spans="1:11" ht="16.5" x14ac:dyDescent="0.25">
      <c r="A23" s="233" t="s">
        <v>116</v>
      </c>
      <c r="B23" s="234" t="s">
        <v>171</v>
      </c>
      <c r="C23" s="235" t="s">
        <v>69</v>
      </c>
      <c r="D23" s="236">
        <v>0.74333681940768026</v>
      </c>
      <c r="E23" s="237">
        <v>6569</v>
      </c>
      <c r="F23" s="238" t="s">
        <v>121</v>
      </c>
      <c r="G23" s="242" t="s">
        <v>243</v>
      </c>
      <c r="H23" s="239">
        <v>10</v>
      </c>
      <c r="I23" s="240">
        <v>2281.1509999999998</v>
      </c>
      <c r="J23" s="241">
        <v>0</v>
      </c>
      <c r="K23" s="254">
        <v>59.838213252871036</v>
      </c>
    </row>
    <row r="24" spans="1:11" ht="16.5" x14ac:dyDescent="0.25">
      <c r="A24" s="233" t="s">
        <v>116</v>
      </c>
      <c r="B24" s="234" t="s">
        <v>279</v>
      </c>
      <c r="C24" s="235" t="s">
        <v>69</v>
      </c>
      <c r="D24" s="236">
        <v>0.73357930566401719</v>
      </c>
      <c r="E24" s="237">
        <v>4214</v>
      </c>
      <c r="F24" s="238" t="s">
        <v>121</v>
      </c>
      <c r="G24" s="242" t="s">
        <v>242</v>
      </c>
      <c r="H24" s="239">
        <v>15</v>
      </c>
      <c r="I24" s="240">
        <v>8146.1799999999994</v>
      </c>
      <c r="J24" s="241">
        <v>8.5929846873012874E-2</v>
      </c>
      <c r="K24" s="254">
        <v>23.372918349459503</v>
      </c>
    </row>
    <row r="25" spans="1:11" ht="16.5" x14ac:dyDescent="0.25">
      <c r="A25" s="233" t="s">
        <v>116</v>
      </c>
      <c r="B25" s="234" t="s">
        <v>281</v>
      </c>
      <c r="C25" s="235" t="s">
        <v>69</v>
      </c>
      <c r="D25" s="236">
        <v>0.71835082074834888</v>
      </c>
      <c r="E25" s="237">
        <v>3970</v>
      </c>
      <c r="F25" s="238" t="s">
        <v>89</v>
      </c>
      <c r="G25" s="242" t="s">
        <v>256</v>
      </c>
      <c r="H25" s="239">
        <v>2</v>
      </c>
      <c r="I25" s="240">
        <v>1712.2459999999999</v>
      </c>
      <c r="J25" s="241">
        <v>0.11680564591770108</v>
      </c>
      <c r="K25" s="254">
        <v>22.076267078445504</v>
      </c>
    </row>
    <row r="26" spans="1:11" ht="16.5" x14ac:dyDescent="0.25">
      <c r="A26" s="233" t="s">
        <v>116</v>
      </c>
      <c r="B26" s="234" t="s">
        <v>283</v>
      </c>
      <c r="C26" s="235" t="s">
        <v>69</v>
      </c>
      <c r="D26" s="236">
        <v>0.7019177108609076</v>
      </c>
      <c r="E26" s="237">
        <v>3782</v>
      </c>
      <c r="F26" s="238" t="s">
        <v>119</v>
      </c>
      <c r="G26" s="242" t="s">
        <v>197</v>
      </c>
      <c r="H26" s="239">
        <v>9</v>
      </c>
      <c r="I26" s="240">
        <v>1928.8040000000001</v>
      </c>
      <c r="J26" s="241">
        <v>5.1845599656574745E-2</v>
      </c>
      <c r="K26" s="254">
        <v>52.001136455544469</v>
      </c>
    </row>
    <row r="27" spans="1:11" ht="16.5" x14ac:dyDescent="0.25">
      <c r="A27" s="233" t="s">
        <v>116</v>
      </c>
      <c r="B27" s="234" t="s">
        <v>288</v>
      </c>
      <c r="C27" s="235" t="s">
        <v>69</v>
      </c>
      <c r="D27" s="236">
        <v>0.73025451313587442</v>
      </c>
      <c r="E27" s="237">
        <v>8303</v>
      </c>
      <c r="F27" s="238" t="s">
        <v>121</v>
      </c>
      <c r="G27" s="242" t="s">
        <v>250</v>
      </c>
      <c r="H27" s="239">
        <v>3</v>
      </c>
      <c r="I27" s="240">
        <v>2750.2999999999997</v>
      </c>
      <c r="J27" s="241">
        <v>7.2719339708395461E-2</v>
      </c>
      <c r="K27" s="254">
        <v>28.869577864232994</v>
      </c>
    </row>
    <row r="28" spans="1:11" ht="16.5" x14ac:dyDescent="0.25">
      <c r="A28" s="233" t="s">
        <v>116</v>
      </c>
      <c r="B28" s="234" t="s">
        <v>388</v>
      </c>
      <c r="C28" s="235" t="s">
        <v>69</v>
      </c>
      <c r="D28" s="236">
        <v>0.73614194350187379</v>
      </c>
      <c r="E28" s="237">
        <v>4002</v>
      </c>
      <c r="F28" s="238" t="s">
        <v>121</v>
      </c>
      <c r="G28" s="242" t="s">
        <v>255</v>
      </c>
      <c r="H28" s="239">
        <v>5</v>
      </c>
      <c r="I28" s="240">
        <v>2672.95</v>
      </c>
      <c r="J28" s="241">
        <v>0</v>
      </c>
      <c r="K28" s="254">
        <v>44.1459810321929</v>
      </c>
    </row>
    <row r="29" spans="1:11" ht="16.5" x14ac:dyDescent="0.25">
      <c r="A29" s="233" t="s">
        <v>116</v>
      </c>
      <c r="B29" s="234" t="s">
        <v>291</v>
      </c>
      <c r="C29" s="235" t="s">
        <v>69</v>
      </c>
      <c r="D29" s="236">
        <v>0.79593536597749348</v>
      </c>
      <c r="E29" s="237">
        <v>2644</v>
      </c>
      <c r="F29" s="238" t="s">
        <v>119</v>
      </c>
      <c r="G29" s="242" t="s">
        <v>203</v>
      </c>
      <c r="H29" s="239">
        <v>2</v>
      </c>
      <c r="I29" s="240">
        <v>2791.4259999999999</v>
      </c>
      <c r="J29" s="241">
        <v>0</v>
      </c>
      <c r="K29" s="254">
        <v>36.325519644798035</v>
      </c>
    </row>
    <row r="30" spans="1:11" ht="16.5" x14ac:dyDescent="0.25">
      <c r="A30" s="233" t="s">
        <v>116</v>
      </c>
      <c r="B30" s="234" t="s">
        <v>294</v>
      </c>
      <c r="C30" s="235" t="s">
        <v>69</v>
      </c>
      <c r="D30" s="236">
        <v>0.71366123385747449</v>
      </c>
      <c r="E30" s="237">
        <v>1261</v>
      </c>
      <c r="F30" s="238" t="s">
        <v>121</v>
      </c>
      <c r="G30" s="242" t="s">
        <v>249</v>
      </c>
      <c r="H30" s="239">
        <v>3</v>
      </c>
      <c r="I30" s="240">
        <v>2545.6260000000002</v>
      </c>
      <c r="J30" s="241">
        <v>0.11784920487141472</v>
      </c>
      <c r="K30" s="254">
        <v>28.755205988625193</v>
      </c>
    </row>
    <row r="31" spans="1:11" ht="16.5" x14ac:dyDescent="0.25">
      <c r="A31" s="233" t="s">
        <v>116</v>
      </c>
      <c r="B31" s="234" t="s">
        <v>296</v>
      </c>
      <c r="C31" s="235" t="s">
        <v>69</v>
      </c>
      <c r="D31" s="236">
        <v>0.77880000000000005</v>
      </c>
      <c r="E31" s="237">
        <v>3722</v>
      </c>
      <c r="F31" s="238" t="s">
        <v>120</v>
      </c>
      <c r="G31" s="242" t="s">
        <v>208</v>
      </c>
      <c r="H31" s="239">
        <v>1</v>
      </c>
      <c r="I31" s="240">
        <v>2736.163</v>
      </c>
      <c r="J31" s="241">
        <v>0.14619012098328937</v>
      </c>
      <c r="K31" s="254">
        <v>27.77612298682498</v>
      </c>
    </row>
    <row r="32" spans="1:11" ht="16.5" x14ac:dyDescent="0.25">
      <c r="A32" s="233" t="s">
        <v>116</v>
      </c>
      <c r="B32" s="234" t="s">
        <v>298</v>
      </c>
      <c r="C32" s="235" t="s">
        <v>68</v>
      </c>
      <c r="D32" s="236">
        <v>0.86769230769230754</v>
      </c>
      <c r="E32" s="237">
        <v>6931</v>
      </c>
      <c r="F32" s="238" t="s">
        <v>120</v>
      </c>
      <c r="G32" s="242" t="s">
        <v>205</v>
      </c>
      <c r="H32" s="239">
        <v>1</v>
      </c>
      <c r="I32" s="240">
        <v>2682.7429999999999</v>
      </c>
      <c r="J32" s="241">
        <v>0.26092696915060443</v>
      </c>
      <c r="K32" s="254">
        <v>34.218708240036413</v>
      </c>
    </row>
    <row r="33" spans="1:11" ht="16.5" x14ac:dyDescent="0.25">
      <c r="A33" s="233" t="s">
        <v>116</v>
      </c>
      <c r="B33" s="234" t="s">
        <v>302</v>
      </c>
      <c r="C33" s="235" t="s">
        <v>69</v>
      </c>
      <c r="D33" s="236">
        <v>0.72909090909090912</v>
      </c>
      <c r="E33" s="237">
        <v>6721</v>
      </c>
      <c r="F33" s="238" t="s">
        <v>119</v>
      </c>
      <c r="G33" s="242" t="s">
        <v>202</v>
      </c>
      <c r="H33" s="239">
        <v>1</v>
      </c>
      <c r="I33" s="240">
        <v>2636.288</v>
      </c>
      <c r="J33" s="241">
        <v>0</v>
      </c>
      <c r="K33" s="254">
        <v>21.92476694503787</v>
      </c>
    </row>
    <row r="34" spans="1:11" ht="16.5" x14ac:dyDescent="0.25">
      <c r="A34" s="233" t="s">
        <v>116</v>
      </c>
      <c r="B34" s="234" t="s">
        <v>303</v>
      </c>
      <c r="C34" s="235" t="s">
        <v>68</v>
      </c>
      <c r="D34" s="236">
        <v>0.86242659066479788</v>
      </c>
      <c r="E34" s="237">
        <v>9401</v>
      </c>
      <c r="F34" s="238" t="s">
        <v>120</v>
      </c>
      <c r="G34" s="242" t="s">
        <v>224</v>
      </c>
      <c r="H34" s="239">
        <v>18</v>
      </c>
      <c r="I34" s="240">
        <v>7043.262999999999</v>
      </c>
      <c r="J34" s="241">
        <v>0.7240962037055837</v>
      </c>
      <c r="K34" s="254">
        <v>20.516059104991538</v>
      </c>
    </row>
    <row r="35" spans="1:11" ht="16.5" x14ac:dyDescent="0.25">
      <c r="A35" s="233" t="s">
        <v>116</v>
      </c>
      <c r="B35" s="234" t="s">
        <v>305</v>
      </c>
      <c r="C35" s="235" t="s">
        <v>69</v>
      </c>
      <c r="D35" s="236">
        <v>0.75005709965766754</v>
      </c>
      <c r="E35" s="237">
        <v>2001</v>
      </c>
      <c r="F35" s="238" t="s">
        <v>119</v>
      </c>
      <c r="G35" s="242" t="s">
        <v>195</v>
      </c>
      <c r="H35" s="239">
        <v>3</v>
      </c>
      <c r="I35" s="240">
        <v>3042.3650000000002</v>
      </c>
      <c r="J35" s="241">
        <v>0.85459831414047949</v>
      </c>
      <c r="K35" s="254">
        <v>25.802295253856784</v>
      </c>
    </row>
    <row r="36" spans="1:11" ht="16.5" x14ac:dyDescent="0.25">
      <c r="A36" s="233" t="s">
        <v>116</v>
      </c>
      <c r="B36" s="234" t="s">
        <v>309</v>
      </c>
      <c r="C36" s="235" t="s">
        <v>68</v>
      </c>
      <c r="D36" s="236">
        <v>0.8980834689031274</v>
      </c>
      <c r="E36" s="237">
        <v>9426</v>
      </c>
      <c r="F36" s="238" t="s">
        <v>121</v>
      </c>
      <c r="G36" s="242" t="s">
        <v>244</v>
      </c>
      <c r="H36" s="239">
        <v>6</v>
      </c>
      <c r="I36" s="240">
        <v>2540.0389999999998</v>
      </c>
      <c r="J36" s="241">
        <v>0</v>
      </c>
      <c r="K36" s="254">
        <v>71.219378915048168</v>
      </c>
    </row>
    <row r="37" spans="1:11" ht="16.5" x14ac:dyDescent="0.25">
      <c r="A37" s="233" t="s">
        <v>116</v>
      </c>
      <c r="B37" s="234" t="s">
        <v>174</v>
      </c>
      <c r="C37" s="235" t="s">
        <v>69</v>
      </c>
      <c r="D37" s="236">
        <v>0.6768062892157245</v>
      </c>
      <c r="E37" s="237">
        <v>4500</v>
      </c>
      <c r="F37" s="238" t="s">
        <v>117</v>
      </c>
      <c r="G37" s="242" t="s">
        <v>179</v>
      </c>
      <c r="H37" s="239">
        <v>3</v>
      </c>
      <c r="I37" s="240">
        <v>2009.7160000000001</v>
      </c>
      <c r="J37" s="241">
        <v>9.951654860686783E-2</v>
      </c>
      <c r="K37" s="254">
        <v>29.456898387632879</v>
      </c>
    </row>
    <row r="38" spans="1:11" ht="16.5" x14ac:dyDescent="0.25">
      <c r="A38" s="233" t="s">
        <v>116</v>
      </c>
      <c r="B38" s="234" t="s">
        <v>398</v>
      </c>
      <c r="C38" s="235" t="s">
        <v>69</v>
      </c>
      <c r="D38" s="236">
        <v>0.71588792443721627</v>
      </c>
      <c r="E38" s="237">
        <v>6630</v>
      </c>
      <c r="F38" s="238" t="s">
        <v>119</v>
      </c>
      <c r="G38" s="242" t="s">
        <v>193</v>
      </c>
      <c r="H38" s="239">
        <v>4</v>
      </c>
      <c r="I38" s="240">
        <v>1263.585</v>
      </c>
      <c r="J38" s="241">
        <v>0</v>
      </c>
      <c r="K38" s="254">
        <v>28.886066232188575</v>
      </c>
    </row>
    <row r="39" spans="1:11" ht="16.5" x14ac:dyDescent="0.25">
      <c r="A39" s="233" t="s">
        <v>116</v>
      </c>
      <c r="B39" s="234" t="s">
        <v>392</v>
      </c>
      <c r="C39" s="235" t="s">
        <v>69</v>
      </c>
      <c r="D39" s="236">
        <v>0.65449999999999997</v>
      </c>
      <c r="E39" s="237">
        <v>3664</v>
      </c>
      <c r="F39" s="238" t="s">
        <v>121</v>
      </c>
      <c r="G39" s="242" t="s">
        <v>236</v>
      </c>
      <c r="H39" s="239">
        <v>1</v>
      </c>
      <c r="I39" s="240">
        <v>2900.107</v>
      </c>
      <c r="J39" s="241">
        <v>6.8962972745488363E-2</v>
      </c>
      <c r="K39" s="254">
        <v>43.239783911421199</v>
      </c>
    </row>
    <row r="40" spans="1:11" ht="16.5" x14ac:dyDescent="0.25">
      <c r="A40" s="233" t="s">
        <v>116</v>
      </c>
      <c r="B40" s="234" t="s">
        <v>311</v>
      </c>
      <c r="C40" s="235" t="s">
        <v>69</v>
      </c>
      <c r="D40" s="236">
        <v>0.73469928656785422</v>
      </c>
      <c r="E40" s="237">
        <v>4604</v>
      </c>
      <c r="F40" s="238" t="s">
        <v>121</v>
      </c>
      <c r="G40" s="242" t="s">
        <v>236</v>
      </c>
      <c r="H40" s="239">
        <v>2</v>
      </c>
      <c r="I40" s="240">
        <v>2608.377</v>
      </c>
      <c r="J40" s="241">
        <v>0</v>
      </c>
      <c r="K40" s="254">
        <v>26.223203164266515</v>
      </c>
    </row>
    <row r="41" spans="1:11" ht="16.5" x14ac:dyDescent="0.25">
      <c r="A41" s="233" t="s">
        <v>116</v>
      </c>
      <c r="B41" s="234" t="s">
        <v>316</v>
      </c>
      <c r="C41" s="235" t="s">
        <v>69</v>
      </c>
      <c r="D41" s="236">
        <v>0.748</v>
      </c>
      <c r="E41" s="237">
        <v>1081</v>
      </c>
      <c r="F41" s="238" t="s">
        <v>120</v>
      </c>
      <c r="G41" s="242" t="s">
        <v>216</v>
      </c>
      <c r="H41" s="239">
        <v>1</v>
      </c>
      <c r="I41" s="240">
        <v>2430.7260000000001</v>
      </c>
      <c r="J41" s="241">
        <v>1.8924387199544497</v>
      </c>
      <c r="K41" s="254">
        <v>72.118371219133707</v>
      </c>
    </row>
    <row r="42" spans="1:11" ht="16.5" x14ac:dyDescent="0.25">
      <c r="A42" s="233" t="s">
        <v>116</v>
      </c>
      <c r="B42" s="234" t="s">
        <v>317</v>
      </c>
      <c r="C42" s="235" t="s">
        <v>69</v>
      </c>
      <c r="D42" s="236">
        <v>0.78467789787637987</v>
      </c>
      <c r="E42" s="237">
        <v>8</v>
      </c>
      <c r="F42" s="238" t="s">
        <v>121</v>
      </c>
      <c r="G42" s="242" t="s">
        <v>237</v>
      </c>
      <c r="H42" s="239">
        <v>12</v>
      </c>
      <c r="I42" s="240">
        <v>2541.9019999999996</v>
      </c>
      <c r="J42" s="241">
        <v>0.39340619740650906</v>
      </c>
      <c r="K42" s="254">
        <v>27.971180635602792</v>
      </c>
    </row>
    <row r="43" spans="1:11" ht="16.5" x14ac:dyDescent="0.25">
      <c r="A43" s="233" t="s">
        <v>116</v>
      </c>
      <c r="B43" s="234" t="s">
        <v>321</v>
      </c>
      <c r="C43" s="235" t="s">
        <v>68</v>
      </c>
      <c r="D43" s="236">
        <v>0.85384615384615392</v>
      </c>
      <c r="E43" s="237">
        <v>1172</v>
      </c>
      <c r="F43" s="238" t="s">
        <v>120</v>
      </c>
      <c r="G43" s="242" t="s">
        <v>225</v>
      </c>
      <c r="H43" s="239">
        <v>1</v>
      </c>
      <c r="I43" s="240">
        <v>1216.241</v>
      </c>
      <c r="J43" s="241">
        <v>4.8510122582613153</v>
      </c>
      <c r="K43" s="254">
        <v>50.236754064367176</v>
      </c>
    </row>
    <row r="44" spans="1:11" ht="16.5" x14ac:dyDescent="0.25">
      <c r="A44" s="233" t="s">
        <v>116</v>
      </c>
      <c r="B44" s="234" t="s">
        <v>324</v>
      </c>
      <c r="C44" s="235" t="s">
        <v>69</v>
      </c>
      <c r="D44" s="236">
        <v>0.75423566970637412</v>
      </c>
      <c r="E44" s="237">
        <v>325</v>
      </c>
      <c r="F44" s="238" t="s">
        <v>119</v>
      </c>
      <c r="G44" s="242" t="s">
        <v>198</v>
      </c>
      <c r="H44" s="239">
        <v>11</v>
      </c>
      <c r="I44" s="240">
        <v>1717.943</v>
      </c>
      <c r="J44" s="241">
        <v>0.17462744689433818</v>
      </c>
      <c r="K44" s="254">
        <v>26.601581076904182</v>
      </c>
    </row>
    <row r="45" spans="1:11" ht="16.5" x14ac:dyDescent="0.25">
      <c r="A45" s="233" t="s">
        <v>116</v>
      </c>
      <c r="B45" s="234" t="s">
        <v>326</v>
      </c>
      <c r="C45" s="235" t="s">
        <v>66</v>
      </c>
      <c r="D45" s="236">
        <v>0.81113338776552757</v>
      </c>
      <c r="E45" s="237">
        <v>3892</v>
      </c>
      <c r="F45" s="238" t="s">
        <v>121</v>
      </c>
      <c r="G45" s="242" t="s">
        <v>243</v>
      </c>
      <c r="H45" s="239">
        <v>4</v>
      </c>
      <c r="I45" s="240">
        <v>2802.6770000000001</v>
      </c>
      <c r="J45" s="241">
        <v>0</v>
      </c>
      <c r="K45" s="254">
        <v>28.008935742506182</v>
      </c>
    </row>
    <row r="46" spans="1:11" ht="16.5" x14ac:dyDescent="0.25">
      <c r="A46" s="233" t="s">
        <v>116</v>
      </c>
      <c r="B46" s="234" t="s">
        <v>328</v>
      </c>
      <c r="C46" s="235" t="s">
        <v>69</v>
      </c>
      <c r="D46" s="236">
        <v>0.75492280333875972</v>
      </c>
      <c r="E46" s="237">
        <v>9509</v>
      </c>
      <c r="F46" s="238" t="s">
        <v>121</v>
      </c>
      <c r="G46" s="242" t="s">
        <v>230</v>
      </c>
      <c r="H46" s="239">
        <v>2</v>
      </c>
      <c r="I46" s="240">
        <v>2528.9630000000002</v>
      </c>
      <c r="J46" s="241">
        <v>3.9541899189509691E-2</v>
      </c>
      <c r="K46" s="254">
        <v>23.646055715326796</v>
      </c>
    </row>
    <row r="47" spans="1:11" ht="16.5" x14ac:dyDescent="0.25">
      <c r="A47" s="233" t="s">
        <v>116</v>
      </c>
      <c r="B47" s="234" t="s">
        <v>330</v>
      </c>
      <c r="C47" s="235" t="s">
        <v>69</v>
      </c>
      <c r="D47" s="236">
        <v>0.7780071754707415</v>
      </c>
      <c r="E47" s="237">
        <v>3715</v>
      </c>
      <c r="F47" s="238" t="s">
        <v>120</v>
      </c>
      <c r="G47" s="242" t="s">
        <v>205</v>
      </c>
      <c r="H47" s="239">
        <v>14</v>
      </c>
      <c r="I47" s="240">
        <v>2755.4959999999996</v>
      </c>
      <c r="J47" s="241">
        <v>0.43549328324192821</v>
      </c>
      <c r="K47" s="254">
        <v>58.682719916849827</v>
      </c>
    </row>
    <row r="48" spans="1:11" ht="16.5" x14ac:dyDescent="0.25">
      <c r="A48" s="233" t="s">
        <v>116</v>
      </c>
      <c r="B48" s="234" t="s">
        <v>331</v>
      </c>
      <c r="C48" s="235" t="s">
        <v>66</v>
      </c>
      <c r="D48" s="236">
        <v>0.80066888245583545</v>
      </c>
      <c r="E48" s="237">
        <v>1003</v>
      </c>
      <c r="F48" s="238" t="s">
        <v>121</v>
      </c>
      <c r="G48" s="242" t="s">
        <v>253</v>
      </c>
      <c r="H48" s="239">
        <v>9</v>
      </c>
      <c r="I48" s="240">
        <v>2648.16</v>
      </c>
      <c r="J48" s="241">
        <v>0.15104827502869919</v>
      </c>
      <c r="K48" s="254">
        <v>42.369041145550121</v>
      </c>
    </row>
    <row r="49" spans="1:11" ht="16.5" x14ac:dyDescent="0.25">
      <c r="A49" s="233" t="s">
        <v>116</v>
      </c>
      <c r="B49" s="234" t="s">
        <v>333</v>
      </c>
      <c r="C49" s="235" t="s">
        <v>69</v>
      </c>
      <c r="D49" s="236">
        <v>0.76184416692941537</v>
      </c>
      <c r="E49" s="237">
        <v>6293</v>
      </c>
      <c r="F49" s="238" t="s">
        <v>121</v>
      </c>
      <c r="G49" s="242" t="s">
        <v>249</v>
      </c>
      <c r="H49" s="239">
        <v>5</v>
      </c>
      <c r="I49" s="240">
        <v>678.72199999999998</v>
      </c>
      <c r="J49" s="241">
        <v>0</v>
      </c>
      <c r="K49" s="254">
        <v>34.623896087057737</v>
      </c>
    </row>
    <row r="50" spans="1:11" ht="16.5" x14ac:dyDescent="0.25">
      <c r="A50" s="233" t="s">
        <v>116</v>
      </c>
      <c r="B50" s="234" t="s">
        <v>334</v>
      </c>
      <c r="C50" s="235" t="s">
        <v>69</v>
      </c>
      <c r="D50" s="236">
        <v>0.76649999999999996</v>
      </c>
      <c r="E50" s="237">
        <v>3718</v>
      </c>
      <c r="F50" s="238" t="s">
        <v>121</v>
      </c>
      <c r="G50" s="242" t="s">
        <v>234</v>
      </c>
      <c r="H50" s="239">
        <v>3</v>
      </c>
      <c r="I50" s="240">
        <v>2905.0720000000001</v>
      </c>
      <c r="J50" s="241">
        <v>6.8845109518800227E-2</v>
      </c>
      <c r="K50" s="254">
        <v>72.356210104259034</v>
      </c>
    </row>
    <row r="51" spans="1:11" ht="16.5" x14ac:dyDescent="0.25">
      <c r="A51" s="233" t="s">
        <v>116</v>
      </c>
      <c r="B51" s="234" t="s">
        <v>335</v>
      </c>
      <c r="C51" s="235" t="s">
        <v>69</v>
      </c>
      <c r="D51" s="236">
        <v>0.72872052846233981</v>
      </c>
      <c r="E51" s="237">
        <v>5377</v>
      </c>
      <c r="F51" s="238" t="s">
        <v>121</v>
      </c>
      <c r="G51" s="242" t="s">
        <v>241</v>
      </c>
      <c r="H51" s="239">
        <v>3</v>
      </c>
      <c r="I51" s="240">
        <v>2803.299</v>
      </c>
      <c r="J51" s="241">
        <v>3.5672256152483199E-2</v>
      </c>
      <c r="K51" s="254">
        <v>35.10150005404347</v>
      </c>
    </row>
    <row r="52" spans="1:11" ht="16.5" x14ac:dyDescent="0.25">
      <c r="A52" s="233" t="s">
        <v>116</v>
      </c>
      <c r="B52" s="234" t="s">
        <v>336</v>
      </c>
      <c r="C52" s="235" t="s">
        <v>68</v>
      </c>
      <c r="D52" s="236">
        <v>0.8684615384615384</v>
      </c>
      <c r="E52" s="237">
        <v>193</v>
      </c>
      <c r="F52" s="238" t="s">
        <v>120</v>
      </c>
      <c r="G52" s="242" t="s">
        <v>218</v>
      </c>
      <c r="H52" s="239">
        <v>1</v>
      </c>
      <c r="I52" s="240">
        <v>2467.9630000000002</v>
      </c>
      <c r="J52" s="241">
        <v>4.0519246034077493E-2</v>
      </c>
      <c r="K52" s="254">
        <v>22.407143056844852</v>
      </c>
    </row>
    <row r="53" spans="1:11" ht="16.5" x14ac:dyDescent="0.25">
      <c r="A53" s="233" t="s">
        <v>116</v>
      </c>
      <c r="B53" s="234" t="s">
        <v>337</v>
      </c>
      <c r="C53" s="235" t="s">
        <v>69</v>
      </c>
      <c r="D53" s="236">
        <v>0.71664184768573314</v>
      </c>
      <c r="E53" s="237">
        <v>9041</v>
      </c>
      <c r="F53" s="238" t="s">
        <v>121</v>
      </c>
      <c r="G53" s="242" t="s">
        <v>228</v>
      </c>
      <c r="H53" s="239">
        <v>11</v>
      </c>
      <c r="I53" s="240">
        <v>2432.9840000000004</v>
      </c>
      <c r="J53" s="241">
        <v>4.1101791051646859E-2</v>
      </c>
      <c r="K53" s="254">
        <v>35.347540304416299</v>
      </c>
    </row>
    <row r="54" spans="1:11" ht="16.5" x14ac:dyDescent="0.25">
      <c r="A54" s="233" t="s">
        <v>116</v>
      </c>
      <c r="B54" s="234" t="s">
        <v>338</v>
      </c>
      <c r="C54" s="235" t="s">
        <v>69</v>
      </c>
      <c r="D54" s="236">
        <v>0.72599999999999998</v>
      </c>
      <c r="E54" s="237">
        <v>5260</v>
      </c>
      <c r="F54" s="238" t="s">
        <v>121</v>
      </c>
      <c r="G54" s="242" t="s">
        <v>232</v>
      </c>
      <c r="H54" s="239">
        <v>1</v>
      </c>
      <c r="I54" s="240">
        <v>2702.6210000000001</v>
      </c>
      <c r="J54" s="241">
        <v>7.4002237087627154E-2</v>
      </c>
      <c r="K54" s="254">
        <v>29.674897072138489</v>
      </c>
    </row>
    <row r="55" spans="1:11" ht="16.5" x14ac:dyDescent="0.25">
      <c r="A55" s="233" t="s">
        <v>116</v>
      </c>
      <c r="B55" s="234" t="s">
        <v>339</v>
      </c>
      <c r="C55" s="235" t="s">
        <v>69</v>
      </c>
      <c r="D55" s="236">
        <v>0.77900000000000003</v>
      </c>
      <c r="E55" s="237">
        <v>5929</v>
      </c>
      <c r="F55" s="238" t="s">
        <v>119</v>
      </c>
      <c r="G55" s="242" t="s">
        <v>189</v>
      </c>
      <c r="H55" s="239">
        <v>1</v>
      </c>
      <c r="I55" s="240">
        <v>2918.4160000000002</v>
      </c>
      <c r="J55" s="241">
        <v>1.2335458687178249</v>
      </c>
      <c r="K55" s="254">
        <v>35.087526932418129</v>
      </c>
    </row>
    <row r="56" spans="1:11" ht="16.5" x14ac:dyDescent="0.25">
      <c r="A56" s="233" t="s">
        <v>116</v>
      </c>
      <c r="B56" s="234" t="s">
        <v>340</v>
      </c>
      <c r="C56" s="235" t="s">
        <v>68</v>
      </c>
      <c r="D56" s="236">
        <v>0.88195942247836268</v>
      </c>
      <c r="E56" s="237">
        <v>3928</v>
      </c>
      <c r="F56" s="238" t="s">
        <v>120</v>
      </c>
      <c r="G56" s="242" t="s">
        <v>217</v>
      </c>
      <c r="H56" s="239">
        <v>2</v>
      </c>
      <c r="I56" s="240">
        <v>2395.8130000000001</v>
      </c>
      <c r="J56" s="241">
        <v>4.1739484675974291E-2</v>
      </c>
      <c r="K56" s="254">
        <v>23.916724719333271</v>
      </c>
    </row>
    <row r="57" spans="1:11" ht="16.5" x14ac:dyDescent="0.25">
      <c r="A57" s="233" t="s">
        <v>116</v>
      </c>
      <c r="B57" s="234" t="s">
        <v>389</v>
      </c>
      <c r="C57" s="235" t="s">
        <v>69</v>
      </c>
      <c r="D57" s="236">
        <v>0.70850000000000002</v>
      </c>
      <c r="E57" s="237">
        <v>6342</v>
      </c>
      <c r="F57" s="238" t="s">
        <v>121</v>
      </c>
      <c r="G57" s="242" t="s">
        <v>233</v>
      </c>
      <c r="H57" s="239">
        <v>1</v>
      </c>
      <c r="I57" s="240">
        <v>2591.2510000000002</v>
      </c>
      <c r="J57" s="241">
        <v>0</v>
      </c>
      <c r="K57" s="254">
        <v>68.036635586440681</v>
      </c>
    </row>
    <row r="58" spans="1:11" ht="16.5" x14ac:dyDescent="0.25">
      <c r="A58" s="233" t="s">
        <v>116</v>
      </c>
      <c r="B58" s="234" t="s">
        <v>345</v>
      </c>
      <c r="C58" s="235" t="s">
        <v>69</v>
      </c>
      <c r="D58" s="236">
        <v>0.76</v>
      </c>
      <c r="E58" s="237">
        <v>7658</v>
      </c>
      <c r="F58" s="238" t="s">
        <v>121</v>
      </c>
      <c r="G58" s="242" t="s">
        <v>246</v>
      </c>
      <c r="H58" s="239">
        <v>1</v>
      </c>
      <c r="I58" s="240">
        <v>3839.5259999999998</v>
      </c>
      <c r="J58" s="241">
        <v>0.23440393423563222</v>
      </c>
      <c r="K58" s="254">
        <v>23.36225877881801</v>
      </c>
    </row>
    <row r="59" spans="1:11" ht="16.5" x14ac:dyDescent="0.25">
      <c r="A59" s="233" t="s">
        <v>116</v>
      </c>
      <c r="B59" s="234" t="s">
        <v>346</v>
      </c>
      <c r="C59" s="235" t="s">
        <v>69</v>
      </c>
      <c r="D59" s="236">
        <v>0.76178473603827446</v>
      </c>
      <c r="E59" s="237">
        <v>8965</v>
      </c>
      <c r="F59" s="238" t="s">
        <v>121</v>
      </c>
      <c r="G59" s="242" t="s">
        <v>252</v>
      </c>
      <c r="H59" s="239">
        <v>5</v>
      </c>
      <c r="I59" s="240">
        <v>2729.6180000000004</v>
      </c>
      <c r="J59" s="241">
        <v>7.3270325737887124E-2</v>
      </c>
      <c r="K59" s="254">
        <v>45.537507446096846</v>
      </c>
    </row>
    <row r="60" spans="1:11" ht="16.5" x14ac:dyDescent="0.25">
      <c r="A60" s="233" t="s">
        <v>116</v>
      </c>
      <c r="B60" s="234" t="s">
        <v>351</v>
      </c>
      <c r="C60" s="235" t="s">
        <v>69</v>
      </c>
      <c r="D60" s="236">
        <v>0.71945562595126289</v>
      </c>
      <c r="E60" s="237">
        <v>1710</v>
      </c>
      <c r="F60" s="238" t="s">
        <v>121</v>
      </c>
      <c r="G60" s="242" t="s">
        <v>250</v>
      </c>
      <c r="H60" s="239">
        <v>2</v>
      </c>
      <c r="I60" s="240">
        <v>2841.3980000000001</v>
      </c>
      <c r="J60" s="241">
        <v>0.42232731915768223</v>
      </c>
      <c r="K60" s="254">
        <v>36.707282823455216</v>
      </c>
    </row>
    <row r="61" spans="1:11" ht="16.5" x14ac:dyDescent="0.25">
      <c r="A61" s="233" t="s">
        <v>116</v>
      </c>
      <c r="B61" s="234" t="s">
        <v>352</v>
      </c>
      <c r="C61" s="235" t="s">
        <v>69</v>
      </c>
      <c r="D61" s="236">
        <v>0.75874585251062254</v>
      </c>
      <c r="E61" s="237">
        <v>2151</v>
      </c>
      <c r="F61" s="238" t="s">
        <v>121</v>
      </c>
      <c r="G61" s="242" t="s">
        <v>241</v>
      </c>
      <c r="H61" s="239">
        <v>3</v>
      </c>
      <c r="I61" s="240">
        <v>2791.2370000000001</v>
      </c>
      <c r="J61" s="241">
        <v>3.5826409581128364E-2</v>
      </c>
      <c r="K61" s="254">
        <v>35.145707799086928</v>
      </c>
    </row>
    <row r="62" spans="1:11" ht="16.5" x14ac:dyDescent="0.25">
      <c r="A62" s="233" t="s">
        <v>116</v>
      </c>
      <c r="B62" s="234" t="s">
        <v>354</v>
      </c>
      <c r="C62" s="235" t="s">
        <v>69</v>
      </c>
      <c r="D62" s="236">
        <v>0.70125000000000004</v>
      </c>
      <c r="E62" s="237">
        <v>7229</v>
      </c>
      <c r="F62" s="238" t="s">
        <v>121</v>
      </c>
      <c r="G62" s="242" t="s">
        <v>245</v>
      </c>
      <c r="H62" s="239">
        <v>1</v>
      </c>
      <c r="I62" s="240">
        <v>2845.1179999999999</v>
      </c>
      <c r="J62" s="241">
        <v>0</v>
      </c>
      <c r="K62" s="254">
        <v>44.778459100817614</v>
      </c>
    </row>
    <row r="63" spans="1:11" ht="16.5" x14ac:dyDescent="0.25">
      <c r="A63" s="233" t="s">
        <v>116</v>
      </c>
      <c r="B63" s="234" t="s">
        <v>356</v>
      </c>
      <c r="C63" s="235" t="s">
        <v>69</v>
      </c>
      <c r="D63" s="236">
        <v>0.66597519557016149</v>
      </c>
      <c r="E63" s="237">
        <v>2350</v>
      </c>
      <c r="F63" s="238" t="s">
        <v>121</v>
      </c>
      <c r="G63" s="242" t="s">
        <v>239</v>
      </c>
      <c r="H63" s="239">
        <v>3</v>
      </c>
      <c r="I63" s="240">
        <v>2571.4359999999997</v>
      </c>
      <c r="J63" s="241">
        <v>1.5166622851978429</v>
      </c>
      <c r="K63" s="254">
        <v>22.399935289075835</v>
      </c>
    </row>
    <row r="64" spans="1:11" ht="16.5" x14ac:dyDescent="0.25">
      <c r="A64" s="233" t="s">
        <v>116</v>
      </c>
      <c r="B64" s="234" t="s">
        <v>362</v>
      </c>
      <c r="C64" s="235" t="s">
        <v>69</v>
      </c>
      <c r="D64" s="236">
        <v>0.75129823403250573</v>
      </c>
      <c r="E64" s="237">
        <v>7880</v>
      </c>
      <c r="F64" s="238" t="s">
        <v>121</v>
      </c>
      <c r="G64" s="242" t="s">
        <v>248</v>
      </c>
      <c r="H64" s="239">
        <v>2</v>
      </c>
      <c r="I64" s="240">
        <v>2541.1</v>
      </c>
      <c r="J64" s="241">
        <v>0</v>
      </c>
      <c r="K64" s="254">
        <v>32.112077446775018</v>
      </c>
    </row>
    <row r="65" spans="1:11" ht="16.5" x14ac:dyDescent="0.25">
      <c r="A65" s="233" t="s">
        <v>116</v>
      </c>
      <c r="B65" s="234" t="s">
        <v>365</v>
      </c>
      <c r="C65" s="235" t="s">
        <v>69</v>
      </c>
      <c r="D65" s="236">
        <v>0.75075797379229259</v>
      </c>
      <c r="E65" s="237">
        <v>6408</v>
      </c>
      <c r="F65" s="238" t="s">
        <v>121</v>
      </c>
      <c r="G65" s="242" t="s">
        <v>248</v>
      </c>
      <c r="H65" s="239">
        <v>3</v>
      </c>
      <c r="I65" s="240">
        <v>2478.7629999999999</v>
      </c>
      <c r="J65" s="241">
        <v>4.0342703195101755E-2</v>
      </c>
      <c r="K65" s="254">
        <v>22.06745864772066</v>
      </c>
    </row>
    <row r="66" spans="1:11" ht="16.5" x14ac:dyDescent="0.25">
      <c r="A66" s="233" t="s">
        <v>116</v>
      </c>
      <c r="B66" s="234" t="s">
        <v>369</v>
      </c>
      <c r="C66" s="235" t="s">
        <v>69</v>
      </c>
      <c r="D66" s="236">
        <v>0.76889247571135955</v>
      </c>
      <c r="E66" s="237">
        <v>4078</v>
      </c>
      <c r="F66" s="238" t="s">
        <v>119</v>
      </c>
      <c r="G66" s="242" t="s">
        <v>199</v>
      </c>
      <c r="H66" s="239">
        <v>2</v>
      </c>
      <c r="I66" s="240">
        <v>2851.3249999999998</v>
      </c>
      <c r="J66" s="241">
        <v>0</v>
      </c>
      <c r="K66" s="254">
        <v>29.03913093035694</v>
      </c>
    </row>
    <row r="67" spans="1:11" ht="16.5" x14ac:dyDescent="0.25">
      <c r="A67" s="233" t="s">
        <v>116</v>
      </c>
      <c r="B67" s="234" t="s">
        <v>370</v>
      </c>
      <c r="C67" s="235" t="s">
        <v>69</v>
      </c>
      <c r="D67" s="236">
        <v>0.6590625</v>
      </c>
      <c r="E67" s="237">
        <v>1526</v>
      </c>
      <c r="F67" s="238" t="s">
        <v>117</v>
      </c>
      <c r="G67" s="242" t="s">
        <v>181</v>
      </c>
      <c r="H67" s="239">
        <v>1</v>
      </c>
      <c r="I67" s="240">
        <v>2170.9119999999998</v>
      </c>
      <c r="J67" s="241">
        <v>0.23031794932268099</v>
      </c>
      <c r="K67" s="254">
        <v>55.552689376630653</v>
      </c>
    </row>
    <row r="68" spans="1:11" ht="16.5" x14ac:dyDescent="0.25">
      <c r="A68" s="233" t="s">
        <v>116</v>
      </c>
      <c r="B68" s="234" t="s">
        <v>372</v>
      </c>
      <c r="C68" s="235" t="s">
        <v>69</v>
      </c>
      <c r="D68" s="236">
        <v>0.79075768860031448</v>
      </c>
      <c r="E68" s="237">
        <v>7607</v>
      </c>
      <c r="F68" s="238" t="s">
        <v>117</v>
      </c>
      <c r="G68" s="242" t="s">
        <v>176</v>
      </c>
      <c r="H68" s="239">
        <v>9</v>
      </c>
      <c r="I68" s="240">
        <v>2133.8880000000004</v>
      </c>
      <c r="J68" s="241">
        <v>0.32803970967548429</v>
      </c>
      <c r="K68" s="254">
        <v>42.410848179473327</v>
      </c>
    </row>
    <row r="69" spans="1:11" ht="16.5" x14ac:dyDescent="0.25">
      <c r="A69" s="233" t="s">
        <v>116</v>
      </c>
      <c r="B69" s="234" t="s">
        <v>374</v>
      </c>
      <c r="C69" s="235" t="s">
        <v>69</v>
      </c>
      <c r="D69" s="236">
        <v>0.73598018245006469</v>
      </c>
      <c r="E69" s="237">
        <v>4914</v>
      </c>
      <c r="F69" s="238" t="s">
        <v>119</v>
      </c>
      <c r="G69" s="242" t="s">
        <v>198</v>
      </c>
      <c r="H69" s="239">
        <v>11</v>
      </c>
      <c r="I69" s="240">
        <v>2181.4859999999999</v>
      </c>
      <c r="J69" s="241">
        <v>9.1680625041829292E-2</v>
      </c>
      <c r="K69" s="254">
        <v>29.979564388678178</v>
      </c>
    </row>
    <row r="70" spans="1:11" ht="16.5" x14ac:dyDescent="0.25">
      <c r="A70" s="233" t="s">
        <v>116</v>
      </c>
      <c r="B70" s="234" t="s">
        <v>376</v>
      </c>
      <c r="C70" s="235" t="s">
        <v>69</v>
      </c>
      <c r="D70" s="236">
        <v>0.76900000000000002</v>
      </c>
      <c r="E70" s="237">
        <v>4677</v>
      </c>
      <c r="F70" s="238" t="s">
        <v>119</v>
      </c>
      <c r="G70" s="242" t="s">
        <v>192</v>
      </c>
      <c r="H70" s="239">
        <v>1</v>
      </c>
      <c r="I70" s="240">
        <v>3118.279</v>
      </c>
      <c r="J70" s="241">
        <v>0</v>
      </c>
      <c r="K70" s="254">
        <v>29.375177782360076</v>
      </c>
    </row>
    <row r="71" spans="1:11" ht="16.5" x14ac:dyDescent="0.25">
      <c r="A71" s="233" t="s">
        <v>116</v>
      </c>
      <c r="B71" s="234" t="s">
        <v>378</v>
      </c>
      <c r="C71" s="235" t="s">
        <v>69</v>
      </c>
      <c r="D71" s="236">
        <v>0.66846153846153844</v>
      </c>
      <c r="E71" s="237">
        <v>2985</v>
      </c>
      <c r="F71" s="238" t="s">
        <v>119</v>
      </c>
      <c r="G71" s="242" t="s">
        <v>198</v>
      </c>
      <c r="H71" s="239">
        <v>1</v>
      </c>
      <c r="I71" s="240">
        <v>2517.672</v>
      </c>
      <c r="J71" s="241">
        <v>3.9719232687975239E-2</v>
      </c>
      <c r="K71" s="254">
        <v>39.560355757223341</v>
      </c>
    </row>
    <row r="72" spans="1:11" ht="16.5" x14ac:dyDescent="0.25">
      <c r="A72" s="233" t="s">
        <v>116</v>
      </c>
      <c r="B72" s="234" t="s">
        <v>381</v>
      </c>
      <c r="C72" s="235" t="s">
        <v>69</v>
      </c>
      <c r="D72" s="236">
        <v>0.77049848957341105</v>
      </c>
      <c r="E72" s="237">
        <v>8959</v>
      </c>
      <c r="F72" s="238" t="s">
        <v>121</v>
      </c>
      <c r="G72" s="242" t="s">
        <v>252</v>
      </c>
      <c r="H72" s="239">
        <v>6</v>
      </c>
      <c r="I72" s="240">
        <v>2617.0720000000001</v>
      </c>
      <c r="J72" s="241">
        <v>0.22926384906490918</v>
      </c>
      <c r="K72" s="254">
        <v>50.246993586725928</v>
      </c>
    </row>
    <row r="73" spans="1:11" ht="16.5" x14ac:dyDescent="0.25">
      <c r="A73" s="233" t="s">
        <v>116</v>
      </c>
      <c r="B73" s="234" t="s">
        <v>382</v>
      </c>
      <c r="C73" s="235" t="s">
        <v>66</v>
      </c>
      <c r="D73" s="236">
        <v>0.81100000000000005</v>
      </c>
      <c r="E73" s="237">
        <v>9125</v>
      </c>
      <c r="F73" s="238" t="s">
        <v>121</v>
      </c>
      <c r="G73" s="242" t="s">
        <v>231</v>
      </c>
      <c r="H73" s="239">
        <v>1</v>
      </c>
      <c r="I73" s="240">
        <v>2609.2249999999999</v>
      </c>
      <c r="J73" s="241">
        <v>3.8325556439172549E-2</v>
      </c>
      <c r="K73" s="254">
        <v>38.248905326294206</v>
      </c>
    </row>
  </sheetData>
  <mergeCells count="1">
    <mergeCell ref="A2:K2"/>
  </mergeCells>
  <phoneticPr fontId="2" type="noConversion"/>
  <conditionalFormatting sqref="C14:D73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2024-12-03T07:30:27Z</dcterms:modified>
</cp:coreProperties>
</file>