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1월\"/>
    </mc:Choice>
  </mc:AlternateContent>
  <xr:revisionPtr revIDLastSave="0" documentId="13_ncr:1_{AB18DBFA-9874-4901-995E-D5576B87E61A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4" hidden="1">운전자별!$A$4:$BQ$4</definedName>
    <definedName name="_xlnm._FilterDatabase" localSheetId="3" hidden="1">차량별!$A$4:$AY$4</definedName>
    <definedName name="_xlnm.Print_Area" localSheetId="4">운전자별!$A$1:$R$111</definedName>
    <definedName name="_xlnm.Print_Area" localSheetId="1">종합!$A$1:$L$159</definedName>
    <definedName name="_xlnm.Print_Area" localSheetId="3">차량별!$A$1:$T$47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7" l="1"/>
  <c r="C7" i="7"/>
  <c r="D7" i="7"/>
  <c r="E7" i="7"/>
  <c r="B7" i="7" s="1"/>
  <c r="F7" i="7"/>
  <c r="G7" i="7"/>
  <c r="H7" i="7"/>
  <c r="I7" i="7"/>
  <c r="J7" i="7"/>
  <c r="K7" i="7"/>
  <c r="L7" i="7"/>
  <c r="M7" i="7"/>
  <c r="N7" i="7"/>
  <c r="O7" i="7"/>
  <c r="P7" i="7"/>
  <c r="Q7" i="7"/>
  <c r="R7" i="7"/>
  <c r="A8" i="7"/>
  <c r="C8" i="7"/>
  <c r="D8" i="7"/>
  <c r="E8" i="7"/>
  <c r="B8" i="7" s="1"/>
  <c r="F8" i="7"/>
  <c r="G8" i="7"/>
  <c r="H8" i="7"/>
  <c r="I8" i="7"/>
  <c r="J8" i="7"/>
  <c r="K8" i="7"/>
  <c r="L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J84" i="7"/>
  <c r="K84" i="7"/>
  <c r="L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J85" i="7"/>
  <c r="K85" i="7"/>
  <c r="L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J88" i="7"/>
  <c r="K88" i="7"/>
  <c r="L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J92" i="7"/>
  <c r="K92" i="7"/>
  <c r="L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J93" i="7"/>
  <c r="K93" i="7"/>
  <c r="L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J95" i="7"/>
  <c r="K95" i="7"/>
  <c r="L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J96" i="7"/>
  <c r="K96" i="7"/>
  <c r="L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J97" i="7"/>
  <c r="K97" i="7"/>
  <c r="L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J99" i="7"/>
  <c r="K99" i="7"/>
  <c r="L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J100" i="7"/>
  <c r="K100" i="7"/>
  <c r="L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J101" i="7"/>
  <c r="K101" i="7"/>
  <c r="L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J104" i="7"/>
  <c r="K104" i="7"/>
  <c r="L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J105" i="7"/>
  <c r="K105" i="7"/>
  <c r="L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J107" i="7"/>
  <c r="K107" i="7"/>
  <c r="L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J108" i="7"/>
  <c r="K108" i="7"/>
  <c r="L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J109" i="7"/>
  <c r="K109" i="7"/>
  <c r="L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J111" i="7"/>
  <c r="K111" i="7"/>
  <c r="L111" i="7"/>
  <c r="M111" i="7"/>
  <c r="N111" i="7"/>
  <c r="O111" i="7"/>
  <c r="P111" i="7"/>
  <c r="Q111" i="7"/>
  <c r="R111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B6" i="7" s="1"/>
  <c r="D6" i="7"/>
  <c r="C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B151" i="12"/>
  <c r="B149" i="12"/>
  <c r="B148" i="12"/>
  <c r="B146" i="12"/>
  <c r="B150" i="12"/>
  <c r="B147" i="12"/>
  <c r="T47" i="60"/>
  <c r="S47" i="60"/>
  <c r="R47" i="60"/>
  <c r="Q47" i="60"/>
  <c r="P47" i="60"/>
  <c r="O47" i="60"/>
  <c r="N47" i="60"/>
  <c r="M47" i="60"/>
  <c r="L47" i="60"/>
  <c r="K47" i="60"/>
  <c r="J47" i="60"/>
  <c r="I47" i="60"/>
  <c r="H47" i="60"/>
  <c r="G47" i="60"/>
  <c r="E47" i="60"/>
  <c r="D47" i="60"/>
  <c r="C47" i="60"/>
  <c r="B47" i="60"/>
  <c r="A47" i="60"/>
  <c r="T46" i="60"/>
  <c r="S46" i="60"/>
  <c r="R46" i="60"/>
  <c r="Q46" i="60"/>
  <c r="P46" i="60"/>
  <c r="O46" i="60"/>
  <c r="N46" i="60"/>
  <c r="M46" i="60"/>
  <c r="L46" i="60"/>
  <c r="K46" i="60"/>
  <c r="J46" i="60"/>
  <c r="I46" i="60"/>
  <c r="H46" i="60"/>
  <c r="G46" i="60"/>
  <c r="E46" i="60"/>
  <c r="D46" i="60"/>
  <c r="C46" i="60"/>
  <c r="B46" i="60"/>
  <c r="A46" i="60"/>
  <c r="F47" i="60" l="1"/>
  <c r="F46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F151" i="12" l="1"/>
  <c r="I150" i="12"/>
  <c r="I148" i="12"/>
  <c r="J148" i="12"/>
  <c r="G151" i="12"/>
  <c r="D147" i="12"/>
  <c r="F148" i="12"/>
  <c r="J151" i="12"/>
  <c r="H151" i="12"/>
  <c r="D146" i="12"/>
  <c r="D151" i="12"/>
  <c r="H150" i="12"/>
  <c r="F150" i="12"/>
  <c r="F146" i="12"/>
  <c r="F25" i="60"/>
  <c r="F38" i="60"/>
  <c r="F30" i="60"/>
  <c r="F22" i="60"/>
  <c r="F14" i="60"/>
  <c r="F33" i="60"/>
  <c r="F42" i="60"/>
  <c r="F34" i="60"/>
  <c r="F26" i="60"/>
  <c r="F18" i="60"/>
  <c r="F41" i="60"/>
  <c r="F24" i="60"/>
  <c r="F16" i="60"/>
  <c r="F45" i="60"/>
  <c r="F37" i="60"/>
  <c r="F29" i="60"/>
  <c r="F21" i="60"/>
  <c r="F13" i="60"/>
  <c r="F43" i="60"/>
  <c r="F35" i="60"/>
  <c r="F27" i="60"/>
  <c r="F19" i="60"/>
  <c r="F11" i="60"/>
  <c r="F40" i="60"/>
  <c r="F39" i="60"/>
  <c r="F15" i="60"/>
  <c r="F44" i="60"/>
  <c r="F36" i="60"/>
  <c r="F28" i="60"/>
  <c r="F20" i="60"/>
  <c r="F12" i="60"/>
  <c r="F32" i="60"/>
  <c r="F31" i="60"/>
  <c r="F23" i="60"/>
  <c r="F17" i="60"/>
  <c r="J55" i="12" a="1"/>
  <c r="I151" i="12" l="1"/>
  <c r="I147" i="12"/>
  <c r="F149" i="12"/>
  <c r="D148" i="12"/>
  <c r="H147" i="12"/>
  <c r="D150" i="12"/>
  <c r="J149" i="12"/>
  <c r="J147" i="12"/>
  <c r="E151" i="12"/>
  <c r="E146" i="12"/>
  <c r="G148" i="12"/>
  <c r="E149" i="12"/>
  <c r="H149" i="12"/>
  <c r="G147" i="12"/>
  <c r="G149" i="12"/>
  <c r="E147" i="12"/>
  <c r="D149" i="12"/>
  <c r="F147" i="12"/>
  <c r="I149" i="12"/>
  <c r="G146" i="12"/>
  <c r="H148" i="12"/>
  <c r="E150" i="12"/>
  <c r="J150" i="12"/>
  <c r="J146" i="12"/>
  <c r="G150" i="12"/>
  <c r="E148" i="12"/>
  <c r="I146" i="12"/>
  <c r="J55" i="12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0" i="12" l="1"/>
  <c r="J33" i="12" s="1"/>
  <c r="N27" i="12"/>
  <c r="K29" i="12"/>
  <c r="D29" i="12" l="1"/>
  <c r="E55" i="12" a="1"/>
  <c r="H55" i="12" a="1"/>
  <c r="F55" i="12" a="1"/>
  <c r="I55" i="12" a="1"/>
  <c r="G55" i="12" a="1"/>
  <c r="D55" i="12" a="1"/>
  <c r="N55" i="12" a="1"/>
  <c r="N55" i="12" l="1"/>
  <c r="K55" i="12" s="1" a="1"/>
  <c r="K55" i="12" s="1"/>
  <c r="E55" i="12"/>
  <c r="F55" i="12"/>
  <c r="G55" i="12"/>
  <c r="D55" i="12"/>
  <c r="I55" i="12"/>
  <c r="H55" i="12"/>
  <c r="E29" i="12" l="1"/>
  <c r="F29" i="12" l="1"/>
  <c r="G29" i="12" l="1"/>
  <c r="H29" i="12" l="1"/>
  <c r="I29" i="12" l="1"/>
  <c r="J29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<sst xmlns="http://schemas.openxmlformats.org/spreadsheetml/2006/main" count="3114" uniqueCount="622">
  <si>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</si>
  <si>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</si>
  <si>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</si>
  <si>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</si>
  <si>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</si>
  <si>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</si>
  <si>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</si>
  <si>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</si>
  <si>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</si>
  <si>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</si>
  <si>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</si>
  <si>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</si>
  <si>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</si>
  <si>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</si>
  <si>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</si>
  <si>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</si>
  <si>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</si>
  <si>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</si>
  <si>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</si>
  <si>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</si>
  <si>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</si>
  <si>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</si>
  <si>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</si>
  <si>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</si>
  <si>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</si>
  <si>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</si>
  <si>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</si>
  <si>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</si>
  <si>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</si>
  <si>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</si>
  <si>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</si>
  <si>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</si>
  <si>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</si>
  <si>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</si>
  <si>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</si>
  <si>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</si>
  <si>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</si>
  <si>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</si>
  <si>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</si>
  <si>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</si>
  <si>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</si>
  <si>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</si>
  <si>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</si>
  <si>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</si>
  <si>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</si>
  <si>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</si>
  <si>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</si>
  <si>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</si>
  <si>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</si>
  <si>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</si>
  <si>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</si>
  <si>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</si>
  <si>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</si>
  <si>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</si>
  <si>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</si>
  <si>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</si>
  <si>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</si>
  <si>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</si>
  <si>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</si>
  <si>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</si>
  <si>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</si>
  <si>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</si>
  <si>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</si>
  <si>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</si>
  <si>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</si>
  <si>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</si>
  <si>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</si>
  <si>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</si>
  <si>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</si>
  <si>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</si>
  <si>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</si>
  <si>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</si>
  <si>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</si>
  <si>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</si>
  <si>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</si>
  <si>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</si>
  <si>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</si>
  <si>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</si>
  <si>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</si>
  <si>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</si>
  <si>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</si>
  <si>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</si>
  <si>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</si>
  <si>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</si>
  <si>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</si>
  <si>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</si>
  <si>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</si>
  <si>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</si>
  <si>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</si>
  <si>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</si>
  <si>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</si>
  <si>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</si>
  <si>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</si>
  <si>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</si>
  <si>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</si>
  <si>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</si>
  <si>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</si>
  <si>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</si>
  <si>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</si>
  <si>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</si>
  <si>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</si>
  <si>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</si>
  <si>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</si>
  <si>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</si>
  <si>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</si>
  <si>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</si>
  <si>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</si>
  <si>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</si>
  <si>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</si>
  <si>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</si>
  <si>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</si>
  <si>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</si>
  <si>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</si>
  <si>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</si>
  <si>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</si>
  <si>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</si>
  <si>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</si>
  <si>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성원운수</t>
  </si>
  <si>
    <t>535</t>
  </si>
  <si>
    <t>536</t>
  </si>
  <si>
    <t>537</t>
  </si>
  <si>
    <t>538</t>
  </si>
  <si>
    <t>539</t>
  </si>
  <si>
    <t>순환54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</si>
  <si>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</si>
  <si>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</si>
  <si>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</si>
  <si>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</si>
  <si>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</si>
  <si>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</si>
  <si>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</si>
  <si>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</si>
  <si>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</si>
  <si>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</si>
  <si>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</si>
  <si>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</si>
  <si>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</si>
  <si>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</si>
  <si>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</si>
  <si>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</si>
  <si>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</si>
  <si>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</si>
  <si>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</si>
  <si>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</si>
  <si>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</si>
  <si>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</si>
  <si>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</si>
  <si>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</si>
  <si>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</si>
  <si>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</si>
  <si>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</si>
  <si>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</si>
  <si>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</si>
  <si>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</si>
  <si>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</si>
  <si>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</si>
  <si>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</si>
  <si>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</si>
  <si>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</si>
  <si>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</si>
  <si>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</si>
  <si>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</si>
  <si>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</si>
  <si>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</si>
  <si>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</si>
  <si>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</si>
  <si>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</si>
  <si>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</si>
  <si>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</si>
  <si>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최대주행거리</t>
  </si>
  <si>
    <t>[TIP!!] 특별관리 운행사원 관리하려면?</t>
  </si>
  <si>
    <t>중형</t>
  </si>
  <si>
    <t>HD</t>
  </si>
  <si>
    <t>WC</t>
  </si>
  <si>
    <t>성원운수</t>
    <phoneticPr fontId="2" type="noConversion"/>
  </si>
  <si>
    <t>71바5564</t>
  </si>
  <si>
    <t>535535</t>
  </si>
  <si>
    <t>71바6955</t>
  </si>
  <si>
    <t>71바6956</t>
  </si>
  <si>
    <t>WD</t>
  </si>
  <si>
    <t>71바6957</t>
  </si>
  <si>
    <t>71바6958</t>
  </si>
  <si>
    <t>성원운수535D1</t>
  </si>
  <si>
    <t>71바6959</t>
  </si>
  <si>
    <t>성원운수535F1</t>
  </si>
  <si>
    <t>71바6961</t>
  </si>
  <si>
    <t>71바6962</t>
  </si>
  <si>
    <t>71바6963</t>
  </si>
  <si>
    <t>71바6964</t>
  </si>
  <si>
    <t>71바6966</t>
  </si>
  <si>
    <t>71바6967</t>
  </si>
  <si>
    <t>성원운수535C1</t>
  </si>
  <si>
    <t>71바5551</t>
  </si>
  <si>
    <t>536536</t>
  </si>
  <si>
    <t>71바5555</t>
  </si>
  <si>
    <t>71바5556</t>
  </si>
  <si>
    <t>71바5557</t>
  </si>
  <si>
    <t>성원운수536C1</t>
  </si>
  <si>
    <t>71바5559</t>
  </si>
  <si>
    <t>71바5560</t>
  </si>
  <si>
    <t>성원운수536D1</t>
  </si>
  <si>
    <t>71바5563</t>
  </si>
  <si>
    <t>71바5565</t>
  </si>
  <si>
    <t>성원운수536B1</t>
  </si>
  <si>
    <t>71바5566</t>
  </si>
  <si>
    <t>74사1183</t>
  </si>
  <si>
    <t>71바6603</t>
  </si>
  <si>
    <t>저상</t>
  </si>
  <si>
    <t>EC</t>
  </si>
  <si>
    <t>537537</t>
  </si>
  <si>
    <t>하이</t>
  </si>
  <si>
    <t>HH</t>
  </si>
  <si>
    <t>성원운수537C1</t>
  </si>
  <si>
    <t>71바6613</t>
  </si>
  <si>
    <t>71바6301</t>
  </si>
  <si>
    <t>71바6302</t>
  </si>
  <si>
    <t>71바6303</t>
  </si>
  <si>
    <t>71바6305</t>
  </si>
  <si>
    <t>71바6307</t>
  </si>
  <si>
    <t>71바6309</t>
  </si>
  <si>
    <t>71바6601</t>
  </si>
  <si>
    <t>71바6605</t>
  </si>
  <si>
    <t>71바6615</t>
  </si>
  <si>
    <t>71바6616</t>
  </si>
  <si>
    <t>72바1927</t>
  </si>
  <si>
    <t>강석수</t>
  </si>
  <si>
    <t>강원식</t>
  </si>
  <si>
    <t>고기영</t>
  </si>
  <si>
    <t>고재문</t>
  </si>
  <si>
    <t>고준엽</t>
  </si>
  <si>
    <t>공영식</t>
  </si>
  <si>
    <t>구자엽</t>
  </si>
  <si>
    <t>김옥란</t>
  </si>
  <si>
    <t>김익찬</t>
  </si>
  <si>
    <t>김진구</t>
  </si>
  <si>
    <t>김태화</t>
  </si>
  <si>
    <t>김형구</t>
  </si>
  <si>
    <t>김호진</t>
  </si>
  <si>
    <t>노매화</t>
  </si>
  <si>
    <t>명대식</t>
  </si>
  <si>
    <t>민권식</t>
  </si>
  <si>
    <t>민응채</t>
  </si>
  <si>
    <t>박승연</t>
  </si>
  <si>
    <t>박윤식</t>
  </si>
  <si>
    <t>박정호</t>
  </si>
  <si>
    <t>박판석</t>
  </si>
  <si>
    <t>박현재</t>
  </si>
  <si>
    <t>백건호</t>
  </si>
  <si>
    <t>서기섭</t>
  </si>
  <si>
    <t>서창열</t>
  </si>
  <si>
    <t>석균업</t>
  </si>
  <si>
    <t>손영선</t>
  </si>
  <si>
    <t>송범섭</t>
  </si>
  <si>
    <t>신목선</t>
  </si>
  <si>
    <t>심상만</t>
  </si>
  <si>
    <t>연광옥</t>
  </si>
  <si>
    <t>오달영</t>
  </si>
  <si>
    <t>우대암</t>
  </si>
  <si>
    <t>이광의</t>
  </si>
  <si>
    <t>이기섭</t>
  </si>
  <si>
    <t>이병일</t>
  </si>
  <si>
    <t>이병주</t>
  </si>
  <si>
    <t>이석현</t>
  </si>
  <si>
    <t>이성식</t>
  </si>
  <si>
    <t>이성열</t>
  </si>
  <si>
    <t>이수상</t>
  </si>
  <si>
    <t>이영숙</t>
  </si>
  <si>
    <t>이유원</t>
  </si>
  <si>
    <t>이을락</t>
  </si>
  <si>
    <t>이응수</t>
  </si>
  <si>
    <t>이일선</t>
  </si>
  <si>
    <t>이종섭</t>
  </si>
  <si>
    <t>이준복</t>
  </si>
  <si>
    <t>이훈범</t>
  </si>
  <si>
    <t>임미숙</t>
  </si>
  <si>
    <t>임재국</t>
  </si>
  <si>
    <t>장기륜</t>
  </si>
  <si>
    <t>장달주</t>
  </si>
  <si>
    <t>장태준</t>
  </si>
  <si>
    <t>정대성</t>
  </si>
  <si>
    <t>정연환</t>
  </si>
  <si>
    <t>정재화</t>
  </si>
  <si>
    <t>정찬배</t>
  </si>
  <si>
    <t>정춘호</t>
  </si>
  <si>
    <t>조강구</t>
  </si>
  <si>
    <t>조성배</t>
  </si>
  <si>
    <t>조승호</t>
  </si>
  <si>
    <t>조영기</t>
  </si>
  <si>
    <t>조우제</t>
  </si>
  <si>
    <t>차양근</t>
  </si>
  <si>
    <t>최한국</t>
  </si>
  <si>
    <t>최현호</t>
  </si>
  <si>
    <t>하동호</t>
  </si>
  <si>
    <t>하순기</t>
  </si>
  <si>
    <t>한용안</t>
  </si>
  <si>
    <t>함상수</t>
  </si>
  <si>
    <t>홍성진</t>
  </si>
  <si>
    <t>=</t>
  </si>
  <si>
    <t>71바6960</t>
  </si>
  <si>
    <t>71바5552</t>
  </si>
  <si>
    <t>71바5553</t>
  </si>
  <si>
    <t>71바5562</t>
  </si>
  <si>
    <t>71바6612</t>
  </si>
  <si>
    <t>71바6306</t>
  </si>
  <si>
    <t>강건구</t>
  </si>
  <si>
    <t>김석균</t>
  </si>
  <si>
    <t>마재인</t>
  </si>
  <si>
    <t>박안식</t>
  </si>
  <si>
    <t>여운종</t>
  </si>
  <si>
    <t>임병규</t>
  </si>
  <si>
    <t>최광진</t>
  </si>
  <si>
    <t>0%(0명)</t>
  </si>
  <si>
    <t>개선율(유카전)</t>
  </si>
  <si>
    <t>순위</t>
  </si>
  <si>
    <t>인천전체</t>
  </si>
  <si>
    <t>이수현</t>
  </si>
  <si>
    <t>538538</t>
  </si>
  <si>
    <t>성원운수538D1</t>
  </si>
  <si>
    <t>성원운수538C1</t>
  </si>
  <si>
    <t>539539</t>
  </si>
  <si>
    <t>순환54순환54</t>
  </si>
  <si>
    <t>김덕희</t>
  </si>
  <si>
    <t>문경환</t>
  </si>
  <si>
    <t>임만순</t>
  </si>
  <si>
    <t>임준수</t>
  </si>
  <si>
    <t>송기상</t>
  </si>
  <si>
    <t>NEW</t>
  </si>
  <si>
    <t>new</t>
  </si>
  <si>
    <t>성원운수535C2</t>
  </si>
  <si>
    <t>▲</t>
  </si>
  <si>
    <t>성원운수536C2</t>
  </si>
  <si>
    <t>성원운수536C3</t>
  </si>
  <si>
    <t>성원운수538C2</t>
  </si>
  <si>
    <t>분석기간: 24.10.01-24.10.31</t>
  </si>
  <si>
    <t>이경화</t>
  </si>
  <si>
    <t>임락모</t>
  </si>
  <si>
    <t>최광훈</t>
  </si>
  <si>
    <t>김병길</t>
  </si>
  <si>
    <t>박갑열</t>
  </si>
  <si>
    <t>71바6311</t>
  </si>
  <si>
    <t>성원운수535B1</t>
  </si>
  <si>
    <t>성원운수535D2</t>
  </si>
  <si>
    <t>성원운수535C6</t>
  </si>
  <si>
    <t>성원운수535S1</t>
  </si>
  <si>
    <t>성원운수535C3</t>
  </si>
  <si>
    <t>성원운수535C5</t>
  </si>
  <si>
    <t>성원운수535C4</t>
  </si>
  <si>
    <t>성원운수536B4</t>
  </si>
  <si>
    <t>성원운수536A1</t>
  </si>
  <si>
    <t>성원운수536B2</t>
  </si>
  <si>
    <t>성원운수536A2</t>
  </si>
  <si>
    <t>성원운수536B3</t>
  </si>
  <si>
    <t>▽</t>
  </si>
  <si>
    <t>성원운수537B1</t>
  </si>
  <si>
    <t>성원운수538B2</t>
  </si>
  <si>
    <t>성원운수538B1</t>
  </si>
  <si>
    <t>성원운수순환54B1</t>
  </si>
  <si>
    <t>13%(14명)</t>
  </si>
  <si>
    <t>27%(29명)</t>
  </si>
  <si>
    <t>D</t>
    <phoneticPr fontId="2" type="noConversion"/>
  </si>
  <si>
    <t>C</t>
    <phoneticPr fontId="2" type="noConversion"/>
  </si>
  <si>
    <t>25%(1명)</t>
  </si>
  <si>
    <t>-</t>
    <phoneticPr fontId="2" type="noConversion"/>
  </si>
  <si>
    <t>성원운수535B2</t>
  </si>
  <si>
    <t>성원운수535S2</t>
  </si>
  <si>
    <t>성원운수536S1</t>
  </si>
  <si>
    <t>성원운수536D2</t>
  </si>
  <si>
    <t>성원운수536B5</t>
  </si>
  <si>
    <t>성원운수537D1</t>
  </si>
  <si>
    <t>71바6609</t>
  </si>
  <si>
    <t>성원운수537C2</t>
  </si>
  <si>
    <t>성원운수538C4</t>
  </si>
  <si>
    <t>성원운수538C3</t>
  </si>
  <si>
    <t>성원운수538S1</t>
  </si>
  <si>
    <t>성원운수539D2</t>
  </si>
  <si>
    <t>성원운수539D3</t>
  </si>
  <si>
    <t>성원운수539F1</t>
  </si>
  <si>
    <t>성원운수539D1</t>
  </si>
  <si>
    <t>5194191913.863</t>
  </si>
  <si>
    <t>51927011126.848</t>
  </si>
  <si>
    <t>5199814593.426</t>
  </si>
  <si>
    <t>5199341508.747</t>
  </si>
  <si>
    <t>5193431467.906</t>
  </si>
  <si>
    <t>5192474216.385</t>
  </si>
  <si>
    <t>51962231033.089</t>
  </si>
  <si>
    <t>51975531571.488</t>
  </si>
  <si>
    <t>권혁기</t>
  </si>
  <si>
    <t>5195547535.783</t>
  </si>
  <si>
    <t>51934951378.559</t>
  </si>
  <si>
    <t>51916131132.587</t>
  </si>
  <si>
    <t>5195010891.944</t>
  </si>
  <si>
    <t>김영춘</t>
  </si>
  <si>
    <t>5194729233.052</t>
  </si>
  <si>
    <t>5199682645.444</t>
  </si>
  <si>
    <t>김완철</t>
  </si>
  <si>
    <t>5192233.926</t>
  </si>
  <si>
    <t>51934591683.057</t>
  </si>
  <si>
    <t>5199344901.832</t>
  </si>
  <si>
    <t>51963601316.909</t>
  </si>
  <si>
    <t>5199091917.62</t>
  </si>
  <si>
    <t>51945551528.057</t>
  </si>
  <si>
    <t>5193968640.288</t>
  </si>
  <si>
    <t>51917011012.38</t>
  </si>
  <si>
    <t>5193421767.392</t>
  </si>
  <si>
    <t>5191648492.242</t>
  </si>
  <si>
    <t>5193300414.476</t>
  </si>
  <si>
    <t>51992311484.027</t>
  </si>
  <si>
    <t>51953571010.832</t>
  </si>
  <si>
    <t>박만호</t>
  </si>
  <si>
    <t>5193410192.558</t>
  </si>
  <si>
    <t>51973511437.982</t>
  </si>
  <si>
    <t>5192931388.902</t>
  </si>
  <si>
    <t>51973371403.18</t>
  </si>
  <si>
    <t>박재구</t>
  </si>
  <si>
    <t>5192165948.939</t>
  </si>
  <si>
    <t>5194000741.909</t>
  </si>
  <si>
    <t>51985531101.145</t>
  </si>
  <si>
    <t>51932041358.713</t>
  </si>
  <si>
    <t>5191751628.272</t>
  </si>
  <si>
    <t>519655951.126</t>
  </si>
  <si>
    <t>51912551213.31</t>
  </si>
  <si>
    <t>51978851231.257</t>
  </si>
  <si>
    <t>5195331610.173</t>
  </si>
  <si>
    <t>5198156209.286</t>
  </si>
  <si>
    <t>51978381226.99</t>
  </si>
  <si>
    <t>송재용</t>
  </si>
  <si>
    <t>5196239588.388</t>
  </si>
  <si>
    <t>5192928230.41</t>
  </si>
  <si>
    <t>신봉규</t>
  </si>
  <si>
    <t>5199850314.528</t>
  </si>
  <si>
    <t>5195911397.87</t>
  </si>
  <si>
    <t>양대주</t>
  </si>
  <si>
    <t>5195207420.828</t>
  </si>
  <si>
    <t>51921691091.986</t>
  </si>
  <si>
    <t>51915402086.127</t>
  </si>
  <si>
    <t>5195540582.633</t>
  </si>
  <si>
    <t>5194390312.704</t>
  </si>
  <si>
    <t>51988851351.827</t>
  </si>
  <si>
    <t>51928361678.143</t>
  </si>
  <si>
    <t>51960041324.968</t>
  </si>
  <si>
    <t>5192121342.209</t>
  </si>
  <si>
    <t>51976251518.942</t>
  </si>
  <si>
    <t>5193371533.307</t>
  </si>
  <si>
    <t>51993701186.487</t>
  </si>
  <si>
    <t>51999101339.025</t>
  </si>
  <si>
    <t>51986862037.73</t>
  </si>
  <si>
    <t>51925001502.264</t>
  </si>
  <si>
    <t>51999391303.446</t>
  </si>
  <si>
    <t>51935351730.503</t>
  </si>
  <si>
    <t>5198465227.307</t>
  </si>
  <si>
    <t>5197382820.279</t>
  </si>
  <si>
    <t>5193907228.569</t>
  </si>
  <si>
    <t>519191233.928</t>
  </si>
  <si>
    <t>51967951050.263</t>
  </si>
  <si>
    <t>이태복</t>
  </si>
  <si>
    <t>5191765342.507</t>
  </si>
  <si>
    <t>이한</t>
  </si>
  <si>
    <t>5195070575.91</t>
  </si>
  <si>
    <t>5199641855.892</t>
  </si>
  <si>
    <t>51999691169.146</t>
  </si>
  <si>
    <t>5195131573.157</t>
  </si>
  <si>
    <t>51933391538.138</t>
  </si>
  <si>
    <t>51938091542.644</t>
  </si>
  <si>
    <t>5191131209.516</t>
  </si>
  <si>
    <t>51974161021.399</t>
  </si>
  <si>
    <t>51919281244.282</t>
  </si>
  <si>
    <t>51932921138.421</t>
  </si>
  <si>
    <t>51970861577.458</t>
  </si>
  <si>
    <t>51938181602.809</t>
  </si>
  <si>
    <t>51972611625.946</t>
  </si>
  <si>
    <t>51965591313.871</t>
  </si>
  <si>
    <t>51919971398.746</t>
  </si>
  <si>
    <t>5192321795.389</t>
  </si>
  <si>
    <t>51956431004.306</t>
  </si>
  <si>
    <t>조남대</t>
  </si>
  <si>
    <t>5192590195.893</t>
  </si>
  <si>
    <t>5197119202.293</t>
  </si>
  <si>
    <t>51986671594.571</t>
  </si>
  <si>
    <t>519153632.052</t>
  </si>
  <si>
    <t>51986541132.914</t>
  </si>
  <si>
    <t>5192232318.433</t>
  </si>
  <si>
    <t>51914951190.872</t>
  </si>
  <si>
    <t>51935851506.105</t>
  </si>
  <si>
    <t>51959361325.542</t>
  </si>
  <si>
    <t>51990771675.479</t>
  </si>
  <si>
    <t>519355723.743</t>
  </si>
  <si>
    <t>51960411120.478</t>
  </si>
  <si>
    <t>5193400888.84</t>
  </si>
  <si>
    <t>5191241859.114</t>
  </si>
  <si>
    <t>홍성기</t>
  </si>
  <si>
    <t>5195657429.737</t>
  </si>
  <si>
    <t>5195091217.927</t>
  </si>
  <si>
    <t>홍성태</t>
  </si>
  <si>
    <t>519210854.812</t>
  </si>
  <si>
    <t>[24년 12월] 특별관리 운행사원 명단</t>
  </si>
  <si>
    <t>사원님, 12월에는 꼭 "C등급" 이상 달성 바랍니다.</t>
  </si>
  <si>
    <t>11~12월 연속 D/F 등급시 12월초, 대면교육대상입니다.</t>
  </si>
  <si>
    <t>[24.11월 D,F 등급 운행사원]</t>
  </si>
  <si>
    <t>12월 한달간, 연비등급관리 대장에 서명할 수 있도록 적극 활용하십시오.</t>
  </si>
  <si>
    <t>24'11</t>
    <phoneticPr fontId="2" type="noConversion"/>
  </si>
  <si>
    <t>19위/(32개사)</t>
  </si>
  <si>
    <t>12%(13명)</t>
  </si>
  <si>
    <t>29%(31명)</t>
  </si>
  <si>
    <t>7%(8명)</t>
  </si>
  <si>
    <t>8%(1명)</t>
  </si>
  <si>
    <t>15%(2명)</t>
  </si>
  <si>
    <t>13%(1명)</t>
  </si>
  <si>
    <t>100%(1명)</t>
  </si>
  <si>
    <t>38%(5명)</t>
  </si>
  <si>
    <t>25%(2명)</t>
  </si>
  <si>
    <t>23%(3명)</t>
  </si>
  <si>
    <t>46%(6명)</t>
  </si>
  <si>
    <t>50%(2명)</t>
  </si>
  <si>
    <t>50%(4명)</t>
  </si>
  <si>
    <t>75%(3명)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</si>
  <si>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</si>
  <si>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</si>
  <si>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</si>
  <si>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</si>
  <si>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</si>
  <si>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</si>
  <si>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</si>
  <si>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NULL</t>
  </si>
  <si>
    <t>51929001402.121</t>
  </si>
  <si>
    <t>537537D</t>
  </si>
  <si>
    <t>5193629281.267</t>
  </si>
  <si>
    <t>순환54순환54C</t>
  </si>
  <si>
    <t>성원운수순환54C3</t>
  </si>
  <si>
    <t>5196640266.245</t>
  </si>
  <si>
    <t>535535D</t>
  </si>
  <si>
    <t>성원운수535D5</t>
  </si>
  <si>
    <t>51996191639.232</t>
  </si>
  <si>
    <t>537537A</t>
  </si>
  <si>
    <t>성원운수537A1</t>
  </si>
  <si>
    <t>536536C</t>
  </si>
  <si>
    <t>성원운수536C5</t>
  </si>
  <si>
    <t>539539B</t>
  </si>
  <si>
    <t>성원운수539B5</t>
  </si>
  <si>
    <t>536536D</t>
  </si>
  <si>
    <t>535535A</t>
  </si>
  <si>
    <t>성원운수535A2</t>
  </si>
  <si>
    <t>539539C</t>
  </si>
  <si>
    <t>성원운수539C2</t>
  </si>
  <si>
    <t>성원운수537D2</t>
  </si>
  <si>
    <t>535535S</t>
  </si>
  <si>
    <t>538538A</t>
  </si>
  <si>
    <t>성원운수538A1</t>
  </si>
  <si>
    <t>성원운수539C4</t>
  </si>
  <si>
    <t>성원운수536C6</t>
  </si>
  <si>
    <t>536536B</t>
  </si>
  <si>
    <t>성원운수536B7</t>
  </si>
  <si>
    <t>성원운수535A3</t>
  </si>
  <si>
    <t>537537C</t>
  </si>
  <si>
    <t>순환54순환54S</t>
  </si>
  <si>
    <t>성원운수순환54S1</t>
  </si>
  <si>
    <t>538538F</t>
  </si>
  <si>
    <t>성원운수538F3</t>
  </si>
  <si>
    <t>538538B</t>
  </si>
  <si>
    <t>성원운수538B4</t>
  </si>
  <si>
    <t>성원운수538F2</t>
  </si>
  <si>
    <t>성원운수538F1</t>
  </si>
  <si>
    <t>성원운수536C4</t>
  </si>
  <si>
    <t>536536A</t>
  </si>
  <si>
    <t>538538S</t>
  </si>
  <si>
    <t>성원운수538S3</t>
  </si>
  <si>
    <t>성원운수538A5</t>
  </si>
  <si>
    <t>성원운수536B6</t>
  </si>
  <si>
    <t>성원운수538A3</t>
  </si>
  <si>
    <t>535535C</t>
  </si>
  <si>
    <t>성원운수538B3</t>
  </si>
  <si>
    <t>538538C</t>
  </si>
  <si>
    <t>성원운수538A4</t>
  </si>
  <si>
    <t>성원운수539B4</t>
  </si>
  <si>
    <t>성원운수536B10</t>
  </si>
  <si>
    <t>535535B</t>
  </si>
  <si>
    <t>성원운수535B3</t>
  </si>
  <si>
    <t>성원운수538S2</t>
  </si>
  <si>
    <t>성원운수536B8</t>
  </si>
  <si>
    <t>성원운수536C7</t>
  </si>
  <si>
    <t>536536S</t>
  </si>
  <si>
    <t>성원운수536S2</t>
  </si>
  <si>
    <t>성원운수536S3</t>
  </si>
  <si>
    <t>성원운수535D8</t>
  </si>
  <si>
    <t>성원운수539C1</t>
  </si>
  <si>
    <t>성원운수535D7</t>
  </si>
  <si>
    <t>성원운수536B9</t>
  </si>
  <si>
    <t>성원운수순환54C1</t>
  </si>
  <si>
    <t>성원운수535D3</t>
  </si>
  <si>
    <t>성원운수539B6</t>
  </si>
  <si>
    <t>성원운수535D6</t>
  </si>
  <si>
    <t>성원운수535B7</t>
  </si>
  <si>
    <t>성원운수535B9</t>
  </si>
  <si>
    <t>성원운수539C5</t>
  </si>
  <si>
    <t>535535F</t>
  </si>
  <si>
    <t>성원운수535F2</t>
  </si>
  <si>
    <t>성원운수535S4</t>
  </si>
  <si>
    <t>성원운수536B12</t>
  </si>
  <si>
    <t>성원운수536S4</t>
  </si>
  <si>
    <t>성원운수539B1</t>
  </si>
  <si>
    <t>성원운수537C3</t>
  </si>
  <si>
    <t>성원운수536A3</t>
  </si>
  <si>
    <t>성원운수536D4</t>
  </si>
  <si>
    <t>성원운수539B2</t>
  </si>
  <si>
    <t>536536F</t>
  </si>
  <si>
    <t>성원운수536F2</t>
  </si>
  <si>
    <t>성원운수539C3</t>
  </si>
  <si>
    <t>성원운수536B11</t>
  </si>
  <si>
    <t>성원운수536S5</t>
  </si>
  <si>
    <t>성원운수535B6</t>
  </si>
  <si>
    <t>성원운수535A1</t>
  </si>
  <si>
    <t>성원운수535B4</t>
  </si>
  <si>
    <t>성원운수537A2</t>
  </si>
  <si>
    <t>성원운수순환54C2</t>
  </si>
  <si>
    <t>성원운수538A2</t>
  </si>
  <si>
    <t>성원운수536D3</t>
  </si>
  <si>
    <t>성원운수535D4</t>
  </si>
  <si>
    <t>성원운수535S3</t>
  </si>
  <si>
    <t>성원운수535B5</t>
  </si>
  <si>
    <t>성원운수535C7</t>
  </si>
  <si>
    <t>성원운수535B8</t>
  </si>
  <si>
    <t>성원운수539B3</t>
  </si>
  <si>
    <t>성원운수538F4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</si>
</sst>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4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name val="맑은 고딕"/>
      <family val="3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297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3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0" fontId="60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0" fontId="60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6" fillId="14" borderId="0" xfId="0" applyNumberFormat="1" applyFont="1" applyFill="1" applyAlignment="1">
      <alignment horizontal="center" vertical="center" wrapText="1"/>
    </xf>
    <xf numFmtId="41" fontId="65" fillId="15" borderId="0" xfId="4" applyFont="1" applyFill="1" applyBorder="1" applyAlignment="1">
      <alignment horizontal="center" vertical="center" wrapText="1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93" fontId="77" fillId="17" borderId="42" xfId="562" applyNumberFormat="1" applyFont="1" applyFill="1" applyBorder="1" applyAlignment="1">
      <alignment horizontal="center" vertical="center"/>
    </xf>
    <xf numFmtId="177" fontId="78" fillId="0" borderId="43" xfId="4" applyNumberFormat="1" applyFont="1" applyFill="1" applyBorder="1" applyAlignment="1">
      <alignment horizontal="center" vertical="center" wrapText="1"/>
    </xf>
    <xf numFmtId="177" fontId="79" fillId="18" borderId="43" xfId="4" applyNumberFormat="1" applyFont="1" applyFill="1" applyBorder="1" applyAlignment="1">
      <alignment horizontal="center" vertical="center" wrapText="1"/>
    </xf>
    <xf numFmtId="9" fontId="79" fillId="0" borderId="44" xfId="563" applyFont="1" applyFill="1" applyBorder="1" applyAlignment="1">
      <alignment horizontal="center" vertical="center"/>
    </xf>
    <xf numFmtId="194" fontId="77" fillId="17" borderId="45" xfId="562" applyNumberFormat="1" applyFont="1" applyFill="1" applyBorder="1" applyAlignment="1">
      <alignment horizontal="center" vertical="center"/>
    </xf>
    <xf numFmtId="9" fontId="80" fillId="0" borderId="46" xfId="563" applyFont="1" applyFill="1" applyBorder="1" applyAlignment="1">
      <alignment horizontal="center" vertical="center"/>
    </xf>
    <xf numFmtId="178" fontId="80" fillId="0" borderId="46" xfId="563" applyNumberFormat="1" applyFont="1" applyFill="1" applyBorder="1" applyAlignment="1">
      <alignment horizontal="center" vertical="center"/>
    </xf>
    <xf numFmtId="0" fontId="81" fillId="17" borderId="45" xfId="562" applyNumberFormat="1" applyFont="1" applyFill="1" applyBorder="1" applyAlignment="1">
      <alignment horizontal="center" vertical="center"/>
    </xf>
    <xf numFmtId="178" fontId="78" fillId="0" borderId="47" xfId="563" applyNumberFormat="1" applyFont="1" applyFill="1" applyBorder="1" applyAlignment="1">
      <alignment horizontal="right" vertical="center" wrapText="1"/>
    </xf>
    <xf numFmtId="10" fontId="79" fillId="18" borderId="47" xfId="563" applyNumberFormat="1" applyFont="1" applyFill="1" applyBorder="1" applyAlignment="1">
      <alignment horizontal="center" vertical="center" wrapText="1"/>
    </xf>
    <xf numFmtId="178" fontId="79" fillId="0" borderId="46" xfId="563" applyNumberFormat="1" applyFont="1" applyFill="1" applyBorder="1" applyAlignment="1">
      <alignment horizontal="right" vertical="center"/>
    </xf>
    <xf numFmtId="0" fontId="77" fillId="17" borderId="48" xfId="562" applyNumberFormat="1" applyFont="1" applyFill="1" applyBorder="1" applyAlignment="1">
      <alignment horizontal="center" vertical="center"/>
    </xf>
    <xf numFmtId="10" fontId="78" fillId="0" borderId="49" xfId="563" applyNumberFormat="1" applyFont="1" applyFill="1" applyBorder="1" applyAlignment="1">
      <alignment horizontal="center" vertical="center" wrapText="1"/>
    </xf>
    <xf numFmtId="187" fontId="82" fillId="18" borderId="49" xfId="563" applyNumberFormat="1" applyFont="1" applyFill="1" applyBorder="1" applyAlignment="1">
      <alignment horizontal="centerContinuous" vertical="center"/>
    </xf>
    <xf numFmtId="187" fontId="82" fillId="18" borderId="50" xfId="563" applyNumberFormat="1" applyFont="1" applyFill="1" applyBorder="1" applyAlignment="1">
      <alignment horizontal="centerContinuous" vertical="center"/>
    </xf>
    <xf numFmtId="9" fontId="29" fillId="0" borderId="0" xfId="2" applyFont="1" applyFill="1" applyBorder="1">
      <alignment vertical="center"/>
    </xf>
    <xf numFmtId="0" fontId="19" fillId="0" borderId="0" xfId="568" applyFont="1">
      <alignment vertical="center"/>
    </xf>
    <xf numFmtId="0" fontId="34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7" fillId="0" borderId="0" xfId="568" applyFont="1">
      <alignment vertical="center"/>
    </xf>
    <xf numFmtId="0" fontId="3" fillId="0" borderId="0" xfId="568">
      <alignment vertical="center"/>
    </xf>
    <xf numFmtId="0" fontId="75" fillId="0" borderId="0" xfId="568" applyFont="1">
      <alignment vertical="center"/>
    </xf>
    <xf numFmtId="0" fontId="35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0" fontId="68" fillId="0" borderId="0" xfId="568" applyFont="1">
      <alignment vertical="center"/>
    </xf>
    <xf numFmtId="0" fontId="69" fillId="0" borderId="0" xfId="568" applyFont="1">
      <alignment vertical="center"/>
    </xf>
    <xf numFmtId="0" fontId="58" fillId="2" borderId="0" xfId="568" applyFont="1" applyFill="1">
      <alignment vertical="center"/>
    </xf>
    <xf numFmtId="0" fontId="3" fillId="2" borderId="0" xfId="568" applyFill="1">
      <alignment vertical="center"/>
    </xf>
    <xf numFmtId="49" fontId="60" fillId="15" borderId="0" xfId="568" applyNumberFormat="1" applyFont="1" applyFill="1" applyAlignment="1">
      <alignment horizontal="center" vertical="center" wrapText="1"/>
    </xf>
    <xf numFmtId="49" fontId="38" fillId="15" borderId="0" xfId="568" applyNumberFormat="1" applyFont="1" applyFill="1" applyAlignment="1">
      <alignment horizontal="center" vertical="center" wrapText="1"/>
    </xf>
    <xf numFmtId="9" fontId="65" fillId="15" borderId="0" xfId="569" applyFont="1" applyFill="1" applyBorder="1" applyAlignment="1">
      <alignment horizontal="center" vertical="center" wrapText="1"/>
    </xf>
    <xf numFmtId="49" fontId="65" fillId="15" borderId="0" xfId="568" applyNumberFormat="1" applyFont="1" applyFill="1" applyAlignment="1">
      <alignment horizontal="center" vertical="center" wrapText="1"/>
    </xf>
    <xf numFmtId="49" fontId="73" fillId="15" borderId="0" xfId="568" applyNumberFormat="1" applyFont="1" applyFill="1" applyAlignment="1">
      <alignment horizontal="center" vertical="center" wrapText="1"/>
    </xf>
    <xf numFmtId="180" fontId="60" fillId="16" borderId="0" xfId="568" applyNumberFormat="1" applyFont="1" applyFill="1" applyAlignment="1">
      <alignment horizontal="center" vertical="center"/>
    </xf>
    <xf numFmtId="183" fontId="32" fillId="16" borderId="0" xfId="568" applyNumberFormat="1" applyFont="1" applyFill="1" applyAlignment="1">
      <alignment horizontal="center" vertical="center"/>
    </xf>
    <xf numFmtId="9" fontId="74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1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3" fillId="16" borderId="0" xfId="568" applyNumberFormat="1" applyFont="1" applyFill="1" applyAlignment="1">
      <alignment horizontal="right" vertical="center"/>
    </xf>
    <xf numFmtId="0" fontId="83" fillId="0" borderId="0" xfId="0" applyFont="1">
      <alignment vertical="center"/>
    </xf>
    <xf numFmtId="9" fontId="83" fillId="0" borderId="0" xfId="2" applyFont="1" applyFill="1" applyBorder="1">
      <alignment vertical="center"/>
    </xf>
    <xf numFmtId="184" fontId="10" fillId="0" borderId="0" xfId="1" applyNumberFormat="1" applyFont="1" applyFill="1" applyBorder="1">
      <alignment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41" fontId="29" fillId="0" borderId="0" xfId="1" applyFont="1" applyFill="1" applyBorder="1">
      <alignment vertical="center"/>
    </xf>
    <xf numFmtId="0" fontId="29" fillId="0" borderId="0" xfId="0" applyFont="1" applyAlignment="1">
      <alignment horizontal="center" vertical="center"/>
    </xf>
    <xf numFmtId="188" fontId="29" fillId="0" borderId="0" xfId="2" applyNumberFormat="1" applyFont="1">
      <alignment vertical="center"/>
    </xf>
    <xf numFmtId="177" fontId="29" fillId="0" borderId="0" xfId="1" applyNumberFormat="1" applyFont="1" applyFill="1" applyBorder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0" fontId="29" fillId="0" borderId="0" xfId="0" quotePrefix="1" applyFont="1">
      <alignment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</cellXfs>
  <cellStyles count="571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70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성원운수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07B9-4772-8CDA-6966987A6085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288A-44E6-B24B-D83629BF8190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7BD9-44A3-81C5-3F9A91D02F67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EF55-4B99-88F8-01C85D722DDB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EB63-4E1E-AC5A-92C6D4797A0F}"/>
              </c:ext>
            </c:extLst>
          </c:dPt>
          <c:dPt>
            <c:idx val="10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EB63-4E1E-AC5A-92C6D4797A0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종합!$H$11:$H$21</c:f>
              <c:numCache>
                <c:formatCode>"유카후("0"월)"</c:formatCode>
                <c:ptCount val="11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종합!$J$11:$J$21</c:f>
              <c:numCache>
                <c:formatCode>_-* #,##0.00_-;\-* #,##0.00_-;_-* "-"_-;_-@_-</c:formatCode>
                <c:ptCount val="11"/>
                <c:pt idx="0">
                  <c:v>2.3676337393819513</c:v>
                </c:pt>
                <c:pt idx="1">
                  <c:v>2.6697324306695966</c:v>
                </c:pt>
                <c:pt idx="2">
                  <c:v>2.6985631415359173</c:v>
                </c:pt>
                <c:pt idx="3">
                  <c:v>2.7009818178321834</c:v>
                </c:pt>
                <c:pt idx="4">
                  <c:v>2.647648893431501</c:v>
                </c:pt>
                <c:pt idx="5">
                  <c:v>2.417294536249349</c:v>
                </c:pt>
                <c:pt idx="6">
                  <c:v>2.3003899225053881</c:v>
                </c:pt>
                <c:pt idx="7">
                  <c:v>2.1846553809017299</c:v>
                </c:pt>
                <c:pt idx="8">
                  <c:v>2.2601281324597955</c:v>
                </c:pt>
                <c:pt idx="9">
                  <c:v>2.6172687534266008</c:v>
                </c:pt>
                <c:pt idx="10">
                  <c:v>2.6016170526766698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73"/>
          <c:min val="2.15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종합!$H$35:$H$40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종합!$N$29:$N$34</c:f>
              <c:numCache>
                <c:formatCode>0%</c:formatCode>
                <c:ptCount val="6"/>
                <c:pt idx="0">
                  <c:v>0.12037037037037036</c:v>
                </c:pt>
                <c:pt idx="1">
                  <c:v>0.12037037037037036</c:v>
                </c:pt>
                <c:pt idx="2">
                  <c:v>0.28703703703703703</c:v>
                </c:pt>
                <c:pt idx="3">
                  <c:v>0.26851851851851855</c:v>
                </c:pt>
                <c:pt idx="4">
                  <c:v>0.12962962962962962</c:v>
                </c:pt>
                <c:pt idx="5">
                  <c:v>7.407407407407407E-2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6"/>
                <c:pt idx="0">
                  <c:v> 순환54 </c:v>
                </c:pt>
                <c:pt idx="1">
                  <c:v> 536 </c:v>
                </c:pt>
                <c:pt idx="2">
                  <c:v> 535 </c:v>
                </c:pt>
                <c:pt idx="3">
                  <c:v> 537 </c:v>
                </c:pt>
                <c:pt idx="4">
                  <c:v> 538 </c:v>
                </c:pt>
                <c:pt idx="5">
                  <c:v> 539 </c:v>
                </c:pt>
              </c:strCache>
            </c:strRef>
          </c:cat>
          <c:val>
            <c:numRef>
              <c:f>종합!$M$76:$R$76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7.6923076923076927E-2</c:v>
                </c:pt>
                <c:pt idx="3">
                  <c:v>0</c:v>
                </c:pt>
                <c:pt idx="4">
                  <c:v>0</c:v>
                </c:pt>
                <c:pt idx="5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6"/>
                <c:pt idx="0">
                  <c:v> 순환54 </c:v>
                </c:pt>
                <c:pt idx="1">
                  <c:v> 536 </c:v>
                </c:pt>
                <c:pt idx="2">
                  <c:v> 535 </c:v>
                </c:pt>
                <c:pt idx="3">
                  <c:v> 537 </c:v>
                </c:pt>
                <c:pt idx="4">
                  <c:v> 538 </c:v>
                </c:pt>
                <c:pt idx="5">
                  <c:v> 539 </c:v>
                </c:pt>
              </c:strCache>
            </c:strRef>
          </c:cat>
          <c:val>
            <c:numRef>
              <c:f>종합!$M$75:$R$75</c:f>
              <c:numCache>
                <c:formatCode>0%</c:formatCode>
                <c:ptCount val="6"/>
                <c:pt idx="0">
                  <c:v>0</c:v>
                </c:pt>
                <c:pt idx="1">
                  <c:v>0.15384615384615385</c:v>
                </c:pt>
                <c:pt idx="2">
                  <c:v>0.15384615384615385</c:v>
                </c:pt>
                <c:pt idx="3">
                  <c:v>0.25</c:v>
                </c:pt>
                <c:pt idx="4">
                  <c:v>0.125</c:v>
                </c:pt>
                <c:pt idx="5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6"/>
                <c:pt idx="0">
                  <c:v> 순환54 </c:v>
                </c:pt>
                <c:pt idx="1">
                  <c:v> 536 </c:v>
                </c:pt>
                <c:pt idx="2">
                  <c:v> 535 </c:v>
                </c:pt>
                <c:pt idx="3">
                  <c:v> 537 </c:v>
                </c:pt>
                <c:pt idx="4">
                  <c:v> 538 </c:v>
                </c:pt>
                <c:pt idx="5">
                  <c:v> 539 </c:v>
                </c:pt>
              </c:strCache>
            </c:strRef>
          </c:cat>
          <c:val>
            <c:numRef>
              <c:f>종합!$M$74:$R$74</c:f>
              <c:numCache>
                <c:formatCode>0%</c:formatCode>
                <c:ptCount val="6"/>
                <c:pt idx="0">
                  <c:v>0</c:v>
                </c:pt>
                <c:pt idx="1">
                  <c:v>0.23076923076923078</c:v>
                </c:pt>
                <c:pt idx="2">
                  <c:v>0.46153846153846156</c:v>
                </c:pt>
                <c:pt idx="3">
                  <c:v>0.5</c:v>
                </c:pt>
                <c:pt idx="4">
                  <c:v>0.5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6"/>
                <c:pt idx="0">
                  <c:v> 순환54 </c:v>
                </c:pt>
                <c:pt idx="1">
                  <c:v> 536 </c:v>
                </c:pt>
                <c:pt idx="2">
                  <c:v> 535 </c:v>
                </c:pt>
                <c:pt idx="3">
                  <c:v> 537 </c:v>
                </c:pt>
                <c:pt idx="4">
                  <c:v> 538 </c:v>
                </c:pt>
                <c:pt idx="5">
                  <c:v> 539 </c:v>
                </c:pt>
              </c:strCache>
            </c:strRef>
          </c:cat>
          <c:val>
            <c:numRef>
              <c:f>종합!$M$73:$R$73</c:f>
              <c:numCache>
                <c:formatCode>0%</c:formatCode>
                <c:ptCount val="6"/>
                <c:pt idx="0">
                  <c:v>1</c:v>
                </c:pt>
                <c:pt idx="1">
                  <c:v>0.38461538461538464</c:v>
                </c:pt>
                <c:pt idx="2">
                  <c:v>0.15384615384615385</c:v>
                </c:pt>
                <c:pt idx="3">
                  <c:v>0.25</c:v>
                </c:pt>
                <c:pt idx="4">
                  <c:v>0.25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6"/>
                <c:pt idx="0">
                  <c:v> 순환54 </c:v>
                </c:pt>
                <c:pt idx="1">
                  <c:v> 536 </c:v>
                </c:pt>
                <c:pt idx="2">
                  <c:v> 535 </c:v>
                </c:pt>
                <c:pt idx="3">
                  <c:v> 537 </c:v>
                </c:pt>
                <c:pt idx="4">
                  <c:v> 538 </c:v>
                </c:pt>
                <c:pt idx="5">
                  <c:v> 539 </c:v>
                </c:pt>
              </c:strCache>
            </c:strRef>
          </c:cat>
          <c:val>
            <c:numRef>
              <c:f>종합!$M$72:$R$72</c:f>
              <c:numCache>
                <c:formatCode>0%</c:formatCode>
                <c:ptCount val="6"/>
                <c:pt idx="0">
                  <c:v>0</c:v>
                </c:pt>
                <c:pt idx="1">
                  <c:v>0.15384615384615385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6"/>
                <c:pt idx="0">
                  <c:v> 순환54 </c:v>
                </c:pt>
                <c:pt idx="1">
                  <c:v> 536 </c:v>
                </c:pt>
                <c:pt idx="2">
                  <c:v> 535 </c:v>
                </c:pt>
                <c:pt idx="3">
                  <c:v> 537 </c:v>
                </c:pt>
                <c:pt idx="4">
                  <c:v> 538 </c:v>
                </c:pt>
                <c:pt idx="5">
                  <c:v> 539 </c:v>
                </c:pt>
              </c:strCache>
            </c:strRef>
          </c:cat>
          <c:val>
            <c:numRef>
              <c:f>종합!$M$71:$R$71</c:f>
              <c:numCache>
                <c:formatCode>0%</c:formatCode>
                <c:ptCount val="6"/>
                <c:pt idx="0">
                  <c:v>0</c:v>
                </c:pt>
                <c:pt idx="1">
                  <c:v>7.6923076923076927E-2</c:v>
                </c:pt>
                <c:pt idx="2">
                  <c:v>0.15384615384615385</c:v>
                </c:pt>
                <c:pt idx="3">
                  <c:v>0</c:v>
                </c:pt>
                <c:pt idx="4">
                  <c:v>0.125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6"/>
                <c:pt idx="0">
                  <c:v> 순환54 </c:v>
                </c:pt>
                <c:pt idx="1">
                  <c:v> 536 </c:v>
                </c:pt>
                <c:pt idx="2">
                  <c:v> 535 </c:v>
                </c:pt>
                <c:pt idx="3">
                  <c:v> 537 </c:v>
                </c:pt>
                <c:pt idx="4">
                  <c:v> 538 </c:v>
                </c:pt>
                <c:pt idx="5">
                  <c:v> 539 </c:v>
                </c:pt>
              </c:strCache>
            </c:strRef>
          </c:cat>
          <c:val>
            <c:numRef>
              <c:f>종합!$M$70:$P$70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157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1008530</xdr:colOff>
      <xdr:row>23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32</xdr:row>
      <xdr:rowOff>0</xdr:rowOff>
    </xdr:from>
    <xdr:to>
      <xdr:col>6</xdr:col>
      <xdr:colOff>790016</xdr:colOff>
      <xdr:row>40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57</xdr:row>
      <xdr:rowOff>303679</xdr:rowOff>
    </xdr:from>
    <xdr:to>
      <xdr:col>10</xdr:col>
      <xdr:colOff>829235</xdr:colOff>
      <xdr:row>66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59</xdr:row>
      <xdr:rowOff>145773</xdr:rowOff>
    </xdr:from>
    <xdr:to>
      <xdr:col>10</xdr:col>
      <xdr:colOff>794931</xdr:colOff>
      <xdr:row>64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32</xdr:row>
      <xdr:rowOff>33618</xdr:rowOff>
    </xdr:from>
    <xdr:to>
      <xdr:col>6</xdr:col>
      <xdr:colOff>761218</xdr:colOff>
      <xdr:row>32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0757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76199</xdr:colOff>
      <xdr:row>10</xdr:row>
      <xdr:rowOff>154642</xdr:rowOff>
    </xdr:from>
    <xdr:to>
      <xdr:col>6</xdr:col>
      <xdr:colOff>233086</xdr:colOff>
      <xdr:row>12</xdr:row>
      <xdr:rowOff>53790</xdr:rowOff>
    </xdr:to>
    <xdr:sp macro="" textlink="$K$20">
      <xdr:nvSpPr>
        <xdr:cNvPr id="16" name="TextBox 15">
          <a:extLst>
            <a:ext uri="{FF2B5EF4-FFF2-40B4-BE49-F238E27FC236}">
              <a16:creationId xmlns:a16="http://schemas.microsoft.com/office/drawing/2014/main" id="{306DEA7B-F5D1-46FE-8226-1A6E79F17C48}"/>
            </a:ext>
          </a:extLst>
        </xdr:cNvPr>
        <xdr:cNvSpPr txBox="1"/>
      </xdr:nvSpPr>
      <xdr:spPr>
        <a:xfrm>
          <a:off x="3729317" y="3505201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AE3813B-5D7F-42FC-90DF-A0E129937BE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15.8%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672353</xdr:colOff>
      <xdr:row>8</xdr:row>
      <xdr:rowOff>739588</xdr:rowOff>
    </xdr:from>
    <xdr:to>
      <xdr:col>6</xdr:col>
      <xdr:colOff>56030</xdr:colOff>
      <xdr:row>16</xdr:row>
      <xdr:rowOff>268941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D22800F4-AC12-43A2-9456-EA8CACBED718}"/>
            </a:ext>
          </a:extLst>
        </xdr:cNvPr>
        <xdr:cNvCxnSpPr/>
      </xdr:nvCxnSpPr>
      <xdr:spPr>
        <a:xfrm flipV="1">
          <a:off x="4325471" y="2924735"/>
          <a:ext cx="257735" cy="244288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22413</xdr:colOff>
      <xdr:row>8</xdr:row>
      <xdr:rowOff>340660</xdr:rowOff>
    </xdr:from>
    <xdr:to>
      <xdr:col>6</xdr:col>
      <xdr:colOff>1069045</xdr:colOff>
      <xdr:row>8</xdr:row>
      <xdr:rowOff>795618</xdr:rowOff>
    </xdr:to>
    <xdr:sp macro="" textlink="$K$21">
      <xdr:nvSpPr>
        <xdr:cNvPr id="15" name="TextBox 14">
          <a:extLst>
            <a:ext uri="{FF2B5EF4-FFF2-40B4-BE49-F238E27FC236}">
              <a16:creationId xmlns:a16="http://schemas.microsoft.com/office/drawing/2014/main" id="{DED9DC8B-CE23-4ACB-8D3A-8AA7D84D2F35}"/>
            </a:ext>
          </a:extLst>
        </xdr:cNvPr>
        <xdr:cNvSpPr txBox="1"/>
      </xdr:nvSpPr>
      <xdr:spPr>
        <a:xfrm>
          <a:off x="4549589" y="2525807"/>
          <a:ext cx="1046632" cy="454958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69A4D52C-66A8-42FB-8CD7-AA5A71CB87AD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358589</xdr:colOff>
      <xdr:row>8</xdr:row>
      <xdr:rowOff>739588</xdr:rowOff>
    </xdr:from>
    <xdr:to>
      <xdr:col>6</xdr:col>
      <xdr:colOff>515471</xdr:colOff>
      <xdr:row>9</xdr:row>
      <xdr:rowOff>0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0AF93373-692A-4D14-BFD0-C3365FBC8AA0}"/>
            </a:ext>
          </a:extLst>
        </xdr:cNvPr>
        <xdr:cNvCxnSpPr/>
      </xdr:nvCxnSpPr>
      <xdr:spPr>
        <a:xfrm>
          <a:off x="4885765" y="2924735"/>
          <a:ext cx="156882" cy="13447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61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6.14062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27" width="9.140625" style="4"/>
    <col min="28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110</v>
      </c>
      <c r="C2" s="56"/>
      <c r="D2" s="56"/>
      <c r="E2" s="56"/>
      <c r="F2" s="56"/>
      <c r="G2" s="56"/>
      <c r="H2" s="56"/>
      <c r="I2" s="56"/>
      <c r="J2" s="56"/>
      <c r="K2" s="64" t="s">
        <v>333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112</v>
      </c>
      <c r="C4" s="282" t="s">
        <v>38</v>
      </c>
      <c r="D4" s="282"/>
      <c r="E4" s="61" t="s">
        <v>111</v>
      </c>
      <c r="F4" s="61" t="s">
        <v>64</v>
      </c>
      <c r="G4" s="93" t="s">
        <v>114</v>
      </c>
      <c r="H4" s="38"/>
      <c r="I4" s="38"/>
      <c r="J4" s="97" t="s">
        <v>35</v>
      </c>
      <c r="K4" s="97" t="s">
        <v>36</v>
      </c>
    </row>
    <row r="5" spans="1:28" ht="48.75" customHeight="1">
      <c r="B5" s="63" t="s">
        <v>499</v>
      </c>
      <c r="C5" s="283" t="s">
        <v>174</v>
      </c>
      <c r="D5" s="283"/>
      <c r="E5" s="62">
        <v>6</v>
      </c>
      <c r="F5" s="63">
        <v>51</v>
      </c>
      <c r="G5" s="94" t="s">
        <v>167</v>
      </c>
      <c r="H5" s="38"/>
      <c r="I5" s="38"/>
      <c r="J5" s="96" t="s">
        <v>50</v>
      </c>
      <c r="K5" s="95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284"/>
    </row>
    <row r="7" spans="1:28" ht="16.5" customHeight="1">
      <c r="B7" s="51" t="s">
        <v>128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85"/>
      <c r="P9" s="285"/>
    </row>
    <row r="10" spans="1:28" ht="23.25" customHeight="1" thickBot="1">
      <c r="G10" s="6"/>
      <c r="H10" s="191" t="s">
        <v>91</v>
      </c>
      <c r="I10" s="192" t="s">
        <v>92</v>
      </c>
      <c r="J10" s="193" t="str">
        <f>C5</f>
        <v>성원운수</v>
      </c>
      <c r="K10" s="194" t="s">
        <v>93</v>
      </c>
      <c r="X10" s="284"/>
      <c r="Z10" s="39"/>
      <c r="AA10" s="279"/>
      <c r="AB10" s="39"/>
    </row>
    <row r="11" spans="1:28" ht="23.25" customHeight="1" thickTop="1">
      <c r="G11" s="6"/>
      <c r="H11" s="230">
        <v>1</v>
      </c>
      <c r="I11" s="231">
        <v>2.0099999999999998</v>
      </c>
      <c r="J11" s="232">
        <v>2.3676337393819513</v>
      </c>
      <c r="K11" s="233"/>
      <c r="M11" s="2"/>
      <c r="Y11" s="286"/>
      <c r="Z11" s="287"/>
      <c r="AA11" s="280"/>
      <c r="AB11" s="39"/>
    </row>
    <row r="12" spans="1:28" ht="23.25" customHeight="1">
      <c r="G12" s="6"/>
      <c r="H12" s="234">
        <v>2</v>
      </c>
      <c r="I12" s="231">
        <v>2.3662575846193561</v>
      </c>
      <c r="J12" s="232">
        <v>2.6697324306695966</v>
      </c>
      <c r="K12" s="235">
        <v>0.12759519610769932</v>
      </c>
      <c r="M12" s="245"/>
      <c r="Y12" s="286"/>
      <c r="Z12" s="287"/>
      <c r="AA12" s="280"/>
      <c r="AB12" s="39"/>
    </row>
    <row r="13" spans="1:28" ht="23.25" customHeight="1">
      <c r="G13" s="6"/>
      <c r="H13" s="234">
        <v>3</v>
      </c>
      <c r="I13" s="231">
        <v>2.37</v>
      </c>
      <c r="J13" s="232">
        <v>2.6985631415359173</v>
      </c>
      <c r="K13" s="236">
        <v>1.0799101263900601E-2</v>
      </c>
      <c r="M13" s="245"/>
      <c r="Y13" s="286"/>
      <c r="Z13" s="287"/>
      <c r="AA13" s="280"/>
      <c r="AB13" s="39"/>
    </row>
    <row r="14" spans="1:28" ht="23.25" customHeight="1">
      <c r="G14" s="6"/>
      <c r="H14" s="234">
        <v>4</v>
      </c>
      <c r="I14" s="231">
        <v>2.33</v>
      </c>
      <c r="J14" s="232">
        <v>2.7009818178321834</v>
      </c>
      <c r="K14" s="236">
        <v>8.9628301040578506E-4</v>
      </c>
      <c r="M14" s="245"/>
      <c r="Y14" s="286"/>
      <c r="Z14" s="287"/>
      <c r="AA14" s="280"/>
      <c r="AB14" s="39"/>
    </row>
    <row r="15" spans="1:28" ht="23.25" customHeight="1">
      <c r="G15" s="6"/>
      <c r="H15" s="234">
        <v>5</v>
      </c>
      <c r="I15" s="231">
        <v>2.2850259626150282</v>
      </c>
      <c r="J15" s="232">
        <v>2.647648893431501</v>
      </c>
      <c r="K15" s="236">
        <v>-1.9745754691339434E-2</v>
      </c>
      <c r="M15" s="245"/>
      <c r="Y15" s="286"/>
      <c r="Z15" s="287"/>
      <c r="AA15" s="280"/>
      <c r="AB15" s="39"/>
    </row>
    <row r="16" spans="1:28" ht="23.25" customHeight="1">
      <c r="G16" s="6"/>
      <c r="H16" s="234">
        <v>6</v>
      </c>
      <c r="I16" s="231">
        <v>2.0664933427553414</v>
      </c>
      <c r="J16" s="232">
        <v>2.417294536249349</v>
      </c>
      <c r="K16" s="236">
        <v>-8.700336277730536E-2</v>
      </c>
      <c r="M16" s="245"/>
      <c r="Y16" s="286"/>
      <c r="Z16" s="287"/>
      <c r="AA16" s="280"/>
      <c r="AB16" s="39"/>
    </row>
    <row r="17" spans="2:28" ht="23.25" customHeight="1">
      <c r="G17" s="6"/>
      <c r="H17" s="234">
        <v>7</v>
      </c>
      <c r="I17" s="231">
        <v>2.13</v>
      </c>
      <c r="J17" s="232">
        <v>2.3003899225053881</v>
      </c>
      <c r="K17" s="236">
        <v>-4.8361758151883705E-2</v>
      </c>
      <c r="M17" s="245"/>
      <c r="Y17" s="286"/>
      <c r="Z17" s="287"/>
      <c r="AA17" s="280"/>
      <c r="AB17" s="39"/>
    </row>
    <row r="18" spans="2:28" ht="23.25" customHeight="1">
      <c r="G18" s="6"/>
      <c r="H18" s="234">
        <v>8</v>
      </c>
      <c r="I18" s="231">
        <v>2.08</v>
      </c>
      <c r="J18" s="232">
        <v>2.1846553809017299</v>
      </c>
      <c r="K18" s="236">
        <v>-5.0310836641820234E-2</v>
      </c>
      <c r="M18" s="245"/>
      <c r="Y18" s="286"/>
      <c r="Z18" s="287"/>
      <c r="AA18" s="280"/>
      <c r="AB18" s="39"/>
    </row>
    <row r="19" spans="2:28" ht="23.25" customHeight="1">
      <c r="G19" s="6"/>
      <c r="H19" s="234">
        <v>9</v>
      </c>
      <c r="I19" s="231">
        <v>2.13</v>
      </c>
      <c r="J19" s="232">
        <v>2.2601281324597955</v>
      </c>
      <c r="K19" s="236">
        <v>3.4546753789109541E-2</v>
      </c>
      <c r="M19" s="245"/>
      <c r="Y19" s="286"/>
      <c r="Z19" s="287"/>
      <c r="AA19" s="280"/>
      <c r="AB19" s="39"/>
    </row>
    <row r="20" spans="2:28" ht="23.25" customHeight="1">
      <c r="G20" s="6"/>
      <c r="H20" s="234">
        <v>10</v>
      </c>
      <c r="I20" s="231">
        <v>2.25</v>
      </c>
      <c r="J20" s="232">
        <v>2.6172687534266008</v>
      </c>
      <c r="K20" s="236">
        <v>0.15801786449076838</v>
      </c>
      <c r="M20" s="245"/>
      <c r="Y20" s="286"/>
      <c r="Z20" s="287"/>
      <c r="AA20" s="280"/>
      <c r="AB20" s="39"/>
    </row>
    <row r="21" spans="2:28" ht="23.25" customHeight="1">
      <c r="G21" s="6"/>
      <c r="H21" s="234">
        <v>11</v>
      </c>
      <c r="I21" s="231">
        <v>2.25</v>
      </c>
      <c r="J21" s="232">
        <v>2.6016170526766698</v>
      </c>
      <c r="K21" s="236">
        <v>-5.9801656705829043E-3</v>
      </c>
      <c r="M21" s="245"/>
      <c r="Y21" s="286"/>
      <c r="Z21" s="287"/>
      <c r="AA21" s="280"/>
      <c r="AB21" s="39"/>
    </row>
    <row r="22" spans="2:28" ht="23.25" customHeight="1">
      <c r="G22" s="6"/>
      <c r="H22" s="237" t="s">
        <v>312</v>
      </c>
      <c r="I22" s="238">
        <v>0.11940298507462699</v>
      </c>
      <c r="J22" s="239">
        <v>9.8825806290375739E-2</v>
      </c>
      <c r="K22" s="240">
        <v>-2.0577178784251249E-2</v>
      </c>
      <c r="M22" s="245"/>
      <c r="Y22" s="286"/>
      <c r="Z22" s="287"/>
      <c r="AA22" s="280"/>
      <c r="AB22" s="39"/>
    </row>
    <row r="23" spans="2:28" ht="23.25" customHeight="1">
      <c r="H23" s="241" t="s">
        <v>313</v>
      </c>
      <c r="I23" s="242"/>
      <c r="J23" s="243" t="s">
        <v>500</v>
      </c>
      <c r="K23" s="244"/>
      <c r="M23" s="245"/>
      <c r="X23" s="2"/>
      <c r="Y23" s="2"/>
      <c r="AB23" s="39"/>
    </row>
    <row r="24" spans="2:28" ht="9" customHeight="1">
      <c r="M24" s="245"/>
      <c r="X24" s="2"/>
      <c r="Y24" s="2"/>
      <c r="AB24" s="245"/>
    </row>
    <row r="25" spans="2:28" ht="16.5" customHeight="1">
      <c r="B25" s="51" t="s">
        <v>129</v>
      </c>
      <c r="C25" s="51"/>
      <c r="D25" s="50"/>
      <c r="E25" s="50"/>
      <c r="F25" s="50"/>
      <c r="G25" s="50"/>
      <c r="H25" s="50"/>
      <c r="I25" s="50"/>
      <c r="J25" s="50"/>
      <c r="K25" s="50"/>
      <c r="M25" s="245"/>
      <c r="X25" s="2"/>
      <c r="Y25" s="2"/>
      <c r="AB25" s="245"/>
    </row>
    <row r="26" spans="2:28" ht="27.75" customHeight="1">
      <c r="B26" s="55" t="s">
        <v>62</v>
      </c>
      <c r="C26" s="55" t="s">
        <v>100</v>
      </c>
      <c r="D26" s="55" t="s">
        <v>102</v>
      </c>
      <c r="E26" s="55" t="s">
        <v>103</v>
      </c>
      <c r="F26" s="55" t="s">
        <v>104</v>
      </c>
      <c r="G26" s="55" t="s">
        <v>105</v>
      </c>
      <c r="H26" s="55" t="s">
        <v>6</v>
      </c>
      <c r="I26" s="55" t="s">
        <v>7</v>
      </c>
      <c r="J26" s="55" t="s">
        <v>106</v>
      </c>
      <c r="K26" s="55" t="s">
        <v>72</v>
      </c>
      <c r="M26" s="245"/>
      <c r="X26" s="2"/>
      <c r="Y26" s="2"/>
      <c r="AB26" s="245"/>
    </row>
    <row r="27" spans="2:28" ht="23.25" customHeight="1">
      <c r="B27" s="75" t="s">
        <v>314</v>
      </c>
      <c r="C27" s="76">
        <v>11</v>
      </c>
      <c r="D27" s="77">
        <v>2.129985566672973E-2</v>
      </c>
      <c r="E27" s="77">
        <v>0.36079073148477359</v>
      </c>
      <c r="F27" s="77">
        <v>0.19984554721691175</v>
      </c>
      <c r="G27" s="78">
        <v>12.713409531510235</v>
      </c>
      <c r="H27" s="79">
        <v>0.55245803618933897</v>
      </c>
      <c r="I27" s="79">
        <v>19.627044114695678</v>
      </c>
      <c r="J27" s="80">
        <v>2.2536266468896193</v>
      </c>
      <c r="K27" s="81" t="s">
        <v>69</v>
      </c>
      <c r="M27" s="245"/>
      <c r="N27" s="288" t="str">
        <f>C5</f>
        <v>성원운수</v>
      </c>
      <c r="Y27" s="2"/>
    </row>
    <row r="28" spans="2:28" ht="22.5" customHeight="1">
      <c r="B28" s="223" t="s">
        <v>117</v>
      </c>
      <c r="C28" s="68">
        <v>11</v>
      </c>
      <c r="D28" s="69">
        <v>1.7373364197914454E-2</v>
      </c>
      <c r="E28" s="69">
        <v>0.37856568822320608</v>
      </c>
      <c r="F28" s="69">
        <v>0.20120043085898823</v>
      </c>
      <c r="G28" s="70">
        <v>9.2034651162790695</v>
      </c>
      <c r="H28" s="71">
        <v>0.13938243665573047</v>
      </c>
      <c r="I28" s="71">
        <v>4.3246226292102312</v>
      </c>
      <c r="J28" s="72">
        <v>2.6016170526766698</v>
      </c>
      <c r="K28" s="73" t="s">
        <v>69</v>
      </c>
      <c r="M28" s="245"/>
      <c r="N28" s="39" t="s">
        <v>69</v>
      </c>
      <c r="O28" s="39">
        <v>108</v>
      </c>
      <c r="Y28" s="2"/>
    </row>
    <row r="29" spans="2:28" ht="22.5" customHeight="1">
      <c r="B29" s="52" t="s">
        <v>107</v>
      </c>
      <c r="C29" s="52"/>
      <c r="D29" s="66">
        <f>D28/D27-1</f>
        <v>-0.18434357163032034</v>
      </c>
      <c r="E29" s="66">
        <f t="shared" ref="E29:J29" si="0">E28/E27-1</f>
        <v>4.9266666760763522E-2</v>
      </c>
      <c r="F29" s="66">
        <f t="shared" si="0"/>
        <v>6.7796538924427274E-3</v>
      </c>
      <c r="G29" s="66">
        <f t="shared" si="0"/>
        <v>-0.27608206960782278</v>
      </c>
      <c r="H29" s="66">
        <f t="shared" si="0"/>
        <v>-0.74770493408487382</v>
      </c>
      <c r="I29" s="66">
        <f t="shared" si="0"/>
        <v>-0.77966001380859051</v>
      </c>
      <c r="J29" s="66">
        <f t="shared" si="0"/>
        <v>0.1544135122236574</v>
      </c>
      <c r="K29" s="67" t="str">
        <f>J23</f>
        <v>19위/(32개사)</v>
      </c>
      <c r="M29" s="2" t="s">
        <v>165</v>
      </c>
      <c r="N29" s="289">
        <v>0.12037037037037036</v>
      </c>
      <c r="O29" s="39">
        <v>13</v>
      </c>
      <c r="X29" s="2"/>
      <c r="Y29" s="2"/>
    </row>
    <row r="30" spans="2:28" ht="22.5" customHeight="1">
      <c r="M30" s="2" t="s">
        <v>166</v>
      </c>
      <c r="N30" s="289">
        <v>0.12037037037037036</v>
      </c>
      <c r="O30" s="39">
        <v>13</v>
      </c>
      <c r="X30" s="2"/>
      <c r="Y30" s="2"/>
    </row>
    <row r="31" spans="2:28" ht="17.25" customHeight="1">
      <c r="B31" s="51" t="s">
        <v>130</v>
      </c>
      <c r="C31" s="51"/>
      <c r="D31" s="50"/>
      <c r="E31" s="50"/>
      <c r="F31" s="50"/>
      <c r="G31" s="50"/>
      <c r="H31" s="50"/>
      <c r="I31" s="50"/>
      <c r="J31" s="50"/>
      <c r="K31" s="50"/>
      <c r="M31" s="2" t="s">
        <v>116</v>
      </c>
      <c r="N31" s="289">
        <v>0.28703703703703703</v>
      </c>
      <c r="O31" s="39">
        <v>31</v>
      </c>
      <c r="X31" s="2"/>
      <c r="Y31" s="2"/>
    </row>
    <row r="32" spans="2:28" ht="22.5" customHeight="1">
      <c r="B32" s="59"/>
      <c r="C32" s="59"/>
      <c r="M32" s="2" t="s">
        <v>167</v>
      </c>
      <c r="N32" s="289">
        <v>0.26851851851851855</v>
      </c>
      <c r="O32" s="39">
        <v>29</v>
      </c>
      <c r="X32" s="2"/>
      <c r="Y32" s="2"/>
    </row>
    <row r="33" spans="2:28" ht="22.5" customHeight="1" thickBot="1">
      <c r="H33" s="195" t="s">
        <v>91</v>
      </c>
      <c r="I33" s="196" t="s">
        <v>92</v>
      </c>
      <c r="J33" s="197" t="str">
        <f>J10</f>
        <v>성원운수</v>
      </c>
      <c r="K33" s="198" t="s">
        <v>115</v>
      </c>
      <c r="M33" s="2" t="s">
        <v>168</v>
      </c>
      <c r="N33" s="289">
        <v>0.12962962962962962</v>
      </c>
      <c r="O33" s="39">
        <v>14</v>
      </c>
      <c r="X33" s="2"/>
      <c r="Y33" s="2"/>
    </row>
    <row r="34" spans="2:28" ht="22.5" customHeight="1" thickTop="1">
      <c r="H34" s="203" t="s">
        <v>109</v>
      </c>
      <c r="I34" s="204" t="s">
        <v>69</v>
      </c>
      <c r="J34" s="205" t="s">
        <v>69</v>
      </c>
      <c r="K34" s="206"/>
      <c r="M34" s="2" t="s">
        <v>76</v>
      </c>
      <c r="N34" s="289">
        <v>7.407407407407407E-2</v>
      </c>
      <c r="O34" s="39">
        <v>8</v>
      </c>
      <c r="X34" s="2"/>
      <c r="Z34" s="39"/>
      <c r="AA34" s="279"/>
      <c r="AB34" s="39"/>
    </row>
    <row r="35" spans="2:28" ht="21" customHeight="1">
      <c r="H35" s="199" t="s">
        <v>94</v>
      </c>
      <c r="I35" s="200">
        <v>8.5347657415696804E-2</v>
      </c>
      <c r="J35" s="201" t="s">
        <v>501</v>
      </c>
      <c r="K35" s="202">
        <v>3.502271295467356E-2</v>
      </c>
      <c r="M35" s="2"/>
      <c r="X35" s="2"/>
      <c r="Z35" s="39"/>
      <c r="AA35" s="279"/>
      <c r="AB35" s="39"/>
    </row>
    <row r="36" spans="2:28" ht="21" customHeight="1">
      <c r="H36" s="183" t="s">
        <v>95</v>
      </c>
      <c r="I36" s="175">
        <v>9.7881229483736204E-2</v>
      </c>
      <c r="J36" s="184" t="s">
        <v>501</v>
      </c>
      <c r="K36" s="185">
        <v>2.248914088663416E-2</v>
      </c>
      <c r="L36" s="4"/>
      <c r="M36" s="2"/>
      <c r="X36" s="2"/>
      <c r="Z36" s="39"/>
      <c r="AA36" s="279"/>
      <c r="AB36" s="39"/>
    </row>
    <row r="37" spans="2:28" ht="21" customHeight="1">
      <c r="H37" s="182" t="s">
        <v>96</v>
      </c>
      <c r="I37" s="175">
        <v>0.17547000895255147</v>
      </c>
      <c r="J37" s="184" t="s">
        <v>502</v>
      </c>
      <c r="K37" s="185">
        <v>0.11156702808448557</v>
      </c>
      <c r="L37" s="4"/>
      <c r="M37" s="2"/>
      <c r="X37" s="2"/>
      <c r="Z37" s="39"/>
      <c r="AA37" s="279"/>
      <c r="AB37" s="39"/>
    </row>
    <row r="38" spans="2:28" ht="21" customHeight="1">
      <c r="H38" s="182" t="s">
        <v>99</v>
      </c>
      <c r="I38" s="175">
        <v>0.2348552670844524</v>
      </c>
      <c r="J38" s="184" t="s">
        <v>358</v>
      </c>
      <c r="K38" s="185">
        <v>3.3663251434066149E-2</v>
      </c>
      <c r="L38" s="4"/>
      <c r="M38" s="2"/>
      <c r="X38" s="2"/>
      <c r="Z38" s="39"/>
      <c r="AA38" s="279"/>
      <c r="AB38" s="39"/>
    </row>
    <row r="39" spans="2:28" ht="21" customHeight="1">
      <c r="H39" s="186" t="s">
        <v>97</v>
      </c>
      <c r="I39" s="175">
        <v>0.22023276633840644</v>
      </c>
      <c r="J39" s="184" t="s">
        <v>357</v>
      </c>
      <c r="K39" s="185">
        <v>-9.0603136708776816E-2</v>
      </c>
      <c r="L39" s="4"/>
      <c r="M39" s="2"/>
      <c r="X39" s="2"/>
      <c r="Z39" s="39"/>
      <c r="AA39" s="279"/>
      <c r="AB39" s="39"/>
    </row>
    <row r="40" spans="2:28" ht="21" customHeight="1">
      <c r="H40" s="187" t="s">
        <v>98</v>
      </c>
      <c r="I40" s="188">
        <v>0.18621307072515667</v>
      </c>
      <c r="J40" s="189" t="s">
        <v>503</v>
      </c>
      <c r="K40" s="190">
        <v>-0.1121389966510826</v>
      </c>
      <c r="L40" s="4"/>
      <c r="M40" s="2"/>
      <c r="X40" s="2"/>
      <c r="Z40" s="39"/>
      <c r="AA40" s="279"/>
      <c r="AB40" s="39"/>
    </row>
    <row r="41" spans="2:28" ht="22.5" customHeight="1">
      <c r="L41" s="4"/>
      <c r="M41" s="2"/>
      <c r="X41" s="2"/>
      <c r="Z41" s="39"/>
      <c r="AA41" s="279"/>
      <c r="AB41" s="39"/>
    </row>
    <row r="42" spans="2:28" ht="18" customHeight="1">
      <c r="B42" s="51" t="s">
        <v>131</v>
      </c>
      <c r="C42" s="51"/>
      <c r="D42" s="50"/>
      <c r="E42" s="50"/>
      <c r="F42" s="50"/>
      <c r="G42" s="50"/>
      <c r="H42" s="50"/>
      <c r="I42" s="50"/>
      <c r="J42" s="50"/>
      <c r="K42" s="50"/>
      <c r="L42" s="4"/>
      <c r="M42" s="2"/>
      <c r="X42" s="2"/>
      <c r="Z42" s="39"/>
      <c r="AA42" s="279"/>
      <c r="AB42" s="39"/>
    </row>
    <row r="43" spans="2:28" ht="30.75" customHeight="1">
      <c r="B43" s="55" t="s">
        <v>62</v>
      </c>
      <c r="C43" s="55" t="s">
        <v>101</v>
      </c>
      <c r="D43" s="55" t="s">
        <v>102</v>
      </c>
      <c r="E43" s="55" t="s">
        <v>103</v>
      </c>
      <c r="F43" s="55" t="s">
        <v>104</v>
      </c>
      <c r="G43" s="55" t="s">
        <v>105</v>
      </c>
      <c r="H43" s="55" t="s">
        <v>6</v>
      </c>
      <c r="I43" s="55" t="s">
        <v>7</v>
      </c>
      <c r="J43" s="55" t="s">
        <v>106</v>
      </c>
      <c r="K43" s="55" t="s">
        <v>72</v>
      </c>
      <c r="L43" s="4"/>
      <c r="M43" s="2"/>
      <c r="N43" s="39" t="s">
        <v>124</v>
      </c>
      <c r="X43" s="2"/>
      <c r="Z43" s="39"/>
      <c r="AA43" s="279"/>
      <c r="AB43" s="39"/>
    </row>
    <row r="44" spans="2:28" ht="22.5" customHeight="1">
      <c r="B44" s="225" t="s">
        <v>117</v>
      </c>
      <c r="C44" s="76">
        <v>1</v>
      </c>
      <c r="D44" s="77">
        <v>4.144163073170163E-2</v>
      </c>
      <c r="E44" s="77">
        <v>0.41850599719517023</v>
      </c>
      <c r="F44" s="77">
        <v>0.21628460949815453</v>
      </c>
      <c r="G44" s="78">
        <v>10.767718749999998</v>
      </c>
      <c r="H44" s="79">
        <v>0.69028206871696896</v>
      </c>
      <c r="I44" s="79">
        <v>10.863455507676889</v>
      </c>
      <c r="J44" s="80">
        <v>2.3338109428118856</v>
      </c>
      <c r="K44" s="82" t="s">
        <v>76</v>
      </c>
      <c r="L44" s="4"/>
      <c r="M44" s="2"/>
      <c r="N44" s="39">
        <v>1</v>
      </c>
      <c r="X44" s="2"/>
      <c r="Z44" s="39"/>
      <c r="AA44" s="279"/>
      <c r="AB44" s="39"/>
    </row>
    <row r="45" spans="2:28" ht="22.5" customHeight="1">
      <c r="B45" s="223" t="s">
        <v>117</v>
      </c>
      <c r="C45" s="68">
        <v>2</v>
      </c>
      <c r="D45" s="69">
        <v>3.733564556560709E-2</v>
      </c>
      <c r="E45" s="69">
        <v>0.36072463519367481</v>
      </c>
      <c r="F45" s="69">
        <v>0.17002935701762276</v>
      </c>
      <c r="G45" s="70">
        <v>7.8466530612244858</v>
      </c>
      <c r="H45" s="71">
        <v>5.3558724936405441E-2</v>
      </c>
      <c r="I45" s="71">
        <v>2.4192867946883627</v>
      </c>
      <c r="J45" s="72">
        <v>2.6549468885094818</v>
      </c>
      <c r="K45" s="73" t="s">
        <v>166</v>
      </c>
      <c r="M45" s="2"/>
      <c r="N45" s="39">
        <v>5</v>
      </c>
      <c r="X45" s="2"/>
      <c r="Z45" s="39"/>
      <c r="AA45" s="279"/>
      <c r="AB45" s="39"/>
    </row>
    <row r="46" spans="2:28" ht="22.5" customHeight="1">
      <c r="B46" s="223" t="s">
        <v>117</v>
      </c>
      <c r="C46" s="68">
        <v>3</v>
      </c>
      <c r="D46" s="69">
        <v>1.7926750665557933E-2</v>
      </c>
      <c r="E46" s="69">
        <v>0.35759640747470067</v>
      </c>
      <c r="F46" s="69">
        <v>0.17151826179250623</v>
      </c>
      <c r="G46" s="70">
        <v>7.7275200000000019</v>
      </c>
      <c r="H46" s="71">
        <v>7.9264265056474145E-2</v>
      </c>
      <c r="I46" s="71">
        <v>2.8991505431261908</v>
      </c>
      <c r="J46" s="72">
        <v>2.7098643266308571</v>
      </c>
      <c r="K46" s="73" t="s">
        <v>68</v>
      </c>
      <c r="M46" s="2"/>
      <c r="N46" s="39">
        <v>4</v>
      </c>
      <c r="X46" s="2"/>
      <c r="Z46" s="39"/>
      <c r="AA46" s="279"/>
      <c r="AB46" s="39"/>
    </row>
    <row r="47" spans="2:28" ht="22.5" customHeight="1">
      <c r="B47" s="223" t="s">
        <v>117</v>
      </c>
      <c r="C47" s="68">
        <v>4</v>
      </c>
      <c r="D47" s="69">
        <v>1.5248971698042863E-2</v>
      </c>
      <c r="E47" s="69">
        <v>0.34978858369790178</v>
      </c>
      <c r="F47" s="69">
        <v>0.17671167326310963</v>
      </c>
      <c r="G47" s="70">
        <v>7.710791666666668</v>
      </c>
      <c r="H47" s="71">
        <v>5.2318262389041401E-2</v>
      </c>
      <c r="I47" s="71">
        <v>2.7744859972085458</v>
      </c>
      <c r="J47" s="72">
        <v>2.7009818178321834</v>
      </c>
      <c r="K47" s="73" t="s">
        <v>68</v>
      </c>
      <c r="M47" s="2"/>
      <c r="N47" s="39">
        <v>4</v>
      </c>
      <c r="X47" s="2"/>
      <c r="Z47" s="39"/>
      <c r="AA47" s="279"/>
      <c r="AB47" s="39"/>
    </row>
    <row r="48" spans="2:28" ht="22.5" customHeight="1">
      <c r="B48" s="223" t="s">
        <v>117</v>
      </c>
      <c r="C48" s="68">
        <v>5</v>
      </c>
      <c r="D48" s="69">
        <v>1.6393504671234776E-2</v>
      </c>
      <c r="E48" s="69">
        <v>0.3561080627239111</v>
      </c>
      <c r="F48" s="69">
        <v>0.18628976486126489</v>
      </c>
      <c r="G48" s="70">
        <v>8.2701555555555544</v>
      </c>
      <c r="H48" s="71">
        <v>6.7344559263899761E-2</v>
      </c>
      <c r="I48" s="71">
        <v>2.6909527672255744</v>
      </c>
      <c r="J48" s="72">
        <v>2.6861201211380132</v>
      </c>
      <c r="K48" s="73" t="s">
        <v>68</v>
      </c>
      <c r="M48" s="2"/>
      <c r="N48" s="39">
        <v>4</v>
      </c>
      <c r="X48" s="2"/>
      <c r="Z48" s="39"/>
      <c r="AA48" s="279"/>
      <c r="AB48" s="39"/>
    </row>
    <row r="49" spans="2:28" ht="22.5" customHeight="1">
      <c r="B49" s="223" t="s">
        <v>117</v>
      </c>
      <c r="C49" s="68">
        <v>6</v>
      </c>
      <c r="D49" s="69">
        <v>1.6768706902054373E-2</v>
      </c>
      <c r="E49" s="69">
        <v>0.35881118325397166</v>
      </c>
      <c r="F49" s="69">
        <v>0.16914641579626283</v>
      </c>
      <c r="G49" s="70">
        <v>10.126302325581399</v>
      </c>
      <c r="H49" s="71">
        <v>5.3672165071127854E-2</v>
      </c>
      <c r="I49" s="71">
        <v>3.2508382928344175</v>
      </c>
      <c r="J49" s="72">
        <v>2.4178236181879869</v>
      </c>
      <c r="K49" s="73" t="s">
        <v>67</v>
      </c>
      <c r="M49" s="2"/>
      <c r="N49" s="39">
        <v>2</v>
      </c>
      <c r="X49" s="2"/>
      <c r="Z49" s="39"/>
      <c r="AA49" s="279"/>
      <c r="AB49" s="39"/>
    </row>
    <row r="50" spans="2:28" ht="22.5" customHeight="1">
      <c r="B50" s="223" t="s">
        <v>117</v>
      </c>
      <c r="C50" s="68">
        <v>7</v>
      </c>
      <c r="D50" s="69">
        <v>1.6812493774965052E-2</v>
      </c>
      <c r="E50" s="69">
        <v>0.36753627777916426</v>
      </c>
      <c r="F50" s="69">
        <v>0.15968201974808269</v>
      </c>
      <c r="G50" s="70">
        <v>10.872437500000002</v>
      </c>
      <c r="H50" s="71">
        <v>0.10271582384412885</v>
      </c>
      <c r="I50" s="71">
        <v>3.1795683270950081</v>
      </c>
      <c r="J50" s="72">
        <v>2.3014242446656747</v>
      </c>
      <c r="K50" s="73" t="s">
        <v>67</v>
      </c>
      <c r="M50" s="2"/>
      <c r="N50" s="39">
        <v>2</v>
      </c>
      <c r="X50" s="2"/>
      <c r="Z50" s="39"/>
      <c r="AA50" s="279"/>
      <c r="AB50" s="39"/>
    </row>
    <row r="51" spans="2:28" ht="22.5" customHeight="1">
      <c r="B51" s="223" t="s">
        <v>117</v>
      </c>
      <c r="C51" s="68">
        <v>8</v>
      </c>
      <c r="D51" s="69">
        <v>1.9903718814941473E-2</v>
      </c>
      <c r="E51" s="69">
        <v>0.3706743475359856</v>
      </c>
      <c r="F51" s="69">
        <v>0.14483421531929391</v>
      </c>
      <c r="G51" s="70">
        <v>11.99919565217391</v>
      </c>
      <c r="H51" s="71">
        <v>0.12161924724267703</v>
      </c>
      <c r="I51" s="71">
        <v>3.9466638075809901</v>
      </c>
      <c r="J51" s="72">
        <v>2.1846553809017299</v>
      </c>
      <c r="K51" s="73" t="s">
        <v>70</v>
      </c>
      <c r="M51" s="2"/>
      <c r="N51" s="39">
        <v>1</v>
      </c>
      <c r="X51" s="2"/>
      <c r="Z51" s="39"/>
      <c r="AA51" s="279"/>
      <c r="AB51" s="39"/>
    </row>
    <row r="52" spans="2:28" ht="22.5" customHeight="1">
      <c r="B52" s="223" t="s">
        <v>117</v>
      </c>
      <c r="C52" s="68">
        <v>9</v>
      </c>
      <c r="D52" s="69">
        <v>1.843768720944124E-2</v>
      </c>
      <c r="E52" s="69">
        <v>0.373531451623695</v>
      </c>
      <c r="F52" s="69">
        <v>0.163403797409367</v>
      </c>
      <c r="G52" s="70">
        <v>11.289822222222222</v>
      </c>
      <c r="H52" s="71">
        <v>0.13501886758610471</v>
      </c>
      <c r="I52" s="71">
        <v>4.1186948139797996</v>
      </c>
      <c r="J52" s="72">
        <v>2.2601281324597955</v>
      </c>
      <c r="K52" s="73" t="s">
        <v>359</v>
      </c>
      <c r="M52" s="2"/>
      <c r="N52" s="39">
        <v>2</v>
      </c>
      <c r="X52" s="2"/>
      <c r="Z52" s="39"/>
      <c r="AA52" s="279"/>
      <c r="AB52" s="39"/>
    </row>
    <row r="53" spans="2:28" ht="22.5" customHeight="1">
      <c r="B53" s="223" t="s">
        <v>117</v>
      </c>
      <c r="C53" s="68">
        <v>10</v>
      </c>
      <c r="D53" s="69">
        <v>1.6120238232416779E-2</v>
      </c>
      <c r="E53" s="69">
        <v>0.3727351247838474</v>
      </c>
      <c r="F53" s="69">
        <v>0.20004269113031911</v>
      </c>
      <c r="G53" s="70">
        <v>9.0633636363636398</v>
      </c>
      <c r="H53" s="71">
        <v>0.19669753890615846</v>
      </c>
      <c r="I53" s="71">
        <v>3.9216571819415345</v>
      </c>
      <c r="J53" s="72">
        <v>2.6172687534266008</v>
      </c>
      <c r="K53" s="73" t="s">
        <v>69</v>
      </c>
      <c r="M53" s="2"/>
      <c r="N53" s="39">
        <v>3</v>
      </c>
      <c r="X53" s="2"/>
      <c r="Z53" s="39"/>
      <c r="AA53" s="279"/>
      <c r="AB53" s="39"/>
    </row>
    <row r="54" spans="2:28" ht="22.5" customHeight="1">
      <c r="B54" s="223" t="s">
        <v>117</v>
      </c>
      <c r="C54" s="68">
        <v>11</v>
      </c>
      <c r="D54" s="69">
        <v>1.7373364197914454E-2</v>
      </c>
      <c r="E54" s="69">
        <v>0.37856568822320608</v>
      </c>
      <c r="F54" s="69">
        <v>0.20120043085898823</v>
      </c>
      <c r="G54" s="70">
        <v>9.2034651162790695</v>
      </c>
      <c r="H54" s="71">
        <v>0.13938243665573047</v>
      </c>
      <c r="I54" s="71">
        <v>4.3246226292102312</v>
      </c>
      <c r="J54" s="72">
        <v>2.6016170526766698</v>
      </c>
      <c r="K54" s="73" t="s">
        <v>360</v>
      </c>
      <c r="M54" s="2"/>
      <c r="N54" s="39">
        <v>3</v>
      </c>
      <c r="X54" s="2"/>
      <c r="Z54" s="39"/>
      <c r="AA54" s="279"/>
      <c r="AB54" s="39"/>
    </row>
    <row r="55" spans="2:28" ht="25.5" customHeight="1">
      <c r="B55" s="52" t="s">
        <v>107</v>
      </c>
      <c r="C55" s="52"/>
      <c r="D55" s="66" cm="1">
        <f t="array" aca="1" ref="D55" ca="1">(INDIRECT(ADDRESS(ROW()-1,COLUMN()))/INDIRECT(ADDRESS(ROW()-2,COLUMN())))-1</f>
        <v>7.7736193934015096E-2</v>
      </c>
      <c r="E55" s="66" cm="1">
        <f t="array" aca="1" ref="E55" ca="1">(INDIRECT(ADDRESS(ROW()-1,COLUMN()))/INDIRECT(ADDRESS(ROW()-2,COLUMN())))-1</f>
        <v>1.5642645545519418E-2</v>
      </c>
      <c r="F55" s="66" cm="1">
        <f t="array" aca="1" ref="F55" ca="1">(INDIRECT(ADDRESS(ROW()-1,COLUMN()))/INDIRECT(ADDRESS(ROW()-2,COLUMN())))-1</f>
        <v>5.787463276600846E-3</v>
      </c>
      <c r="G55" s="66" cm="1">
        <f t="array" aca="1" ref="G55" ca="1">(INDIRECT(ADDRESS(ROW()-1,COLUMN()))/INDIRECT(ADDRESS(ROW()-2,COLUMN())))-1</f>
        <v>1.5458000532310168E-2</v>
      </c>
      <c r="H55" s="66" cm="1">
        <f t="array" aca="1" ref="H55" ca="1">(INDIRECT(ADDRESS(ROW()-1,COLUMN()))/INDIRECT(ADDRESS(ROW()-2,COLUMN())))-1</f>
        <v>-0.29138698211049907</v>
      </c>
      <c r="I55" s="66" cm="1">
        <f t="array" aca="1" ref="I55" ca="1">(INDIRECT(ADDRESS(ROW()-1,COLUMN()))/INDIRECT(ADDRESS(ROW()-2,COLUMN())))-1</f>
        <v>0.10275386872781067</v>
      </c>
      <c r="J55" s="66" cm="1">
        <f t="array" aca="1" ref="J55" ca="1">(INDIRECT(ADDRESS(ROW()-1,COLUMN()))/INDIRECT(ADDRESS(ROW()-2,COLUMN())))-1</f>
        <v>-5.9801656705829043E-3</v>
      </c>
      <c r="K55" s="74" t="str" cm="1">
        <f t="array" aca="1" ref="K55" ca="1">_xlfn.IFS(N55=0,"등급유지",N55&gt;0,N55&amp;"등급 상승",N55&lt;0,N55&amp;"등급 하락")</f>
        <v>등급유지</v>
      </c>
      <c r="M55" s="290"/>
      <c r="N55" s="39" cm="1">
        <f t="array" aca="1" ref="N55" ca="1">(INDIRECT(ADDRESS(ROW()-1,COLUMN()))-INDIRECT(ADDRESS(ROW()-2,COLUMN())))</f>
        <v>0</v>
      </c>
      <c r="O55" s="39" t="s">
        <v>125</v>
      </c>
      <c r="X55" s="291"/>
      <c r="Z55" s="292"/>
      <c r="AA55" s="279"/>
      <c r="AB55" s="39"/>
    </row>
    <row r="56" spans="2:28" ht="25.5" customHeight="1">
      <c r="B56" s="47"/>
      <c r="C56" s="47"/>
      <c r="D56" s="48"/>
      <c r="E56" s="48"/>
      <c r="F56" s="48"/>
      <c r="G56" s="48"/>
      <c r="H56" s="48"/>
      <c r="I56" s="48"/>
      <c r="J56" s="48"/>
      <c r="K56" s="48"/>
      <c r="M56" s="290"/>
      <c r="N56" s="2"/>
      <c r="O56" s="2"/>
      <c r="X56" s="291"/>
      <c r="Z56" s="292"/>
      <c r="AA56" s="279"/>
      <c r="AB56" s="39"/>
    </row>
    <row r="57" spans="2:28" ht="18" customHeight="1">
      <c r="B57" s="51" t="s">
        <v>132</v>
      </c>
      <c r="C57" s="51"/>
      <c r="D57" s="50"/>
      <c r="E57" s="50"/>
      <c r="F57" s="50"/>
      <c r="G57" s="50"/>
      <c r="H57" s="50"/>
      <c r="I57" s="50"/>
      <c r="J57" s="50"/>
      <c r="K57" s="50"/>
      <c r="M57" s="290"/>
      <c r="X57" s="291"/>
      <c r="Z57" s="292"/>
      <c r="AA57" s="279"/>
      <c r="AB57" s="39"/>
    </row>
    <row r="58" spans="2:28" ht="21" customHeight="1">
      <c r="B58" s="47"/>
      <c r="C58" s="47"/>
      <c r="D58" s="48"/>
      <c r="E58" s="48"/>
      <c r="F58" s="48"/>
      <c r="G58" s="48"/>
      <c r="H58" s="48"/>
      <c r="I58" s="48"/>
      <c r="J58" s="48"/>
      <c r="K58" s="48"/>
      <c r="M58" s="290"/>
      <c r="X58" s="291"/>
      <c r="Z58" s="292"/>
      <c r="AA58" s="279"/>
      <c r="AB58" s="39"/>
    </row>
    <row r="59" spans="2:28" ht="25.5" customHeight="1">
      <c r="B59" s="47"/>
      <c r="C59" s="47"/>
      <c r="D59" s="48"/>
      <c r="E59" s="48"/>
      <c r="F59" s="48"/>
      <c r="G59" s="48"/>
      <c r="H59" s="48"/>
      <c r="I59" s="48"/>
      <c r="J59" s="48"/>
      <c r="K59" s="48"/>
      <c r="M59" s="290"/>
      <c r="N59" s="291"/>
      <c r="P59" s="292"/>
      <c r="AA59" s="281"/>
    </row>
    <row r="60" spans="2:28" ht="25.5" customHeight="1">
      <c r="B60" s="47"/>
      <c r="C60" s="47"/>
      <c r="D60" s="48"/>
      <c r="M60" s="290"/>
      <c r="N60" s="291"/>
      <c r="P60" s="292"/>
      <c r="AA60" s="281"/>
    </row>
    <row r="61" spans="2:28" ht="25.5" customHeight="1">
      <c r="B61" s="47"/>
      <c r="C61" s="47"/>
      <c r="D61" s="48"/>
      <c r="M61" s="290"/>
      <c r="N61" s="291"/>
      <c r="P61" s="292"/>
      <c r="AA61" s="281"/>
    </row>
    <row r="62" spans="2:28" ht="25.5" customHeight="1">
      <c r="B62" s="47"/>
      <c r="C62" s="47"/>
      <c r="D62" s="48"/>
      <c r="M62" s="290"/>
      <c r="N62" s="291"/>
      <c r="P62" s="292"/>
      <c r="AA62" s="281"/>
    </row>
    <row r="63" spans="2:28" ht="25.5" customHeight="1">
      <c r="B63" s="47"/>
      <c r="C63" s="47"/>
      <c r="D63" s="48"/>
      <c r="M63" s="290"/>
      <c r="N63" s="291"/>
      <c r="P63" s="292"/>
      <c r="AA63" s="281"/>
    </row>
    <row r="64" spans="2:28" ht="25.5" customHeight="1">
      <c r="B64" s="47"/>
      <c r="C64" s="47"/>
      <c r="D64" s="48"/>
      <c r="M64" s="290"/>
      <c r="N64" s="291"/>
      <c r="P64" s="292"/>
      <c r="AA64" s="281"/>
    </row>
    <row r="65" spans="2:27" ht="25.5" customHeight="1">
      <c r="B65" s="47"/>
      <c r="C65" s="47"/>
      <c r="D65" s="48"/>
      <c r="M65" s="290"/>
      <c r="N65" s="291"/>
      <c r="P65" s="292"/>
      <c r="AA65" s="281"/>
    </row>
    <row r="66" spans="2:27" ht="25.5" customHeight="1">
      <c r="B66" s="47"/>
      <c r="C66" s="47"/>
      <c r="D66" s="48"/>
      <c r="E66" s="48"/>
      <c r="F66" s="48"/>
      <c r="G66" s="48"/>
      <c r="H66" s="48"/>
      <c r="I66" s="48"/>
      <c r="J66" s="48"/>
      <c r="K66" s="48"/>
      <c r="M66" s="290"/>
      <c r="N66" s="291"/>
      <c r="P66" s="292"/>
      <c r="AA66" s="281"/>
    </row>
    <row r="67" spans="2:27" ht="25.5" customHeight="1">
      <c r="B67" s="47"/>
      <c r="C67" s="47"/>
      <c r="D67" s="48"/>
      <c r="E67" s="48"/>
      <c r="F67" s="48"/>
      <c r="G67" s="48"/>
      <c r="H67" s="48"/>
      <c r="I67" s="48"/>
      <c r="J67" s="48"/>
      <c r="K67" s="48"/>
      <c r="M67" s="290"/>
      <c r="N67" s="291"/>
      <c r="P67" s="292"/>
      <c r="AA67" s="281"/>
    </row>
    <row r="68" spans="2:27" ht="25.5" customHeight="1" thickBot="1">
      <c r="B68" s="207" t="s">
        <v>91</v>
      </c>
      <c r="C68" s="208" t="s">
        <v>123</v>
      </c>
      <c r="D68" s="208" t="s">
        <v>119</v>
      </c>
      <c r="E68" s="208" t="s">
        <v>118</v>
      </c>
      <c r="F68" s="208" t="s">
        <v>120</v>
      </c>
      <c r="G68" s="208" t="s">
        <v>121</v>
      </c>
      <c r="H68" s="208" t="s">
        <v>122</v>
      </c>
      <c r="I68" s="208" t="s">
        <v>160</v>
      </c>
      <c r="J68" s="208" t="s">
        <v>160</v>
      </c>
      <c r="K68" s="209" t="s">
        <v>160</v>
      </c>
      <c r="M68" s="293">
        <v>1</v>
      </c>
      <c r="N68" s="294">
        <v>2</v>
      </c>
      <c r="O68" s="294">
        <v>3</v>
      </c>
      <c r="P68" s="293">
        <v>4</v>
      </c>
      <c r="Q68" s="294">
        <v>5</v>
      </c>
      <c r="R68" s="294">
        <v>6</v>
      </c>
      <c r="S68" s="293"/>
      <c r="T68" s="294"/>
      <c r="U68" s="295"/>
      <c r="AA68" s="281"/>
    </row>
    <row r="69" spans="2:27" ht="25.5" customHeight="1" thickTop="1">
      <c r="B69" s="212" t="s">
        <v>109</v>
      </c>
      <c r="C69" s="213" t="s">
        <v>68</v>
      </c>
      <c r="D69" s="214" t="s">
        <v>68</v>
      </c>
      <c r="E69" s="214" t="s">
        <v>69</v>
      </c>
      <c r="F69" s="214" t="s">
        <v>69</v>
      </c>
      <c r="G69" s="214" t="s">
        <v>69</v>
      </c>
      <c r="H69" s="214" t="s">
        <v>67</v>
      </c>
      <c r="I69" s="214" t="s">
        <v>160</v>
      </c>
      <c r="J69" s="214" t="s">
        <v>160</v>
      </c>
      <c r="K69" s="214" t="s">
        <v>160</v>
      </c>
      <c r="M69" s="293" t="s">
        <v>123</v>
      </c>
      <c r="N69" s="293" t="s">
        <v>119</v>
      </c>
      <c r="O69" s="293" t="s">
        <v>118</v>
      </c>
      <c r="P69" s="293" t="s">
        <v>120</v>
      </c>
      <c r="Q69" s="293" t="s">
        <v>121</v>
      </c>
      <c r="R69" s="293" t="s">
        <v>122</v>
      </c>
      <c r="S69" s="293"/>
      <c r="T69" s="293"/>
      <c r="U69" s="290"/>
      <c r="AA69" s="281"/>
    </row>
    <row r="70" spans="2:27" ht="25.5" customHeight="1">
      <c r="B70" s="210" t="s">
        <v>94</v>
      </c>
      <c r="C70" s="200" t="s">
        <v>311</v>
      </c>
      <c r="D70" s="200" t="s">
        <v>504</v>
      </c>
      <c r="E70" s="200" t="s">
        <v>505</v>
      </c>
      <c r="F70" s="200" t="s">
        <v>311</v>
      </c>
      <c r="G70" s="200" t="s">
        <v>506</v>
      </c>
      <c r="H70" s="200" t="s">
        <v>311</v>
      </c>
      <c r="I70" s="200" t="s">
        <v>160</v>
      </c>
      <c r="J70" s="200" t="s">
        <v>160</v>
      </c>
      <c r="K70" s="211" t="s">
        <v>160</v>
      </c>
      <c r="M70" s="290"/>
      <c r="N70" s="291"/>
      <c r="P70" s="292"/>
      <c r="AA70" s="281"/>
    </row>
    <row r="71" spans="2:27" ht="25.5" customHeight="1">
      <c r="B71" s="174" t="s">
        <v>95</v>
      </c>
      <c r="C71" s="176" t="s">
        <v>311</v>
      </c>
      <c r="D71" s="176" t="s">
        <v>505</v>
      </c>
      <c r="E71" s="176" t="s">
        <v>311</v>
      </c>
      <c r="F71" s="176" t="s">
        <v>311</v>
      </c>
      <c r="G71" s="176" t="s">
        <v>311</v>
      </c>
      <c r="H71" s="176" t="s">
        <v>311</v>
      </c>
      <c r="I71" s="176" t="s">
        <v>160</v>
      </c>
      <c r="J71" s="176" t="s">
        <v>160</v>
      </c>
      <c r="K71" s="177" t="s">
        <v>160</v>
      </c>
      <c r="M71" s="296">
        <v>0</v>
      </c>
      <c r="N71" s="296">
        <v>7.6923076923076927E-2</v>
      </c>
      <c r="O71" s="296">
        <v>0.15384615384615385</v>
      </c>
      <c r="P71" s="296">
        <v>0</v>
      </c>
      <c r="Q71" s="296">
        <v>0.125</v>
      </c>
      <c r="R71" s="296">
        <v>0</v>
      </c>
      <c r="S71" s="296"/>
      <c r="T71" s="296"/>
      <c r="AA71" s="281"/>
    </row>
    <row r="72" spans="2:27" ht="25.5" customHeight="1">
      <c r="B72" s="173" t="s">
        <v>96</v>
      </c>
      <c r="C72" s="176" t="s">
        <v>507</v>
      </c>
      <c r="D72" s="176" t="s">
        <v>508</v>
      </c>
      <c r="E72" s="176" t="s">
        <v>505</v>
      </c>
      <c r="F72" s="176" t="s">
        <v>361</v>
      </c>
      <c r="G72" s="176" t="s">
        <v>509</v>
      </c>
      <c r="H72" s="176" t="s">
        <v>311</v>
      </c>
      <c r="I72" s="176" t="s">
        <v>160</v>
      </c>
      <c r="J72" s="176" t="s">
        <v>160</v>
      </c>
      <c r="K72" s="177" t="s">
        <v>160</v>
      </c>
      <c r="M72" s="296">
        <v>0</v>
      </c>
      <c r="N72" s="296">
        <v>0.15384615384615385</v>
      </c>
      <c r="O72" s="296">
        <v>0</v>
      </c>
      <c r="P72" s="296">
        <v>0</v>
      </c>
      <c r="Q72" s="296">
        <v>0</v>
      </c>
      <c r="R72" s="296">
        <v>0</v>
      </c>
      <c r="S72" s="296"/>
      <c r="T72" s="296"/>
      <c r="AA72" s="281"/>
    </row>
    <row r="73" spans="2:27" ht="25.5" customHeight="1">
      <c r="B73" s="173" t="s">
        <v>99</v>
      </c>
      <c r="C73" s="176" t="s">
        <v>311</v>
      </c>
      <c r="D73" s="176" t="s">
        <v>510</v>
      </c>
      <c r="E73" s="176" t="s">
        <v>511</v>
      </c>
      <c r="F73" s="176" t="s">
        <v>512</v>
      </c>
      <c r="G73" s="176" t="s">
        <v>513</v>
      </c>
      <c r="H73" s="176" t="s">
        <v>311</v>
      </c>
      <c r="I73" s="176" t="s">
        <v>160</v>
      </c>
      <c r="J73" s="176" t="s">
        <v>160</v>
      </c>
      <c r="K73" s="177" t="s">
        <v>160</v>
      </c>
      <c r="M73" s="296">
        <v>1</v>
      </c>
      <c r="N73" s="296">
        <v>0.38461538461538464</v>
      </c>
      <c r="O73" s="296">
        <v>0.15384615384615385</v>
      </c>
      <c r="P73" s="296">
        <v>0.25</v>
      </c>
      <c r="Q73" s="296">
        <v>0.25</v>
      </c>
      <c r="R73" s="296">
        <v>0</v>
      </c>
      <c r="S73" s="296"/>
      <c r="T73" s="296"/>
      <c r="AA73" s="281"/>
    </row>
    <row r="74" spans="2:27" ht="25.5" customHeight="1">
      <c r="B74" s="178" t="s">
        <v>97</v>
      </c>
      <c r="C74" s="176" t="s">
        <v>311</v>
      </c>
      <c r="D74" s="176" t="s">
        <v>505</v>
      </c>
      <c r="E74" s="176" t="s">
        <v>505</v>
      </c>
      <c r="F74" s="176" t="s">
        <v>361</v>
      </c>
      <c r="G74" s="176" t="s">
        <v>506</v>
      </c>
      <c r="H74" s="176" t="s">
        <v>514</v>
      </c>
      <c r="I74" s="176" t="s">
        <v>160</v>
      </c>
      <c r="J74" s="176" t="s">
        <v>160</v>
      </c>
      <c r="K74" s="177" t="s">
        <v>160</v>
      </c>
      <c r="M74" s="296">
        <v>0</v>
      </c>
      <c r="N74" s="296">
        <v>0.23076923076923078</v>
      </c>
      <c r="O74" s="296">
        <v>0.46153846153846156</v>
      </c>
      <c r="P74" s="296">
        <v>0.5</v>
      </c>
      <c r="Q74" s="296">
        <v>0.5</v>
      </c>
      <c r="R74" s="296">
        <v>0</v>
      </c>
      <c r="S74" s="296"/>
      <c r="T74" s="296"/>
      <c r="AA74" s="281"/>
    </row>
    <row r="75" spans="2:27" ht="25.5" customHeight="1">
      <c r="B75" s="179" t="s">
        <v>98</v>
      </c>
      <c r="C75" s="180" t="s">
        <v>311</v>
      </c>
      <c r="D75" s="180" t="s">
        <v>311</v>
      </c>
      <c r="E75" s="180" t="s">
        <v>504</v>
      </c>
      <c r="F75" s="180" t="s">
        <v>311</v>
      </c>
      <c r="G75" s="180" t="s">
        <v>311</v>
      </c>
      <c r="H75" s="180" t="s">
        <v>361</v>
      </c>
      <c r="I75" s="180" t="s">
        <v>160</v>
      </c>
      <c r="J75" s="180" t="s">
        <v>160</v>
      </c>
      <c r="K75" s="181" t="s">
        <v>160</v>
      </c>
      <c r="M75" s="296">
        <v>0</v>
      </c>
      <c r="N75" s="296">
        <v>0.15384615384615385</v>
      </c>
      <c r="O75" s="296">
        <v>0.15384615384615385</v>
      </c>
      <c r="P75" s="296">
        <v>0.25</v>
      </c>
      <c r="Q75" s="296">
        <v>0.125</v>
      </c>
      <c r="R75" s="296">
        <v>0.75</v>
      </c>
      <c r="S75" s="296"/>
      <c r="T75" s="296"/>
      <c r="AA75" s="281"/>
    </row>
    <row r="76" spans="2:27" ht="15.75" customHeight="1">
      <c r="B76" s="47"/>
      <c r="C76" s="47"/>
      <c r="D76" s="48"/>
      <c r="E76" s="48"/>
      <c r="F76" s="48"/>
      <c r="G76" s="48"/>
      <c r="H76" s="48"/>
      <c r="I76" s="48"/>
      <c r="J76" s="48"/>
      <c r="K76" s="48"/>
      <c r="M76" s="296">
        <v>0</v>
      </c>
      <c r="N76" s="296">
        <v>0</v>
      </c>
      <c r="O76" s="296">
        <v>7.6923076923076927E-2</v>
      </c>
      <c r="P76" s="296">
        <v>0</v>
      </c>
      <c r="Q76" s="296">
        <v>0</v>
      </c>
      <c r="R76" s="296">
        <v>0.25</v>
      </c>
      <c r="S76" s="296"/>
      <c r="T76" s="296"/>
      <c r="AA76" s="281"/>
    </row>
    <row r="77" spans="2:27" ht="17.25" customHeight="1">
      <c r="B77" s="51" t="s">
        <v>133</v>
      </c>
      <c r="C77" s="51"/>
      <c r="D77" s="50"/>
      <c r="E77" s="50"/>
      <c r="F77" s="50"/>
      <c r="G77" s="50"/>
      <c r="H77" s="50"/>
      <c r="I77" s="50"/>
      <c r="J77" s="50"/>
      <c r="K77" s="50"/>
      <c r="M77" s="290"/>
      <c r="N77" s="291"/>
      <c r="P77" s="292"/>
      <c r="AA77" s="281"/>
    </row>
    <row r="78" spans="2:27" ht="30.75" customHeight="1">
      <c r="B78" s="55" t="s">
        <v>75</v>
      </c>
      <c r="C78" s="55" t="s">
        <v>101</v>
      </c>
      <c r="D78" s="55" t="s">
        <v>102</v>
      </c>
      <c r="E78" s="55" t="s">
        <v>103</v>
      </c>
      <c r="F78" s="55" t="s">
        <v>104</v>
      </c>
      <c r="G78" s="55" t="s">
        <v>105</v>
      </c>
      <c r="H78" s="55" t="s">
        <v>6</v>
      </c>
      <c r="I78" s="55" t="s">
        <v>7</v>
      </c>
      <c r="J78" s="55" t="s">
        <v>106</v>
      </c>
      <c r="K78" s="55" t="s">
        <v>108</v>
      </c>
      <c r="M78" s="290"/>
      <c r="N78" s="291"/>
      <c r="P78" s="292"/>
      <c r="AA78" s="281"/>
    </row>
    <row r="79" spans="2:27" ht="20.25" customHeight="1">
      <c r="B79" s="86" t="s">
        <v>123</v>
      </c>
      <c r="C79" s="65">
        <v>1</v>
      </c>
      <c r="D79" s="87">
        <v>5.1880316612041545E-2</v>
      </c>
      <c r="E79" s="87">
        <v>0.41372398360713519</v>
      </c>
      <c r="F79" s="87">
        <v>0.22013112137494512</v>
      </c>
      <c r="G79" s="88">
        <v>7.2</v>
      </c>
      <c r="H79" s="89">
        <v>7.1086476224417161E-2</v>
      </c>
      <c r="I79" s="89">
        <v>23.316364201608827</v>
      </c>
      <c r="J79" s="90">
        <v>2.5626680527858809</v>
      </c>
      <c r="K79" s="73"/>
      <c r="M79" s="290"/>
      <c r="N79" s="291"/>
      <c r="P79" s="292"/>
      <c r="AA79" s="281"/>
    </row>
    <row r="80" spans="2:27" ht="20.25" customHeight="1">
      <c r="B80" s="86" t="s">
        <v>123</v>
      </c>
      <c r="C80" s="65">
        <v>2</v>
      </c>
      <c r="D80" s="87">
        <v>6.9439174025937966E-2</v>
      </c>
      <c r="E80" s="87">
        <v>0.26051110956594253</v>
      </c>
      <c r="F80" s="87">
        <v>0.18148982403841363</v>
      </c>
      <c r="G80" s="88">
        <v>4.2649999999999997</v>
      </c>
      <c r="H80" s="89">
        <v>4.3211862866288961E-2</v>
      </c>
      <c r="I80" s="89">
        <v>2.9816185377739384</v>
      </c>
      <c r="J80" s="90">
        <v>3.0334178796994782</v>
      </c>
      <c r="K80" s="73"/>
      <c r="M80" s="290"/>
      <c r="N80" s="291"/>
      <c r="P80" s="292"/>
      <c r="AA80" s="281"/>
    </row>
    <row r="81" spans="2:27" ht="20.25" customHeight="1">
      <c r="B81" s="86" t="s">
        <v>123</v>
      </c>
      <c r="C81" s="65">
        <v>3</v>
      </c>
      <c r="D81" s="87">
        <v>4.1466156164216381E-2</v>
      </c>
      <c r="E81" s="87">
        <v>0.3185595169044434</v>
      </c>
      <c r="F81" s="87">
        <v>0.19671372191053857</v>
      </c>
      <c r="G81" s="88">
        <v>6.5139999999999993</v>
      </c>
      <c r="H81" s="89">
        <v>0</v>
      </c>
      <c r="I81" s="89">
        <v>8.2802752711180183</v>
      </c>
      <c r="J81" s="90">
        <v>2.8798413612264246</v>
      </c>
      <c r="K81" s="73"/>
      <c r="M81" s="290"/>
      <c r="N81" s="291"/>
      <c r="P81" s="292"/>
      <c r="AA81" s="281"/>
    </row>
    <row r="82" spans="2:27" ht="20.25" customHeight="1">
      <c r="B82" s="86" t="s">
        <v>123</v>
      </c>
      <c r="C82" s="65">
        <v>4</v>
      </c>
      <c r="D82" s="87">
        <v>3.7741227610706911E-2</v>
      </c>
      <c r="E82" s="87">
        <v>0.28111637422629998</v>
      </c>
      <c r="F82" s="87">
        <v>0.20188293650239128</v>
      </c>
      <c r="G82" s="88">
        <v>5.9080000000000004</v>
      </c>
      <c r="H82" s="89">
        <v>1.6439978542540007E-2</v>
      </c>
      <c r="I82" s="89">
        <v>5.6224726615486817</v>
      </c>
      <c r="J82" s="90">
        <v>2.845737685667622</v>
      </c>
      <c r="K82" s="73"/>
      <c r="M82" s="290"/>
      <c r="N82" s="291"/>
      <c r="P82" s="292"/>
      <c r="AA82" s="281"/>
    </row>
    <row r="83" spans="2:27" ht="20.25" customHeight="1">
      <c r="B83" s="86" t="s">
        <v>123</v>
      </c>
      <c r="C83" s="65">
        <v>5</v>
      </c>
      <c r="D83" s="87">
        <v>3.0569751411922422E-2</v>
      </c>
      <c r="E83" s="87">
        <v>0.25225480095826491</v>
      </c>
      <c r="F83" s="87">
        <v>0.21574965565697501</v>
      </c>
      <c r="G83" s="88">
        <v>4.0730000000000004</v>
      </c>
      <c r="H83" s="89">
        <v>1.7301496043061349E-2</v>
      </c>
      <c r="I83" s="89">
        <v>6.5745684963633124</v>
      </c>
      <c r="J83" s="90">
        <v>3.0856427329054603</v>
      </c>
      <c r="K83" s="73"/>
      <c r="M83" s="290"/>
      <c r="N83" s="291"/>
      <c r="P83" s="292"/>
      <c r="AA83" s="281"/>
    </row>
    <row r="84" spans="2:27" ht="20.25" customHeight="1">
      <c r="B84" s="86" t="s">
        <v>123</v>
      </c>
      <c r="C84" s="65">
        <v>6</v>
      </c>
      <c r="D84" s="87">
        <v>4.2236397165007759E-2</v>
      </c>
      <c r="E84" s="87">
        <v>0.24623087509135053</v>
      </c>
      <c r="F84" s="87">
        <v>0.20320245877967796</v>
      </c>
      <c r="G84" s="88">
        <v>4.9980000000000002</v>
      </c>
      <c r="H84" s="89">
        <v>1.4963362207634607E-2</v>
      </c>
      <c r="I84" s="89">
        <v>7.5714612770631113</v>
      </c>
      <c r="J84" s="90">
        <v>2.8289668350446995</v>
      </c>
      <c r="K84" s="73"/>
      <c r="M84" s="290"/>
      <c r="N84" s="291"/>
      <c r="P84" s="292"/>
      <c r="AA84" s="281"/>
    </row>
    <row r="85" spans="2:27" ht="20.25" customHeight="1">
      <c r="B85" s="86" t="s">
        <v>123</v>
      </c>
      <c r="C85" s="65">
        <v>7</v>
      </c>
      <c r="D85" s="87">
        <v>3.9095917348085082E-2</v>
      </c>
      <c r="E85" s="87">
        <v>0.23403994560379951</v>
      </c>
      <c r="F85" s="87">
        <v>0.18088242427370452</v>
      </c>
      <c r="G85" s="88">
        <v>4.5439999999999996</v>
      </c>
      <c r="H85" s="89">
        <v>0</v>
      </c>
      <c r="I85" s="89">
        <v>4.9939797454695167</v>
      </c>
      <c r="J85" s="90">
        <v>2.8468200602010101</v>
      </c>
      <c r="K85" s="73"/>
      <c r="M85" s="290"/>
      <c r="N85" s="291"/>
      <c r="P85" s="292"/>
      <c r="AA85" s="281"/>
    </row>
    <row r="86" spans="2:27" ht="20.25" customHeight="1">
      <c r="B86" s="86" t="s">
        <v>123</v>
      </c>
      <c r="C86" s="65">
        <v>8</v>
      </c>
      <c r="D86" s="87">
        <v>4.0054044264197348E-2</v>
      </c>
      <c r="E86" s="87">
        <v>0.2553655394806234</v>
      </c>
      <c r="F86" s="87">
        <v>0.1725090879376425</v>
      </c>
      <c r="G86" s="88">
        <v>5.3570000000000002</v>
      </c>
      <c r="H86" s="89">
        <v>0</v>
      </c>
      <c r="I86" s="89">
        <v>4.7666984824874907</v>
      </c>
      <c r="J86" s="90">
        <v>2.7160824789936475</v>
      </c>
      <c r="K86" s="73"/>
      <c r="M86" s="290"/>
      <c r="N86" s="291"/>
      <c r="P86" s="292"/>
      <c r="AA86" s="281"/>
    </row>
    <row r="87" spans="2:27" ht="20.25" customHeight="1">
      <c r="B87" s="86" t="s">
        <v>123</v>
      </c>
      <c r="C87" s="65">
        <v>9</v>
      </c>
      <c r="D87" s="87">
        <v>3.2186191223970879E-2</v>
      </c>
      <c r="E87" s="87">
        <v>0.26796150758963772</v>
      </c>
      <c r="F87" s="87">
        <v>0.18233552380817125</v>
      </c>
      <c r="G87" s="88">
        <v>4.992</v>
      </c>
      <c r="H87" s="89">
        <v>0</v>
      </c>
      <c r="I87" s="89">
        <v>4.8318097625083878</v>
      </c>
      <c r="J87" s="90">
        <v>2.8564156723411993</v>
      </c>
      <c r="K87" s="73"/>
      <c r="M87" s="290"/>
      <c r="N87" s="291"/>
      <c r="P87" s="292"/>
      <c r="AA87" s="281"/>
    </row>
    <row r="88" spans="2:27" ht="20.25" customHeight="1">
      <c r="B88" s="86" t="s">
        <v>123</v>
      </c>
      <c r="C88" s="65">
        <v>10</v>
      </c>
      <c r="D88" s="87">
        <v>3.058431467379636E-2</v>
      </c>
      <c r="E88" s="87">
        <v>0.27249198263504554</v>
      </c>
      <c r="F88" s="87">
        <v>0.18518361029374247</v>
      </c>
      <c r="G88" s="88">
        <v>4.2610000000000001</v>
      </c>
      <c r="H88" s="89">
        <v>2.1261034476893509E-2</v>
      </c>
      <c r="I88" s="89">
        <v>6.9523582739441778</v>
      </c>
      <c r="J88" s="90">
        <v>3.0622271239893903</v>
      </c>
      <c r="K88" s="73"/>
      <c r="M88" s="290"/>
      <c r="N88" s="291"/>
      <c r="P88" s="292"/>
      <c r="AA88" s="281"/>
    </row>
    <row r="89" spans="2:27" ht="20.25" customHeight="1">
      <c r="B89" s="86" t="s">
        <v>123</v>
      </c>
      <c r="C89" s="65">
        <v>11</v>
      </c>
      <c r="D89" s="87">
        <v>3.5468505287661635E-2</v>
      </c>
      <c r="E89" s="87">
        <v>0.28510986075561368</v>
      </c>
      <c r="F89" s="87">
        <v>0.18992493104939881</v>
      </c>
      <c r="G89" s="88">
        <v>4.4569999999999999</v>
      </c>
      <c r="H89" s="89">
        <v>0</v>
      </c>
      <c r="I89" s="89">
        <v>8.0007746544431786</v>
      </c>
      <c r="J89" s="90">
        <v>3.0145161599347223</v>
      </c>
      <c r="K89" s="73" t="s">
        <v>68</v>
      </c>
      <c r="M89" s="290"/>
      <c r="N89" s="291"/>
      <c r="P89" s="292"/>
      <c r="AA89" s="281"/>
    </row>
    <row r="90" spans="2:27" ht="20.25" customHeight="1">
      <c r="B90" s="86" t="s">
        <v>119</v>
      </c>
      <c r="C90" s="65">
        <v>1</v>
      </c>
      <c r="D90" s="87">
        <v>3.1855110789943346E-2</v>
      </c>
      <c r="E90" s="87">
        <v>0.4162521554715225</v>
      </c>
      <c r="F90" s="87">
        <v>0.18057250535642022</v>
      </c>
      <c r="G90" s="88">
        <v>10.143600000000001</v>
      </c>
      <c r="H90" s="89">
        <v>0.75301929360933451</v>
      </c>
      <c r="I90" s="89">
        <v>13.097971955507818</v>
      </c>
      <c r="J90" s="90">
        <v>2.346673826656259</v>
      </c>
      <c r="K90" s="73"/>
      <c r="M90" s="290"/>
      <c r="N90" s="291"/>
      <c r="P90" s="292"/>
      <c r="AA90" s="281"/>
    </row>
    <row r="91" spans="2:27" ht="20.25" customHeight="1">
      <c r="B91" s="86" t="s">
        <v>119</v>
      </c>
      <c r="C91" s="65">
        <v>2</v>
      </c>
      <c r="D91" s="87">
        <v>2.9159051392763518E-2</v>
      </c>
      <c r="E91" s="87">
        <v>0.36591033830241387</v>
      </c>
      <c r="F91" s="87">
        <v>0.1097626632827101</v>
      </c>
      <c r="G91" s="88">
        <v>5.8521428571428578</v>
      </c>
      <c r="H91" s="89">
        <v>1.2068462153129202E-2</v>
      </c>
      <c r="I91" s="89">
        <v>2.8149687972173867</v>
      </c>
      <c r="J91" s="90">
        <v>2.632417385409084</v>
      </c>
      <c r="K91" s="73"/>
      <c r="M91" s="290"/>
      <c r="N91" s="291"/>
      <c r="P91" s="292"/>
      <c r="AA91" s="281"/>
    </row>
    <row r="92" spans="2:27" ht="20.25" customHeight="1">
      <c r="B92" s="86" t="s">
        <v>119</v>
      </c>
      <c r="C92" s="65">
        <v>3</v>
      </c>
      <c r="D92" s="87">
        <v>1.3550512665623802E-2</v>
      </c>
      <c r="E92" s="87">
        <v>0.36175473585726436</v>
      </c>
      <c r="F92" s="87">
        <v>0.11082701380460547</v>
      </c>
      <c r="G92" s="88">
        <v>5.430428571428572</v>
      </c>
      <c r="H92" s="89">
        <v>5.6710765666933846E-3</v>
      </c>
      <c r="I92" s="89">
        <v>2.5845931452705098</v>
      </c>
      <c r="J92" s="90">
        <v>2.727466723525831</v>
      </c>
      <c r="K92" s="73"/>
      <c r="M92" s="290"/>
      <c r="N92" s="291"/>
      <c r="P92" s="292"/>
      <c r="AA92" s="281"/>
    </row>
    <row r="93" spans="2:27" ht="20.25" customHeight="1">
      <c r="B93" s="86" t="s">
        <v>119</v>
      </c>
      <c r="C93" s="65">
        <v>4</v>
      </c>
      <c r="D93" s="87">
        <v>1.207313309871625E-2</v>
      </c>
      <c r="E93" s="87">
        <v>0.3687255217215239</v>
      </c>
      <c r="F93" s="87">
        <v>0.12682731162017039</v>
      </c>
      <c r="G93" s="88">
        <v>5.6925714285714282</v>
      </c>
      <c r="H93" s="89">
        <v>6.3740324975585065E-3</v>
      </c>
      <c r="I93" s="89">
        <v>2.535271425903896</v>
      </c>
      <c r="J93" s="90">
        <v>2.6818126282234025</v>
      </c>
      <c r="K93" s="73"/>
      <c r="M93" s="290"/>
      <c r="N93" s="291"/>
      <c r="P93" s="292"/>
      <c r="AA93" s="281"/>
    </row>
    <row r="94" spans="2:27" ht="20.25" customHeight="1">
      <c r="B94" s="86" t="s">
        <v>119</v>
      </c>
      <c r="C94" s="65">
        <v>5</v>
      </c>
      <c r="D94" s="87">
        <v>1.1854478956080133E-2</v>
      </c>
      <c r="E94" s="87">
        <v>0.36677660186785693</v>
      </c>
      <c r="F94" s="87">
        <v>0.12796389127478389</v>
      </c>
      <c r="G94" s="88">
        <v>6.0239285714285717</v>
      </c>
      <c r="H94" s="89">
        <v>7.0377501044841962E-3</v>
      </c>
      <c r="I94" s="89">
        <v>2.3259764095320268</v>
      </c>
      <c r="J94" s="90">
        <v>2.6411324364925743</v>
      </c>
      <c r="K94" s="73"/>
      <c r="M94" s="290"/>
      <c r="N94" s="291"/>
      <c r="P94" s="292"/>
      <c r="AA94" s="281"/>
    </row>
    <row r="95" spans="2:27" ht="20.25" customHeight="1">
      <c r="B95" s="86" t="s">
        <v>119</v>
      </c>
      <c r="C95" s="65">
        <v>6</v>
      </c>
      <c r="D95" s="87">
        <v>1.1590409526921919E-2</v>
      </c>
      <c r="E95" s="87">
        <v>0.37470628985564941</v>
      </c>
      <c r="F95" s="87">
        <v>0.12553839572606679</v>
      </c>
      <c r="G95" s="88">
        <v>7.7761818181818194</v>
      </c>
      <c r="H95" s="89">
        <v>4.0715155370616263E-2</v>
      </c>
      <c r="I95" s="89">
        <v>3.3476905526951146</v>
      </c>
      <c r="J95" s="90">
        <v>2.3798043191299851</v>
      </c>
      <c r="K95" s="73"/>
      <c r="M95" s="290"/>
      <c r="N95" s="291"/>
      <c r="P95" s="292"/>
      <c r="AA95" s="281"/>
    </row>
    <row r="96" spans="2:27" ht="20.25" customHeight="1">
      <c r="B96" s="86" t="s">
        <v>119</v>
      </c>
      <c r="C96" s="65">
        <v>7</v>
      </c>
      <c r="D96" s="87">
        <v>1.0905938721863835E-2</v>
      </c>
      <c r="E96" s="87">
        <v>0.38043225184064322</v>
      </c>
      <c r="F96" s="87">
        <v>0.13259197255225225</v>
      </c>
      <c r="G96" s="88">
        <v>8.273357142857142</v>
      </c>
      <c r="H96" s="89">
        <v>9.0707422413326674E-2</v>
      </c>
      <c r="I96" s="89">
        <v>3.3004770892147284</v>
      </c>
      <c r="J96" s="90">
        <v>2.2701952668361116</v>
      </c>
      <c r="K96" s="73"/>
      <c r="M96" s="290"/>
      <c r="N96" s="291"/>
      <c r="P96" s="292"/>
      <c r="AA96" s="281"/>
    </row>
    <row r="97" spans="2:27" ht="20.25" customHeight="1">
      <c r="B97" s="86" t="s">
        <v>119</v>
      </c>
      <c r="C97" s="65">
        <v>8</v>
      </c>
      <c r="D97" s="87">
        <v>1.1163956564353953E-2</v>
      </c>
      <c r="E97" s="87">
        <v>0.37837166653822368</v>
      </c>
      <c r="F97" s="87">
        <v>0.12576739735553435</v>
      </c>
      <c r="G97" s="88">
        <v>9.0915714285714273</v>
      </c>
      <c r="H97" s="89">
        <v>0.12709126469611892</v>
      </c>
      <c r="I97" s="89">
        <v>4.637066004954228</v>
      </c>
      <c r="J97" s="90">
        <v>2.1768494431862466</v>
      </c>
      <c r="K97" s="73"/>
      <c r="M97" s="290"/>
      <c r="N97" s="291"/>
      <c r="P97" s="292"/>
      <c r="AA97" s="281"/>
    </row>
    <row r="98" spans="2:27" ht="20.25" customHeight="1">
      <c r="B98" s="86" t="s">
        <v>119</v>
      </c>
      <c r="C98" s="65">
        <v>9</v>
      </c>
      <c r="D98" s="87">
        <v>1.0641464835314673E-2</v>
      </c>
      <c r="E98" s="87">
        <v>0.38379478250563798</v>
      </c>
      <c r="F98" s="87">
        <v>0.13546086522257819</v>
      </c>
      <c r="G98" s="88">
        <v>8.7662142857142857</v>
      </c>
      <c r="H98" s="89">
        <v>0.18016962369505474</v>
      </c>
      <c r="I98" s="89">
        <v>4.2284253659790005</v>
      </c>
      <c r="J98" s="90">
        <v>2.2340076190824503</v>
      </c>
      <c r="K98" s="73"/>
      <c r="M98" s="290"/>
      <c r="N98" s="291"/>
      <c r="P98" s="292"/>
      <c r="AA98" s="281"/>
    </row>
    <row r="99" spans="2:27" ht="20.25" customHeight="1">
      <c r="B99" s="86" t="s">
        <v>119</v>
      </c>
      <c r="C99" s="65">
        <v>10</v>
      </c>
      <c r="D99" s="87">
        <v>1.0616242378005986E-2</v>
      </c>
      <c r="E99" s="87">
        <v>0.38373546524044033</v>
      </c>
      <c r="F99" s="87">
        <v>0.15568407955274705</v>
      </c>
      <c r="G99" s="88">
        <v>6.9494285714285713</v>
      </c>
      <c r="H99" s="89">
        <v>0.33472706966606119</v>
      </c>
      <c r="I99" s="89">
        <v>4.4558291639417611</v>
      </c>
      <c r="J99" s="90">
        <v>2.5450100336791777</v>
      </c>
      <c r="K99" s="73"/>
      <c r="M99" s="290"/>
      <c r="N99" s="291"/>
      <c r="P99" s="292"/>
      <c r="AA99" s="281"/>
    </row>
    <row r="100" spans="2:27" ht="20.25" customHeight="1">
      <c r="B100" s="86" t="s">
        <v>119</v>
      </c>
      <c r="C100" s="65">
        <v>11</v>
      </c>
      <c r="D100" s="87">
        <v>1.0271529384885739E-2</v>
      </c>
      <c r="E100" s="87">
        <v>0.3812530492632572</v>
      </c>
      <c r="F100" s="87">
        <v>0.16080316709859874</v>
      </c>
      <c r="G100" s="88">
        <v>6.7691538461538459</v>
      </c>
      <c r="H100" s="89">
        <v>0.20365282158645057</v>
      </c>
      <c r="I100" s="89">
        <v>4.2464365365931513</v>
      </c>
      <c r="J100" s="90">
        <v>2.5926767432080235</v>
      </c>
      <c r="K100" s="73" t="s">
        <v>68</v>
      </c>
      <c r="M100" s="290"/>
      <c r="N100" s="291"/>
      <c r="P100" s="292"/>
      <c r="AA100" s="281"/>
    </row>
    <row r="101" spans="2:27" ht="20.25" customHeight="1">
      <c r="B101" s="86" t="s">
        <v>118</v>
      </c>
      <c r="C101" s="65">
        <v>1</v>
      </c>
      <c r="D101" s="87">
        <v>5.3071825582395045E-2</v>
      </c>
      <c r="E101" s="87">
        <v>0.38175869525273143</v>
      </c>
      <c r="F101" s="87">
        <v>0.23485230028618237</v>
      </c>
      <c r="G101" s="88">
        <v>10.47425</v>
      </c>
      <c r="H101" s="89">
        <v>0.84172393063032258</v>
      </c>
      <c r="I101" s="89">
        <v>10.078039886919107</v>
      </c>
      <c r="J101" s="90">
        <v>2.411769064773416</v>
      </c>
      <c r="K101" s="73"/>
      <c r="M101" s="290"/>
      <c r="N101" s="291"/>
      <c r="P101" s="292"/>
      <c r="AA101" s="281"/>
    </row>
    <row r="102" spans="2:27" ht="20.25" customHeight="1">
      <c r="B102" s="86" t="s">
        <v>118</v>
      </c>
      <c r="C102" s="65">
        <v>2</v>
      </c>
      <c r="D102" s="87">
        <v>3.3422749547102802E-2</v>
      </c>
      <c r="E102" s="87">
        <v>0.32698831897983122</v>
      </c>
      <c r="F102" s="87">
        <v>0.17018721308904225</v>
      </c>
      <c r="G102" s="88">
        <v>7.6790000000000003</v>
      </c>
      <c r="H102" s="89">
        <v>3.4217864082973219E-2</v>
      </c>
      <c r="I102" s="89">
        <v>1.7000057019404422</v>
      </c>
      <c r="J102" s="90">
        <v>2.925455464497869</v>
      </c>
      <c r="K102" s="73"/>
      <c r="M102" s="290"/>
      <c r="N102" s="291"/>
      <c r="P102" s="292"/>
      <c r="AA102" s="281"/>
    </row>
    <row r="103" spans="2:27" ht="20.25" customHeight="1">
      <c r="B103" s="86" t="s">
        <v>118</v>
      </c>
      <c r="C103" s="65">
        <v>3</v>
      </c>
      <c r="D103" s="87">
        <v>9.0119969368227248E-3</v>
      </c>
      <c r="E103" s="87">
        <v>0.33650562276914364</v>
      </c>
      <c r="F103" s="87">
        <v>0.18625614419151568</v>
      </c>
      <c r="G103" s="88">
        <v>7.5276153846153857</v>
      </c>
      <c r="H103" s="89">
        <v>3.8638709780418154E-2</v>
      </c>
      <c r="I103" s="89">
        <v>2.040826398402086</v>
      </c>
      <c r="J103" s="90">
        <v>2.9448942389426911</v>
      </c>
      <c r="K103" s="73"/>
      <c r="M103" s="290"/>
      <c r="N103" s="291"/>
      <c r="P103" s="292"/>
      <c r="AA103" s="281"/>
    </row>
    <row r="104" spans="2:27" ht="20.25" customHeight="1">
      <c r="B104" s="86" t="s">
        <v>118</v>
      </c>
      <c r="C104" s="65">
        <v>4</v>
      </c>
      <c r="D104" s="87">
        <v>7.7537783585744958E-3</v>
      </c>
      <c r="E104" s="87">
        <v>0.34039320403330453</v>
      </c>
      <c r="F104" s="87">
        <v>0.18249952465085587</v>
      </c>
      <c r="G104" s="88">
        <v>7.7622307692307695</v>
      </c>
      <c r="H104" s="89">
        <v>1.9930781723792052E-2</v>
      </c>
      <c r="I104" s="89">
        <v>1.9714864921784303</v>
      </c>
      <c r="J104" s="90">
        <v>2.8925951554234119</v>
      </c>
      <c r="K104" s="73"/>
      <c r="M104" s="290"/>
      <c r="N104" s="291"/>
      <c r="P104" s="292"/>
      <c r="AA104" s="281"/>
    </row>
    <row r="105" spans="2:27" ht="20.25" customHeight="1">
      <c r="B105" s="86" t="s">
        <v>118</v>
      </c>
      <c r="C105" s="65">
        <v>5</v>
      </c>
      <c r="D105" s="87">
        <v>8.5439864776311273E-3</v>
      </c>
      <c r="E105" s="87">
        <v>0.34014017197629348</v>
      </c>
      <c r="F105" s="87">
        <v>0.18442993013111075</v>
      </c>
      <c r="G105" s="88">
        <v>8.1266923076923074</v>
      </c>
      <c r="H105" s="89">
        <v>3.1444442502612205E-2</v>
      </c>
      <c r="I105" s="89">
        <v>1.7344092496177681</v>
      </c>
      <c r="J105" s="90">
        <v>2.8345679753659554</v>
      </c>
      <c r="K105" s="73"/>
      <c r="M105" s="290"/>
      <c r="N105" s="291"/>
      <c r="P105" s="292"/>
      <c r="AA105" s="281"/>
    </row>
    <row r="106" spans="2:27" ht="20.25" customHeight="1">
      <c r="B106" s="86" t="s">
        <v>118</v>
      </c>
      <c r="C106" s="65">
        <v>6</v>
      </c>
      <c r="D106" s="87">
        <v>9.7957026530879256E-3</v>
      </c>
      <c r="E106" s="87">
        <v>0.3478322591924653</v>
      </c>
      <c r="F106" s="87">
        <v>0.17491875194981887</v>
      </c>
      <c r="G106" s="88">
        <v>10.251692307692307</v>
      </c>
      <c r="H106" s="89">
        <v>1.3741871225107977E-2</v>
      </c>
      <c r="I106" s="89">
        <v>2.2536668809177081</v>
      </c>
      <c r="J106" s="90">
        <v>2.5278061804617762</v>
      </c>
      <c r="K106" s="73"/>
      <c r="M106" s="290"/>
      <c r="N106" s="291"/>
      <c r="P106" s="292"/>
      <c r="AA106" s="281"/>
    </row>
    <row r="107" spans="2:27" ht="20.25" customHeight="1">
      <c r="B107" s="86" t="s">
        <v>118</v>
      </c>
      <c r="C107" s="65">
        <v>7</v>
      </c>
      <c r="D107" s="87">
        <v>1.2574654976680782E-2</v>
      </c>
      <c r="E107" s="87">
        <v>0.35375531544196986</v>
      </c>
      <c r="F107" s="87">
        <v>0.16214191973711128</v>
      </c>
      <c r="G107" s="88">
        <v>11.352769230769232</v>
      </c>
      <c r="H107" s="89">
        <v>1.9348677772924972E-2</v>
      </c>
      <c r="I107" s="89">
        <v>2.6595637084238688</v>
      </c>
      <c r="J107" s="90">
        <v>2.4048187379101149</v>
      </c>
      <c r="K107" s="73"/>
      <c r="M107" s="290"/>
      <c r="N107" s="291"/>
      <c r="P107" s="292"/>
      <c r="AA107" s="281"/>
    </row>
    <row r="108" spans="2:27" ht="20.25" customHeight="1">
      <c r="B108" s="86" t="s">
        <v>118</v>
      </c>
      <c r="C108" s="65">
        <v>8</v>
      </c>
      <c r="D108" s="87">
        <v>1.6621041519178585E-2</v>
      </c>
      <c r="E108" s="87">
        <v>0.35528805783883138</v>
      </c>
      <c r="F108" s="87">
        <v>0.1436852414355152</v>
      </c>
      <c r="G108" s="88">
        <v>11.996833333333335</v>
      </c>
      <c r="H108" s="89">
        <v>1.0186108140898568E-2</v>
      </c>
      <c r="I108" s="89">
        <v>2.909152485040631</v>
      </c>
      <c r="J108" s="90">
        <v>2.2505256839530712</v>
      </c>
      <c r="K108" s="73"/>
      <c r="M108" s="290"/>
      <c r="N108" s="291"/>
      <c r="P108" s="292"/>
      <c r="AA108" s="281"/>
    </row>
    <row r="109" spans="2:27" ht="20.25" customHeight="1">
      <c r="B109" s="86" t="s">
        <v>118</v>
      </c>
      <c r="C109" s="65">
        <v>9</v>
      </c>
      <c r="D109" s="87">
        <v>1.4824832768359655E-2</v>
      </c>
      <c r="E109" s="87">
        <v>0.35922877592183633</v>
      </c>
      <c r="F109" s="87">
        <v>0.16340988111441779</v>
      </c>
      <c r="G109" s="88">
        <v>12.459538461538461</v>
      </c>
      <c r="H109" s="89">
        <v>2.5447154461996063E-2</v>
      </c>
      <c r="I109" s="89">
        <v>3.4510256397306969</v>
      </c>
      <c r="J109" s="90">
        <v>2.3181685700046244</v>
      </c>
      <c r="K109" s="73"/>
      <c r="M109" s="290"/>
      <c r="N109" s="291"/>
      <c r="P109" s="292"/>
      <c r="AA109" s="281"/>
    </row>
    <row r="110" spans="2:27" ht="20.25" customHeight="1">
      <c r="B110" s="86" t="s">
        <v>118</v>
      </c>
      <c r="C110" s="65">
        <v>10</v>
      </c>
      <c r="D110" s="87">
        <v>1.2937800563331445E-2</v>
      </c>
      <c r="E110" s="87">
        <v>0.35393697727764334</v>
      </c>
      <c r="F110" s="87">
        <v>0.19543654674570371</v>
      </c>
      <c r="G110" s="88">
        <v>9.4466923076923077</v>
      </c>
      <c r="H110" s="89">
        <v>3.236002061836691E-2</v>
      </c>
      <c r="I110" s="89">
        <v>2.2382347594370446</v>
      </c>
      <c r="J110" s="90">
        <v>2.6993825421540483</v>
      </c>
      <c r="K110" s="73"/>
      <c r="M110" s="290"/>
      <c r="N110" s="291"/>
      <c r="P110" s="292"/>
      <c r="AA110" s="281"/>
    </row>
    <row r="111" spans="2:27" ht="20.25" customHeight="1">
      <c r="B111" s="86" t="s">
        <v>118</v>
      </c>
      <c r="C111" s="65">
        <v>11</v>
      </c>
      <c r="D111" s="87">
        <v>1.353588577854687E-2</v>
      </c>
      <c r="E111" s="87">
        <v>0.35815652756870014</v>
      </c>
      <c r="F111" s="87">
        <v>0.19654071076921587</v>
      </c>
      <c r="G111" s="88">
        <v>9.4310000000000009</v>
      </c>
      <c r="H111" s="89">
        <v>4.2176118190818852E-2</v>
      </c>
      <c r="I111" s="89">
        <v>2.5104832256439793</v>
      </c>
      <c r="J111" s="90">
        <v>2.7125178537516117</v>
      </c>
      <c r="K111" s="73" t="s">
        <v>69</v>
      </c>
      <c r="M111" s="290"/>
      <c r="N111" s="291"/>
      <c r="P111" s="292"/>
      <c r="AA111" s="281"/>
    </row>
    <row r="112" spans="2:27" ht="20.25" customHeight="1">
      <c r="B112" s="86" t="s">
        <v>120</v>
      </c>
      <c r="C112" s="65">
        <v>1</v>
      </c>
      <c r="D112" s="87">
        <v>4.5516210886937324E-2</v>
      </c>
      <c r="E112" s="87">
        <v>0.40637748996046991</v>
      </c>
      <c r="F112" s="87">
        <v>0.16705578531687229</v>
      </c>
      <c r="G112" s="88">
        <v>11.791666666666666</v>
      </c>
      <c r="H112" s="89">
        <v>0.42363162109050029</v>
      </c>
      <c r="I112" s="89">
        <v>7.391256967973729</v>
      </c>
      <c r="J112" s="90">
        <v>2.0170729401055727</v>
      </c>
      <c r="K112" s="73"/>
      <c r="M112" s="290"/>
      <c r="N112" s="291"/>
      <c r="P112" s="292"/>
      <c r="AA112" s="281"/>
    </row>
    <row r="113" spans="2:27" ht="20.25" customHeight="1">
      <c r="B113" s="86" t="s">
        <v>120</v>
      </c>
      <c r="C113" s="65">
        <v>2</v>
      </c>
      <c r="D113" s="87">
        <v>3.3639751575508595E-2</v>
      </c>
      <c r="E113" s="87">
        <v>0.3114070002168991</v>
      </c>
      <c r="F113" s="87">
        <v>0.1384542044735014</v>
      </c>
      <c r="G113" s="88">
        <v>8.5834285714285716</v>
      </c>
      <c r="H113" s="89">
        <v>1.0776742905117837E-2</v>
      </c>
      <c r="I113" s="89">
        <v>2.3008346102426582</v>
      </c>
      <c r="J113" s="90">
        <v>2.1887922787815217</v>
      </c>
      <c r="K113" s="73"/>
      <c r="M113" s="290"/>
      <c r="N113" s="291"/>
      <c r="P113" s="292"/>
      <c r="AA113" s="281"/>
    </row>
    <row r="114" spans="2:27" ht="20.25" customHeight="1">
      <c r="B114" s="86" t="s">
        <v>120</v>
      </c>
      <c r="C114" s="65">
        <v>3</v>
      </c>
      <c r="D114" s="87">
        <v>1.9917478135119807E-2</v>
      </c>
      <c r="E114" s="87">
        <v>0.29978126186873516</v>
      </c>
      <c r="F114" s="87">
        <v>0.13082649662367121</v>
      </c>
      <c r="G114" s="88">
        <v>8.3734285714285708</v>
      </c>
      <c r="H114" s="89">
        <v>4.6250234488688854E-2</v>
      </c>
      <c r="I114" s="89">
        <v>2.8274310017418456</v>
      </c>
      <c r="J114" s="90">
        <v>2.2181761178435995</v>
      </c>
      <c r="K114" s="73"/>
      <c r="M114" s="290"/>
      <c r="N114" s="291"/>
      <c r="P114" s="292"/>
      <c r="AA114" s="281"/>
    </row>
    <row r="115" spans="2:27" ht="20.25" customHeight="1">
      <c r="B115" s="86" t="s">
        <v>120</v>
      </c>
      <c r="C115" s="65">
        <v>4</v>
      </c>
      <c r="D115" s="87">
        <v>2.0430315918210307E-2</v>
      </c>
      <c r="E115" s="87">
        <v>0.29238969471962378</v>
      </c>
      <c r="F115" s="87">
        <v>0.13529660448024305</v>
      </c>
      <c r="G115" s="88">
        <v>9.0591428571428576</v>
      </c>
      <c r="H115" s="89">
        <v>7.7275547537501973E-2</v>
      </c>
      <c r="I115" s="89">
        <v>4.836161350055332</v>
      </c>
      <c r="J115" s="90">
        <v>2.1701269933148692</v>
      </c>
      <c r="K115" s="73"/>
    </row>
    <row r="116" spans="2:27" ht="20.25" customHeight="1">
      <c r="B116" s="86" t="s">
        <v>120</v>
      </c>
      <c r="C116" s="65">
        <v>5</v>
      </c>
      <c r="D116" s="87">
        <v>2.3597576205486817E-2</v>
      </c>
      <c r="E116" s="87">
        <v>0.28511414879055014</v>
      </c>
      <c r="F116" s="87">
        <v>0.1398546106706425</v>
      </c>
      <c r="G116" s="88">
        <v>9.9533333333333349</v>
      </c>
      <c r="H116" s="89">
        <v>1.6518261102831791E-2</v>
      </c>
      <c r="I116" s="89">
        <v>3.6725600518629347</v>
      </c>
      <c r="J116" s="90">
        <v>2.14045123185105</v>
      </c>
      <c r="K116" s="73"/>
    </row>
    <row r="117" spans="2:27" ht="20.25" customHeight="1">
      <c r="B117" s="86" t="s">
        <v>120</v>
      </c>
      <c r="C117" s="65">
        <v>6</v>
      </c>
      <c r="D117" s="87">
        <v>2.1621913096049515E-2</v>
      </c>
      <c r="E117" s="87">
        <v>0.31889123548243764</v>
      </c>
      <c r="F117" s="87">
        <v>0.12046947390918324</v>
      </c>
      <c r="G117" s="88">
        <v>11.195833333333333</v>
      </c>
      <c r="H117" s="89">
        <v>3.329035548440297E-2</v>
      </c>
      <c r="I117" s="89">
        <v>4.2611655020035801</v>
      </c>
      <c r="J117" s="90">
        <v>2.0172275765123739</v>
      </c>
      <c r="K117" s="73"/>
    </row>
    <row r="118" spans="2:27" ht="20.25" customHeight="1">
      <c r="B118" s="86" t="s">
        <v>120</v>
      </c>
      <c r="C118" s="65">
        <v>7</v>
      </c>
      <c r="D118" s="87">
        <v>1.9366968191292754E-2</v>
      </c>
      <c r="E118" s="87">
        <v>0.33333100111372099</v>
      </c>
      <c r="F118" s="87">
        <v>0.11758597379170037</v>
      </c>
      <c r="G118" s="88">
        <v>12.25342857142857</v>
      </c>
      <c r="H118" s="89">
        <v>2.3056073292490268E-2</v>
      </c>
      <c r="I118" s="89">
        <v>3.9925433584828984</v>
      </c>
      <c r="J118" s="90">
        <v>1.965997665447313</v>
      </c>
      <c r="K118" s="73"/>
    </row>
    <row r="119" spans="2:27" ht="20.25" customHeight="1">
      <c r="B119" s="86" t="s">
        <v>120</v>
      </c>
      <c r="C119" s="65">
        <v>8</v>
      </c>
      <c r="D119" s="87">
        <v>2.3654794954164143E-2</v>
      </c>
      <c r="E119" s="87">
        <v>0.34737082043254303</v>
      </c>
      <c r="F119" s="87">
        <v>0.13619289741363805</v>
      </c>
      <c r="G119" s="88">
        <v>13.1775</v>
      </c>
      <c r="H119" s="89">
        <v>1.0140945451499482E-2</v>
      </c>
      <c r="I119" s="89">
        <v>6.1302015254314375</v>
      </c>
      <c r="J119" s="90">
        <v>1.9195221815366008</v>
      </c>
      <c r="K119" s="73"/>
    </row>
    <row r="120" spans="2:27" ht="20.25" customHeight="1">
      <c r="B120" s="86" t="s">
        <v>120</v>
      </c>
      <c r="C120" s="65">
        <v>9</v>
      </c>
      <c r="D120" s="87">
        <v>2.2871342161833657E-2</v>
      </c>
      <c r="E120" s="87">
        <v>0.34415926861402085</v>
      </c>
      <c r="F120" s="87">
        <v>0.16449446352827132</v>
      </c>
      <c r="G120" s="88">
        <v>12.1904</v>
      </c>
      <c r="H120" s="89">
        <v>5.4199164259726958E-3</v>
      </c>
      <c r="I120" s="89">
        <v>5.0080027775987705</v>
      </c>
      <c r="J120" s="90">
        <v>2.018203072666152</v>
      </c>
      <c r="K120" s="73"/>
    </row>
    <row r="121" spans="2:27" ht="20.25" customHeight="1">
      <c r="B121" s="86" t="s">
        <v>120</v>
      </c>
      <c r="C121" s="65">
        <v>10</v>
      </c>
      <c r="D121" s="87">
        <v>2.8622797425352765E-2</v>
      </c>
      <c r="E121" s="87">
        <v>0.30377821348328921</v>
      </c>
      <c r="F121" s="87">
        <v>0.14699742954440395</v>
      </c>
      <c r="G121" s="88">
        <v>10.790999999999999</v>
      </c>
      <c r="H121" s="89">
        <v>6.3981470966008244E-2</v>
      </c>
      <c r="I121" s="89">
        <v>4.2067817160150422</v>
      </c>
      <c r="J121" s="90">
        <v>2.1876050839919614</v>
      </c>
      <c r="K121" s="73"/>
    </row>
    <row r="122" spans="2:27" ht="20.25" customHeight="1">
      <c r="B122" s="86" t="s">
        <v>120</v>
      </c>
      <c r="C122" s="65">
        <v>11</v>
      </c>
      <c r="D122" s="87">
        <v>2.0442544503916443E-2</v>
      </c>
      <c r="E122" s="87">
        <v>0.34626674607296082</v>
      </c>
      <c r="F122" s="87">
        <v>0.19204400791203632</v>
      </c>
      <c r="G122" s="88">
        <v>10.312250000000001</v>
      </c>
      <c r="H122" s="89">
        <v>2.2099425536482892E-2</v>
      </c>
      <c r="I122" s="89">
        <v>5.7237512139490692</v>
      </c>
      <c r="J122" s="90">
        <v>2.3369637577306941</v>
      </c>
      <c r="K122" s="73" t="s">
        <v>69</v>
      </c>
    </row>
    <row r="123" spans="2:27" ht="20.25" customHeight="1">
      <c r="B123" s="86" t="s">
        <v>121</v>
      </c>
      <c r="C123" s="65">
        <v>1</v>
      </c>
      <c r="D123" s="87">
        <v>1.2897457576182688E-2</v>
      </c>
      <c r="E123" s="87">
        <v>0.5552981096061631</v>
      </c>
      <c r="F123" s="87">
        <v>0.22543024504536407</v>
      </c>
      <c r="G123" s="88">
        <v>13.734</v>
      </c>
      <c r="H123" s="89">
        <v>1.7470004086973072</v>
      </c>
      <c r="I123" s="89">
        <v>19.250600657376097</v>
      </c>
      <c r="J123" s="90">
        <v>2.0508553870661355</v>
      </c>
      <c r="K123" s="73"/>
    </row>
    <row r="124" spans="2:27" ht="20.25" customHeight="1">
      <c r="B124" s="86" t="s">
        <v>121</v>
      </c>
      <c r="C124" s="65">
        <v>2</v>
      </c>
      <c r="D124" s="87">
        <v>4.3673994292962939E-2</v>
      </c>
      <c r="E124" s="87">
        <v>0.44063193240379434</v>
      </c>
      <c r="F124" s="87">
        <v>0.17972776806994409</v>
      </c>
      <c r="G124" s="88">
        <v>10.832222222222223</v>
      </c>
      <c r="H124" s="89">
        <v>8.283658076660505E-2</v>
      </c>
      <c r="I124" s="89">
        <v>4.1307841608947049</v>
      </c>
      <c r="J124" s="90">
        <v>2.4019205344834154</v>
      </c>
      <c r="K124" s="73"/>
    </row>
    <row r="125" spans="2:27" ht="20.25" customHeight="1">
      <c r="B125" s="86" t="s">
        <v>121</v>
      </c>
      <c r="C125" s="65">
        <v>3</v>
      </c>
      <c r="D125" s="87">
        <v>2.7665407538323999E-2</v>
      </c>
      <c r="E125" s="87">
        <v>0.43946729300808041</v>
      </c>
      <c r="F125" s="87">
        <v>0.1948183051356891</v>
      </c>
      <c r="G125" s="88">
        <v>11.080444444444446</v>
      </c>
      <c r="H125" s="89">
        <v>0.23989543035576413</v>
      </c>
      <c r="I125" s="89">
        <v>6.001255040028874</v>
      </c>
      <c r="J125" s="90">
        <v>2.4600610032371084</v>
      </c>
      <c r="K125" s="73"/>
    </row>
    <row r="126" spans="2:27" ht="20.25" customHeight="1">
      <c r="B126" s="86" t="s">
        <v>121</v>
      </c>
      <c r="C126" s="65">
        <v>4</v>
      </c>
      <c r="D126" s="87">
        <v>2.8038540130989428E-2</v>
      </c>
      <c r="E126" s="87">
        <v>0.40569715306457277</v>
      </c>
      <c r="F126" s="87">
        <v>0.21285037443157173</v>
      </c>
      <c r="G126" s="88">
        <v>10.339857142857142</v>
      </c>
      <c r="H126" s="89">
        <v>0.14302199072477151</v>
      </c>
      <c r="I126" s="89">
        <v>3.9793765654598192</v>
      </c>
      <c r="J126" s="90">
        <v>2.7175804920518498</v>
      </c>
      <c r="K126" s="73"/>
    </row>
    <row r="127" spans="2:27" ht="20.25" customHeight="1">
      <c r="B127" s="86" t="s">
        <v>121</v>
      </c>
      <c r="C127" s="65">
        <v>5</v>
      </c>
      <c r="D127" s="87">
        <v>3.0457392872622526E-2</v>
      </c>
      <c r="E127" s="87">
        <v>0.42175842059591429</v>
      </c>
      <c r="F127" s="87">
        <v>0.22093896145343445</v>
      </c>
      <c r="G127" s="88">
        <v>12.657999999999999</v>
      </c>
      <c r="H127" s="89">
        <v>0.17385669021218789</v>
      </c>
      <c r="I127" s="89">
        <v>6.0990806458221591</v>
      </c>
      <c r="J127" s="90">
        <v>2.4445121628341124</v>
      </c>
      <c r="K127" s="73"/>
    </row>
    <row r="128" spans="2:27" ht="20.25" customHeight="1">
      <c r="B128" s="86" t="s">
        <v>121</v>
      </c>
      <c r="C128" s="65">
        <v>6</v>
      </c>
      <c r="D128" s="87">
        <v>2.9553415797850029E-2</v>
      </c>
      <c r="E128" s="87">
        <v>0.41111212256632623</v>
      </c>
      <c r="F128" s="87">
        <v>0.17731275854102088</v>
      </c>
      <c r="G128" s="88">
        <v>12.710142857142857</v>
      </c>
      <c r="H128" s="89">
        <v>0.11347227174300169</v>
      </c>
      <c r="I128" s="89">
        <v>6.0238975564436981</v>
      </c>
      <c r="J128" s="90">
        <v>2.2164715693097179</v>
      </c>
      <c r="K128" s="73"/>
    </row>
    <row r="129" spans="2:11" ht="20.25" customHeight="1">
      <c r="B129" s="86" t="s">
        <v>121</v>
      </c>
      <c r="C129" s="65">
        <v>7</v>
      </c>
      <c r="D129" s="87">
        <v>2.667986387224416E-2</v>
      </c>
      <c r="E129" s="87">
        <v>0.40842782813538048</v>
      </c>
      <c r="F129" s="87">
        <v>0.17867415218427579</v>
      </c>
      <c r="G129" s="88">
        <v>13.1965</v>
      </c>
      <c r="H129" s="89">
        <v>7.0684279984988219E-2</v>
      </c>
      <c r="I129" s="89">
        <v>5.1638793433477508</v>
      </c>
      <c r="J129" s="90">
        <v>2.1542569696633369</v>
      </c>
      <c r="K129" s="73"/>
    </row>
    <row r="130" spans="2:11" ht="20.25" customHeight="1">
      <c r="B130" s="86" t="s">
        <v>121</v>
      </c>
      <c r="C130" s="65">
        <v>8</v>
      </c>
      <c r="D130" s="87">
        <v>3.2113547276594337E-2</v>
      </c>
      <c r="E130" s="87">
        <v>0.41792980480956271</v>
      </c>
      <c r="F130" s="87">
        <v>0.16270602485937549</v>
      </c>
      <c r="G130" s="88">
        <v>13.695857142857145</v>
      </c>
      <c r="H130" s="89">
        <v>3.2892053543000441E-2</v>
      </c>
      <c r="I130" s="89">
        <v>5.8054474503395772</v>
      </c>
      <c r="J130" s="90">
        <v>1.9807767399335019</v>
      </c>
      <c r="K130" s="73"/>
    </row>
    <row r="131" spans="2:11" ht="20.25" customHeight="1">
      <c r="B131" s="86" t="s">
        <v>121</v>
      </c>
      <c r="C131" s="65">
        <v>9</v>
      </c>
      <c r="D131" s="87">
        <v>2.7934131483055451E-2</v>
      </c>
      <c r="E131" s="87">
        <v>0.4107908381511709</v>
      </c>
      <c r="F131" s="87">
        <v>0.15349529530005701</v>
      </c>
      <c r="G131" s="88">
        <v>12.800571428571429</v>
      </c>
      <c r="H131" s="89">
        <v>5.9264592779944794E-2</v>
      </c>
      <c r="I131" s="89">
        <v>6.6652912013177916</v>
      </c>
      <c r="J131" s="90">
        <v>2.0414771938105476</v>
      </c>
      <c r="K131" s="73"/>
    </row>
    <row r="132" spans="2:11" ht="20.25" customHeight="1">
      <c r="B132" s="86" t="s">
        <v>121</v>
      </c>
      <c r="C132" s="65">
        <v>10</v>
      </c>
      <c r="D132" s="87">
        <v>2.7152381328032955E-2</v>
      </c>
      <c r="E132" s="87">
        <v>0.41280255631162233</v>
      </c>
      <c r="F132" s="87">
        <v>0.21623238429253244</v>
      </c>
      <c r="G132" s="88">
        <v>12.318749999999998</v>
      </c>
      <c r="H132" s="89">
        <v>8.196099293139468E-2</v>
      </c>
      <c r="I132" s="89">
        <v>8.2298479372876887</v>
      </c>
      <c r="J132" s="90">
        <v>2.2919005585116823</v>
      </c>
      <c r="K132" s="73"/>
    </row>
    <row r="133" spans="2:11" ht="20.25" customHeight="1">
      <c r="B133" s="86" t="s">
        <v>121</v>
      </c>
      <c r="C133" s="65">
        <v>11</v>
      </c>
      <c r="D133" s="87">
        <v>2.4956693248211401E-2</v>
      </c>
      <c r="E133" s="87">
        <v>0.42145793826065597</v>
      </c>
      <c r="F133" s="87">
        <v>0.20701015778692827</v>
      </c>
      <c r="G133" s="88">
        <v>12.018625000000002</v>
      </c>
      <c r="H133" s="89">
        <v>0.1546978563599464</v>
      </c>
      <c r="I133" s="89">
        <v>7.9872945836372322</v>
      </c>
      <c r="J133" s="90">
        <v>2.3000101685793144</v>
      </c>
      <c r="K133" s="73" t="s">
        <v>69</v>
      </c>
    </row>
    <row r="134" spans="2:11" ht="20.25" customHeight="1">
      <c r="B134" s="86" t="s">
        <v>122</v>
      </c>
      <c r="C134" s="65">
        <v>1</v>
      </c>
      <c r="D134" s="87">
        <v>4.711065357922696E-2</v>
      </c>
      <c r="E134" s="87">
        <v>0.44255381605454586</v>
      </c>
      <c r="F134" s="87">
        <v>0.38493002306902369</v>
      </c>
      <c r="G134" s="88">
        <v>10.046250000000001</v>
      </c>
      <c r="H134" s="89">
        <v>8.0333222205709293E-2</v>
      </c>
      <c r="I134" s="89">
        <v>0.40166611102854644</v>
      </c>
      <c r="J134" s="90">
        <v>3.3470791609996118</v>
      </c>
      <c r="K134" s="73"/>
    </row>
    <row r="135" spans="2:11" ht="20.25" customHeight="1">
      <c r="B135" s="86" t="s">
        <v>122</v>
      </c>
      <c r="C135" s="65">
        <v>2</v>
      </c>
      <c r="D135" s="87">
        <v>5.865962956673109E-2</v>
      </c>
      <c r="E135" s="87">
        <v>0.38325943403229534</v>
      </c>
      <c r="F135" s="87">
        <v>0.4214571820889742</v>
      </c>
      <c r="G135" s="88">
        <v>8.1780000000000008</v>
      </c>
      <c r="H135" s="89">
        <v>0.29792479420578838</v>
      </c>
      <c r="I135" s="89">
        <v>0.21280342443270597</v>
      </c>
      <c r="J135" s="90">
        <v>3.7463919679156708</v>
      </c>
      <c r="K135" s="73"/>
    </row>
    <row r="136" spans="2:11" ht="20.25" customHeight="1">
      <c r="B136" s="86" t="s">
        <v>122</v>
      </c>
      <c r="C136" s="65">
        <v>3</v>
      </c>
      <c r="D136" s="87">
        <v>3.6725955407373244E-2</v>
      </c>
      <c r="E136" s="87">
        <v>0.37090071574136929</v>
      </c>
      <c r="F136" s="87">
        <v>0.42336265721926025</v>
      </c>
      <c r="G136" s="88">
        <v>8.2249999999999996</v>
      </c>
      <c r="H136" s="89">
        <v>0.39095151545418733</v>
      </c>
      <c r="I136" s="89">
        <v>0.24592111455989202</v>
      </c>
      <c r="J136" s="90">
        <v>3.7592638465529959</v>
      </c>
      <c r="K136" s="73"/>
    </row>
    <row r="137" spans="2:11" ht="20.25" customHeight="1">
      <c r="B137" s="86" t="s">
        <v>122</v>
      </c>
      <c r="C137" s="65">
        <v>4</v>
      </c>
      <c r="D137" s="87">
        <v>3.0903700272325675E-2</v>
      </c>
      <c r="E137" s="87">
        <v>0.37395577998317608</v>
      </c>
      <c r="F137" s="87">
        <v>0.43655862387418048</v>
      </c>
      <c r="G137" s="88">
        <v>8.3807999999999989</v>
      </c>
      <c r="H137" s="89">
        <v>0.29074088680145216</v>
      </c>
      <c r="I137" s="89">
        <v>0.36528983213515787</v>
      </c>
      <c r="J137" s="90">
        <v>3.7203802918114781</v>
      </c>
      <c r="K137" s="73"/>
    </row>
    <row r="138" spans="2:11" ht="20.25" customHeight="1">
      <c r="B138" s="86" t="s">
        <v>122</v>
      </c>
      <c r="C138" s="65">
        <v>5</v>
      </c>
      <c r="D138" s="87">
        <v>3.0361755574738695E-2</v>
      </c>
      <c r="E138" s="87">
        <v>0.37149447203631442</v>
      </c>
      <c r="F138" s="87">
        <v>0.4228034229917576</v>
      </c>
      <c r="G138" s="88">
        <v>8.4867999999999988</v>
      </c>
      <c r="H138" s="89">
        <v>0.38679621198514086</v>
      </c>
      <c r="I138" s="89">
        <v>0.28130633598919336</v>
      </c>
      <c r="J138" s="90">
        <v>3.6618095337425367</v>
      </c>
      <c r="K138" s="73"/>
    </row>
    <row r="139" spans="2:11" ht="20.25" customHeight="1">
      <c r="B139" s="86" t="s">
        <v>122</v>
      </c>
      <c r="C139" s="65">
        <v>6</v>
      </c>
      <c r="D139" s="87">
        <v>2.6244131936051615E-2</v>
      </c>
      <c r="E139" s="87">
        <v>0.36938266696875738</v>
      </c>
      <c r="F139" s="87">
        <v>0.31174893851509189</v>
      </c>
      <c r="G139" s="88">
        <v>11.095400000000001</v>
      </c>
      <c r="H139" s="89">
        <v>0.22066381806023019</v>
      </c>
      <c r="I139" s="89">
        <v>0.28808887357863389</v>
      </c>
      <c r="J139" s="90">
        <v>3.0779762691993708</v>
      </c>
      <c r="K139" s="73"/>
    </row>
    <row r="140" spans="2:11" ht="20.25" customHeight="1">
      <c r="B140" s="86" t="s">
        <v>122</v>
      </c>
      <c r="C140" s="65">
        <v>7</v>
      </c>
      <c r="D140" s="87">
        <v>2.6456276526349538E-2</v>
      </c>
      <c r="E140" s="87">
        <v>0.368183257131452</v>
      </c>
      <c r="F140" s="87">
        <v>0.26748009560436392</v>
      </c>
      <c r="G140" s="88">
        <v>12.514800000000001</v>
      </c>
      <c r="H140" s="89">
        <v>0.55821932995693335</v>
      </c>
      <c r="I140" s="89">
        <v>0.21708529498325185</v>
      </c>
      <c r="J140" s="90">
        <v>2.8635562371843091</v>
      </c>
      <c r="K140" s="73"/>
    </row>
    <row r="141" spans="2:11" ht="20.25" customHeight="1">
      <c r="B141" s="86" t="s">
        <v>122</v>
      </c>
      <c r="C141" s="65">
        <v>8</v>
      </c>
      <c r="D141" s="87">
        <v>3.278693323340294E-2</v>
      </c>
      <c r="E141" s="87">
        <v>0.37203315409035986</v>
      </c>
      <c r="F141" s="87">
        <v>0.20891930531550687</v>
      </c>
      <c r="G141" s="88">
        <v>14.233499999999999</v>
      </c>
      <c r="H141" s="89">
        <v>0.99296247773529889</v>
      </c>
      <c r="I141" s="89">
        <v>0.1787332459923538</v>
      </c>
      <c r="J141" s="90">
        <v>2.6482967433773346</v>
      </c>
      <c r="K141" s="73"/>
    </row>
    <row r="142" spans="2:11" ht="20.25" customHeight="1">
      <c r="B142" s="86" t="s">
        <v>122</v>
      </c>
      <c r="C142" s="65">
        <v>9</v>
      </c>
      <c r="D142" s="87">
        <v>2.6303110322005791E-2</v>
      </c>
      <c r="E142" s="87">
        <v>0.38395104431241694</v>
      </c>
      <c r="F142" s="87">
        <v>0.25167018068991637</v>
      </c>
      <c r="G142" s="88">
        <v>13.558599999999998</v>
      </c>
      <c r="H142" s="89">
        <v>0.69550612882576679</v>
      </c>
      <c r="I142" s="89">
        <v>0.50874985349292201</v>
      </c>
      <c r="J142" s="90">
        <v>2.7770140481151473</v>
      </c>
      <c r="K142" s="73"/>
    </row>
    <row r="143" spans="2:11" ht="20.25" customHeight="1">
      <c r="B143" s="86" t="s">
        <v>122</v>
      </c>
      <c r="C143" s="65">
        <v>10</v>
      </c>
      <c r="D143" s="87">
        <v>2.5298076748525095E-2</v>
      </c>
      <c r="E143" s="87">
        <v>0.39077224587039616</v>
      </c>
      <c r="F143" s="87">
        <v>0.43898254135567072</v>
      </c>
      <c r="G143" s="88">
        <v>8.7009999999999987</v>
      </c>
      <c r="H143" s="89">
        <v>0.66876246534652961</v>
      </c>
      <c r="I143" s="89">
        <v>0.36867674371667658</v>
      </c>
      <c r="J143" s="90">
        <v>3.6828716166184541</v>
      </c>
      <c r="K143" s="73"/>
    </row>
    <row r="144" spans="2:11" ht="20.25" customHeight="1">
      <c r="B144" s="86" t="s">
        <v>122</v>
      </c>
      <c r="C144" s="65">
        <v>11</v>
      </c>
      <c r="D144" s="87">
        <v>3.3521115999576495E-2</v>
      </c>
      <c r="E144" s="87">
        <v>0.42177437632669951</v>
      </c>
      <c r="F144" s="87">
        <v>0.42384194060687302</v>
      </c>
      <c r="G144" s="88">
        <v>10.822999999999999</v>
      </c>
      <c r="H144" s="89">
        <v>0.65468325703872887</v>
      </c>
      <c r="I144" s="89">
        <v>0.51065294049020848</v>
      </c>
      <c r="J144" s="90">
        <v>3.2926822538415008</v>
      </c>
      <c r="K144" s="73" t="s">
        <v>67</v>
      </c>
    </row>
    <row r="145" spans="2:11" ht="20.25" customHeight="1">
      <c r="B145" s="84" t="s">
        <v>127</v>
      </c>
      <c r="C145" s="83"/>
      <c r="D145" s="84"/>
      <c r="E145" s="84"/>
      <c r="F145" s="84"/>
      <c r="G145" s="84"/>
      <c r="H145" s="84"/>
      <c r="I145" s="84"/>
      <c r="J145" s="84"/>
      <c r="K145" s="83"/>
    </row>
    <row r="146" spans="2:11" ht="20.25" customHeight="1">
      <c r="B146" s="224" t="str">
        <f>C68</f>
        <v>순환54</v>
      </c>
      <c r="C146" s="53"/>
      <c r="D146" s="66">
        <f t="shared" ref="D146:J151" si="1">(SUMIFS(D$79:D$144,$B$79:$B$144,$B146,$C$79:$C$144,MAX($C$79:$C$144))/SUMIFS(D$79:D$144,$B$79:$B$144,$B146,$C$79:$C$144,MAX($C$79:$C$144)-1))-1</f>
        <v>0.15969593126276216</v>
      </c>
      <c r="E146" s="66">
        <f t="shared" si="1"/>
        <v>4.6305502270382437E-2</v>
      </c>
      <c r="F146" s="66">
        <f t="shared" si="1"/>
        <v>2.5603349822025612E-2</v>
      </c>
      <c r="G146" s="66">
        <f t="shared" si="1"/>
        <v>4.5998591879840456E-2</v>
      </c>
      <c r="H146" s="66" t="s">
        <v>362</v>
      </c>
      <c r="I146" s="66">
        <f t="shared" si="1"/>
        <v>0.15080010827811074</v>
      </c>
      <c r="J146" s="85">
        <f t="shared" si="1"/>
        <v>-1.5580478561143196E-2</v>
      </c>
      <c r="K146" s="54"/>
    </row>
    <row r="147" spans="2:11" ht="20.25" customHeight="1">
      <c r="B147" s="41" t="str">
        <f>D68</f>
        <v>536</v>
      </c>
      <c r="C147" s="53"/>
      <c r="D147" s="66">
        <f t="shared" si="1"/>
        <v>-3.2470339395641479E-2</v>
      </c>
      <c r="E147" s="66">
        <f t="shared" si="1"/>
        <v>-6.4690814429354537E-3</v>
      </c>
      <c r="F147" s="66">
        <f t="shared" si="1"/>
        <v>3.2881252601794086E-2</v>
      </c>
      <c r="G147" s="66">
        <f t="shared" si="1"/>
        <v>-2.5940942254719324E-2</v>
      </c>
      <c r="H147" s="66">
        <f t="shared" si="1"/>
        <v>-0.39158544365825032</v>
      </c>
      <c r="I147" s="66">
        <f t="shared" si="1"/>
        <v>-4.6992965763385519E-2</v>
      </c>
      <c r="J147" s="85">
        <f t="shared" si="1"/>
        <v>1.872947803664915E-2</v>
      </c>
      <c r="K147" s="54"/>
    </row>
    <row r="148" spans="2:11" ht="20.25" customHeight="1">
      <c r="B148" s="41" t="str">
        <f>E68</f>
        <v>535</v>
      </c>
      <c r="C148" s="53"/>
      <c r="D148" s="66">
        <f t="shared" si="1"/>
        <v>4.6227734945190724E-2</v>
      </c>
      <c r="E148" s="66">
        <f t="shared" si="1"/>
        <v>1.1921756024227959E-2</v>
      </c>
      <c r="F148" s="66">
        <f t="shared" si="1"/>
        <v>5.6497315466224052E-3</v>
      </c>
      <c r="G148" s="66">
        <f t="shared" si="1"/>
        <v>-1.6611430944488692E-3</v>
      </c>
      <c r="H148" s="66">
        <f t="shared" si="1"/>
        <v>0.30334027558933374</v>
      </c>
      <c r="I148" s="66">
        <f t="shared" si="1"/>
        <v>0.12163534904417705</v>
      </c>
      <c r="J148" s="85">
        <f t="shared" si="1"/>
        <v>4.8660430274110045E-3</v>
      </c>
      <c r="K148" s="54"/>
    </row>
    <row r="149" spans="2:11" ht="20.25" customHeight="1">
      <c r="B149" s="41" t="str">
        <f>F68</f>
        <v>537</v>
      </c>
      <c r="C149" s="53"/>
      <c r="D149" s="66">
        <f t="shared" si="1"/>
        <v>-0.2857950185606466</v>
      </c>
      <c r="E149" s="66">
        <f t="shared" si="1"/>
        <v>0.13986695129474414</v>
      </c>
      <c r="F149" s="66">
        <f t="shared" si="1"/>
        <v>0.30644466714314222</v>
      </c>
      <c r="G149" s="66">
        <f t="shared" si="1"/>
        <v>-4.4365675099619861E-2</v>
      </c>
      <c r="H149" s="66">
        <f>(SUMIFS(H$79:H$144,$B$79:$B$144,$B149,$C$79:$C$144,MAX($C$79:$C$144))/SUMIFS(H$79:H$144,$B$79:$B$144,$B149,$C$79:$C$144,MAX($C$79:$C$144)-1))-1</f>
        <v>-0.6545964760919023</v>
      </c>
      <c r="I149" s="66">
        <f t="shared" si="1"/>
        <v>0.3606009534934953</v>
      </c>
      <c r="J149" s="85">
        <f t="shared" si="1"/>
        <v>6.8274971031874632E-2</v>
      </c>
      <c r="K149" s="54"/>
    </row>
    <row r="150" spans="2:11" ht="20.25" customHeight="1">
      <c r="B150" s="41" t="str">
        <f>G68</f>
        <v>538</v>
      </c>
      <c r="C150" s="53"/>
      <c r="D150" s="66">
        <f t="shared" si="1"/>
        <v>-8.0865396419379842E-2</v>
      </c>
      <c r="E150" s="66">
        <f t="shared" si="1"/>
        <v>2.0967365188745868E-2</v>
      </c>
      <c r="F150" s="66">
        <f t="shared" si="1"/>
        <v>-4.2649608363600988E-2</v>
      </c>
      <c r="G150" s="66">
        <f t="shared" si="1"/>
        <v>-2.4363267376965703E-2</v>
      </c>
      <c r="H150" s="66">
        <f t="shared" si="1"/>
        <v>0.88745707960658793</v>
      </c>
      <c r="I150" s="66">
        <f>(SUMIFS(I$79:I$144,$B$79:$B$144,$B150,$C$79:$C$144,MAX($C$79:$C$144))/SUMIFS(I$79:I$144,$B$79:$B$144,$B150,$C$79:$C$144,MAX($C$79:$C$144)-1))-1</f>
        <v>-2.9472397971230913E-2</v>
      </c>
      <c r="J150" s="85">
        <f t="shared" si="1"/>
        <v>3.5383778050555037E-3</v>
      </c>
      <c r="K150" s="54"/>
    </row>
    <row r="151" spans="2:11" ht="20.25" customHeight="1">
      <c r="B151" s="41" t="str">
        <f>H68</f>
        <v>539</v>
      </c>
      <c r="C151" s="53"/>
      <c r="D151" s="66">
        <f t="shared" si="1"/>
        <v>0.32504602356899759</v>
      </c>
      <c r="E151" s="66">
        <f t="shared" si="1"/>
        <v>7.933554847850055E-2</v>
      </c>
      <c r="F151" s="66">
        <f>(SUMIFS(F$79:F$144,$B$79:$B$144,$B151,$C$79:$C$144,MAX($C$79:$C$144))/SUMIFS(F$79:F$144,$B$79:$B$144,$B151,$C$79:$C$144,MAX($C$79:$C$144)-1))-1</f>
        <v>-3.4490211619897959E-2</v>
      </c>
      <c r="G151" s="66">
        <f t="shared" si="1"/>
        <v>0.24388001379151825</v>
      </c>
      <c r="H151" s="66">
        <f t="shared" si="1"/>
        <v>-2.105262935249419E-2</v>
      </c>
      <c r="I151" s="66">
        <f t="shared" si="1"/>
        <v>0.38509669837661042</v>
      </c>
      <c r="J151" s="85">
        <f t="shared" si="1"/>
        <v>-0.10594704442486591</v>
      </c>
      <c r="K151" s="54"/>
    </row>
    <row r="152" spans="2:11" ht="20.25" customHeight="1" thickBot="1"/>
    <row r="153" spans="2:11" ht="17.25" thickTop="1">
      <c r="B153" s="25" t="s">
        <v>51</v>
      </c>
      <c r="C153" s="25"/>
      <c r="D153" s="25"/>
      <c r="E153" s="25"/>
      <c r="F153" s="172" t="s">
        <v>77</v>
      </c>
      <c r="G153" s="42"/>
      <c r="H153" s="25"/>
      <c r="I153" s="25"/>
    </row>
    <row r="154" spans="2:11">
      <c r="B154" s="26" t="s">
        <v>33</v>
      </c>
      <c r="C154" s="26" t="s">
        <v>52</v>
      </c>
      <c r="D154" s="26"/>
      <c r="E154" s="26"/>
      <c r="F154" s="91" t="s">
        <v>78</v>
      </c>
      <c r="G154" s="43"/>
      <c r="H154" s="45" t="s">
        <v>81</v>
      </c>
      <c r="I154" s="45"/>
    </row>
    <row r="155" spans="2:11">
      <c r="B155" s="26" t="s">
        <v>34</v>
      </c>
      <c r="C155" s="26" t="s">
        <v>53</v>
      </c>
      <c r="D155" s="26"/>
      <c r="E155" s="26"/>
      <c r="F155" s="91" t="s">
        <v>79</v>
      </c>
      <c r="G155" s="43"/>
      <c r="H155" s="45" t="s">
        <v>82</v>
      </c>
      <c r="I155" s="45"/>
    </row>
    <row r="156" spans="2:11">
      <c r="B156" s="26" t="s">
        <v>4</v>
      </c>
      <c r="C156" s="26" t="s">
        <v>54</v>
      </c>
      <c r="D156" s="26"/>
      <c r="E156" s="26"/>
      <c r="F156" s="91" t="s">
        <v>80</v>
      </c>
      <c r="G156" s="43"/>
      <c r="H156" s="45" t="s">
        <v>83</v>
      </c>
      <c r="I156" s="45"/>
    </row>
    <row r="157" spans="2:11">
      <c r="B157" s="26" t="s">
        <v>5</v>
      </c>
      <c r="C157" s="26" t="s">
        <v>55</v>
      </c>
      <c r="D157" s="26"/>
      <c r="E157" s="26"/>
      <c r="F157" s="91" t="s">
        <v>87</v>
      </c>
      <c r="G157" s="43"/>
      <c r="H157" s="45" t="s">
        <v>84</v>
      </c>
      <c r="I157" s="45"/>
    </row>
    <row r="158" spans="2:11">
      <c r="B158" s="26" t="s">
        <v>56</v>
      </c>
      <c r="C158" s="26" t="s">
        <v>57</v>
      </c>
      <c r="D158" s="26"/>
      <c r="E158" s="26"/>
      <c r="F158" s="91" t="s">
        <v>88</v>
      </c>
      <c r="G158" s="43"/>
      <c r="H158" s="45" t="s">
        <v>85</v>
      </c>
      <c r="I158" s="45"/>
    </row>
    <row r="159" spans="2:11" ht="17.25" thickBot="1">
      <c r="B159" s="27" t="s">
        <v>58</v>
      </c>
      <c r="C159" s="27" t="s">
        <v>59</v>
      </c>
      <c r="D159" s="27"/>
      <c r="E159" s="27"/>
      <c r="F159" s="92" t="s">
        <v>89</v>
      </c>
      <c r="G159" s="44"/>
      <c r="H159" s="46" t="s">
        <v>86</v>
      </c>
      <c r="I159" s="46"/>
    </row>
    <row r="160" spans="2:11" ht="17.25" thickTop="1"/>
    <row r="161" ht="6.75" customHeight="1"/>
  </sheetData>
  <mergeCells count="3">
    <mergeCell ref="O9:P9"/>
    <mergeCell ref="C4:D4"/>
    <mergeCell ref="C5:D5"/>
  </mergeCells>
  <phoneticPr fontId="2" type="noConversion"/>
  <conditionalFormatting sqref="B79:K144">
    <cfRule type="expression" dxfId="69" priority="6">
      <formula>$B79&lt;&gt;$B80</formula>
    </cfRule>
  </conditionalFormatting>
  <conditionalFormatting sqref="C69:K69">
    <cfRule type="containsText" dxfId="67" priority="7" operator="containsText" text="F">
      <formula>NOT(ISERROR(SEARCH("F",C69)))</formula>
    </cfRule>
    <cfRule type="containsText" dxfId="66" priority="8" operator="containsText" text="D">
      <formula>NOT(ISERROR(SEARCH("D",C69)))</formula>
    </cfRule>
    <cfRule type="containsText" dxfId="65" priority="9" operator="containsText" text="S">
      <formula>NOT(ISERROR(SEARCH("S",C69)))</formula>
    </cfRule>
    <cfRule type="containsText" dxfId="64" priority="10" operator="containsText" text="A">
      <formula>NOT(ISERROR(SEARCH("A",C69)))</formula>
    </cfRule>
  </conditionalFormatting>
  <conditionalFormatting sqref="D56:K56 D58:K59 D60:D65 D66:K67 D76:K76 D145:K145 K146:K151">
    <cfRule type="containsText" dxfId="63" priority="65" operator="containsText" text="악화">
      <formula>NOT(ISERROR(SEARCH("악화",D56)))</formula>
    </cfRule>
  </conditionalFormatting>
  <conditionalFormatting sqref="D56:K56 D58:K59 D66:K67 D76:K76 D145:K145 K146:K151 D60:D65">
    <cfRule type="containsText" dxfId="62" priority="64" operator="containsText" text="개선">
      <formula>NOT(ISERROR(SEARCH("개선",D56)))</formula>
    </cfRule>
  </conditionalFormatting>
  <conditionalFormatting sqref="G4:G5">
    <cfRule type="containsText" dxfId="61" priority="15" operator="containsText" text="S">
      <formula>NOT(ISERROR(SEARCH("S",G4)))</formula>
    </cfRule>
    <cfRule type="containsText" dxfId="60" priority="16" operator="containsText" text="A">
      <formula>NOT(ISERROR(SEARCH("A",G4)))</formula>
    </cfRule>
  </conditionalFormatting>
  <conditionalFormatting sqref="G5">
    <cfRule type="containsText" dxfId="59" priority="11" operator="containsText" text="F">
      <formula>NOT(ISERROR(SEARCH("F",G5)))</formula>
    </cfRule>
    <cfRule type="containsText" dxfId="58" priority="12" operator="containsText" text="D">
      <formula>NOT(ISERROR(SEARCH("D",G5)))</formula>
    </cfRule>
  </conditionalFormatting>
  <conditionalFormatting sqref="K1:K22 J23">
    <cfRule type="containsText" dxfId="57" priority="1" operator="containsText" text="D">
      <formula>NOT(ISERROR(SEARCH("D",J1)))</formula>
    </cfRule>
    <cfRule type="containsText" dxfId="56" priority="2" operator="containsText" text="F">
      <formula>NOT(ISERROR(SEARCH("F",J1)))</formula>
    </cfRule>
    <cfRule type="containsText" dxfId="55" priority="3" operator="containsText" text="S">
      <formula>NOT(ISERROR(SEARCH("S",J1)))</formula>
    </cfRule>
    <cfRule type="containsText" dxfId="54" priority="4" operator="containsText" text="A">
      <formula>NOT(ISERROR(SEARCH("A",J1)))</formula>
    </cfRule>
  </conditionalFormatting>
  <conditionalFormatting sqref="K25:K29 K31:K68 K70:K1048576">
    <cfRule type="containsText" dxfId="53" priority="17" operator="containsText" text="D">
      <formula>NOT(ISERROR(SEARCH("D",K25)))</formula>
    </cfRule>
    <cfRule type="containsText" dxfId="52" priority="18" operator="containsText" text="F">
      <formula>NOT(ISERROR(SEARCH("F",K25)))</formula>
    </cfRule>
    <cfRule type="containsText" dxfId="51" priority="19" operator="containsText" text="S">
      <formula>NOT(ISERROR(SEARCH("S",K25)))</formula>
    </cfRule>
    <cfRule type="containsText" dxfId="50" priority="20" operator="containsText" text="A">
      <formula>NOT(ISERROR(SEARCH("A",K25)))</formula>
    </cfRule>
  </conditionalFormatting>
  <printOptions horizontalCentered="1"/>
  <pageMargins left="0" right="0" top="0.39370078740157483" bottom="0" header="0" footer="0"/>
  <pageSetup paperSize="9" scale="72" fitToHeight="0" orientation="portrait" r:id="rId1"/>
  <rowBreaks count="1" manualBreakCount="1">
    <brk id="56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3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D29:J29</xm:sqref>
        </x14:conditionalFormatting>
        <x14:conditionalFormatting xmlns:xm="http://schemas.microsoft.com/office/excel/2006/main">
          <x14:cfRule type="iconSet" priority="22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D55:J55</xm:sqref>
        </x14:conditionalFormatting>
        <x14:conditionalFormatting xmlns:xm="http://schemas.microsoft.com/office/excel/2006/main">
          <x14:cfRule type="iconSet" priority="21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D146:J151</xm:sqref>
        </x14:conditionalFormatting>
        <x14:conditionalFormatting xmlns:xm="http://schemas.microsoft.com/office/excel/2006/main">
          <x14:cfRule type="iconSet" priority="5" id="{B8CA6974-9CD7-4ACE-AB23-5BCB996608AE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K22</xm:sqref>
        </x14:conditionalFormatting>
        <x14:conditionalFormatting xmlns:xm="http://schemas.microsoft.com/office/excel/2006/main">
          <x14:cfRule type="iconSet" priority="25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K35:K40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7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5" customWidth="1"/>
    <col min="6" max="6" width="10.28515625" style="4" customWidth="1"/>
    <col min="7" max="7" width="9.140625" style="4"/>
    <col min="8" max="8" width="9.7109375" style="4" customWidth="1"/>
    <col min="9" max="9" width="10" style="171" bestFit="1" customWidth="1"/>
    <col min="10" max="20" width="9.28515625" style="171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3"/>
      <c r="F1" s="108"/>
      <c r="G1" s="21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9"/>
    </row>
    <row r="2" spans="1:66" ht="50.25" customHeight="1">
      <c r="A2" s="10" t="s">
        <v>47</v>
      </c>
      <c r="B2" s="10"/>
      <c r="C2" s="10"/>
      <c r="D2" s="10"/>
      <c r="E2" s="104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0"/>
    </row>
    <row r="3" spans="1:66" s="17" customFormat="1" ht="21.75" customHeight="1">
      <c r="A3" s="40" t="s">
        <v>154</v>
      </c>
      <c r="B3" s="40"/>
      <c r="C3" s="19"/>
      <c r="D3" s="19"/>
      <c r="E3" s="104"/>
      <c r="F3" s="4"/>
      <c r="G3" s="4"/>
      <c r="H3" s="4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8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8" t="s">
        <v>38</v>
      </c>
      <c r="B4" s="138" t="s">
        <v>142</v>
      </c>
      <c r="C4" s="138" t="s">
        <v>1</v>
      </c>
      <c r="D4" s="138" t="s">
        <v>10</v>
      </c>
      <c r="E4" s="139" t="s">
        <v>141</v>
      </c>
      <c r="F4" s="125" t="s">
        <v>45</v>
      </c>
      <c r="G4" s="149" t="s">
        <v>144</v>
      </c>
      <c r="H4" s="125" t="s">
        <v>63</v>
      </c>
      <c r="I4" s="125" t="s">
        <v>3</v>
      </c>
      <c r="J4" s="124" t="s">
        <v>11</v>
      </c>
      <c r="K4" s="124" t="s">
        <v>12</v>
      </c>
      <c r="L4" s="124" t="s">
        <v>13</v>
      </c>
      <c r="M4" s="124" t="s">
        <v>15</v>
      </c>
      <c r="N4" s="226" t="s">
        <v>6</v>
      </c>
      <c r="O4" s="226" t="s">
        <v>7</v>
      </c>
      <c r="P4" s="226" t="s">
        <v>26</v>
      </c>
      <c r="Q4" s="226" t="s">
        <v>14</v>
      </c>
      <c r="R4" s="226" t="s">
        <v>46</v>
      </c>
      <c r="S4" s="150" t="s">
        <v>43</v>
      </c>
      <c r="T4" s="150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8" t="s">
        <v>39</v>
      </c>
      <c r="AQ4" s="98" t="s">
        <v>27</v>
      </c>
      <c r="AR4" s="98" t="s">
        <v>40</v>
      </c>
      <c r="AS4" s="98" t="s">
        <v>41</v>
      </c>
      <c r="AT4" s="98" t="s">
        <v>6</v>
      </c>
      <c r="AU4" s="98" t="s">
        <v>7</v>
      </c>
      <c r="AV4" s="98" t="s">
        <v>28</v>
      </c>
      <c r="AW4" s="98" t="s">
        <v>18</v>
      </c>
      <c r="AX4" s="99" t="s">
        <v>60</v>
      </c>
      <c r="AY4" s="98" t="s">
        <v>90</v>
      </c>
      <c r="AZ4" s="98" t="s">
        <v>65</v>
      </c>
      <c r="BA4" s="98" t="s">
        <v>126</v>
      </c>
      <c r="BB4" t="s">
        <v>134</v>
      </c>
      <c r="BC4" t="s">
        <v>135</v>
      </c>
      <c r="BD4" t="s">
        <v>113</v>
      </c>
      <c r="BE4" t="s">
        <v>136</v>
      </c>
      <c r="BF4" t="s">
        <v>137</v>
      </c>
      <c r="BG4" t="s">
        <v>90</v>
      </c>
      <c r="BH4" t="s">
        <v>136</v>
      </c>
      <c r="BI4" t="s">
        <v>137</v>
      </c>
      <c r="BJ4" t="s">
        <v>90</v>
      </c>
      <c r="BL4" t="s">
        <v>138</v>
      </c>
      <c r="BM4" t="s">
        <v>139</v>
      </c>
      <c r="BN4" t="s">
        <v>140</v>
      </c>
    </row>
    <row r="5" spans="1:66">
      <c r="A5" s="143" t="str">
        <f>W5</f>
        <v>성원운수</v>
      </c>
      <c r="B5" s="143" t="str">
        <f>V5</f>
        <v>535</v>
      </c>
      <c r="C5" s="144" t="str">
        <f>Y5</f>
        <v>71바5564</v>
      </c>
      <c r="D5" s="132" t="str">
        <f>Z5</f>
        <v>중형</v>
      </c>
      <c r="E5" s="128" t="str">
        <f>AZ5</f>
        <v>B</v>
      </c>
      <c r="F5" s="151">
        <f>G5/H5</f>
        <v>0.92833333333333334</v>
      </c>
      <c r="G5" s="152">
        <f>AE5</f>
        <v>2.7850000000000001</v>
      </c>
      <c r="H5" s="153">
        <f>AF5</f>
        <v>3</v>
      </c>
      <c r="I5" s="154">
        <f>AC5</f>
        <v>3896.4160000000002</v>
      </c>
      <c r="J5" s="155">
        <f>AI5/AH5</f>
        <v>5.2425934099596568E-3</v>
      </c>
      <c r="K5" s="155">
        <f>AJ5/AH5</f>
        <v>0.36022736184802201</v>
      </c>
      <c r="L5" s="155">
        <f>AK5/AC5</f>
        <v>0.19992731782232698</v>
      </c>
      <c r="M5" s="156">
        <f>AG5</f>
        <v>7.7969999999999997</v>
      </c>
      <c r="N5" s="157">
        <f>IF(AW5=0,AT5,"속도계이상")</f>
        <v>5.0999999999999997E-2</v>
      </c>
      <c r="O5" s="157">
        <f>IF(AW5=0,AU5,"속도계이상")</f>
        <v>2.0529999999999999</v>
      </c>
      <c r="P5" s="158">
        <f>AQ5/60</f>
        <v>0</v>
      </c>
      <c r="Q5" s="159">
        <f>AN5</f>
        <v>80</v>
      </c>
      <c r="R5" s="160">
        <f>AC5/(AH5-AI5-AJ5)</f>
        <v>20.815476325367015</v>
      </c>
      <c r="S5" s="145">
        <f>IF(AW5=0,AL5,"속도계이상")</f>
        <v>2</v>
      </c>
      <c r="T5" s="145">
        <f>IF(AW5=0,AM5,"속도계이상")</f>
        <v>80</v>
      </c>
      <c r="U5" t="s">
        <v>117</v>
      </c>
      <c r="V5" s="5" t="s">
        <v>118</v>
      </c>
      <c r="W5" t="s">
        <v>117</v>
      </c>
      <c r="X5" s="5" t="s">
        <v>118</v>
      </c>
      <c r="Y5" t="s">
        <v>175</v>
      </c>
      <c r="Z5" t="s">
        <v>171</v>
      </c>
      <c r="AA5" t="s">
        <v>48</v>
      </c>
      <c r="AB5">
        <v>519</v>
      </c>
      <c r="AC5" s="1">
        <v>3896.4160000000002</v>
      </c>
      <c r="AD5" s="1">
        <v>1398.982</v>
      </c>
      <c r="AE5" s="28">
        <v>2.7850000000000001</v>
      </c>
      <c r="AF5">
        <v>3</v>
      </c>
      <c r="AG5">
        <v>7.7969999999999997</v>
      </c>
      <c r="AH5">
        <v>295.00323200000003</v>
      </c>
      <c r="AI5">
        <v>1.5465819999999999</v>
      </c>
      <c r="AJ5">
        <v>106.268236</v>
      </c>
      <c r="AK5">
        <v>779</v>
      </c>
      <c r="AL5">
        <v>2</v>
      </c>
      <c r="AM5">
        <v>80</v>
      </c>
      <c r="AN5">
        <v>80</v>
      </c>
      <c r="AO5">
        <v>13.208045</v>
      </c>
      <c r="AP5">
        <v>8.3000000000000007</v>
      </c>
      <c r="AQ5">
        <v>0</v>
      </c>
      <c r="AR5">
        <v>18</v>
      </c>
      <c r="AS5">
        <v>1692</v>
      </c>
      <c r="AT5">
        <v>5.0999999999999997E-2</v>
      </c>
      <c r="AU5">
        <v>2.0529999999999999</v>
      </c>
      <c r="AV5">
        <v>34476</v>
      </c>
      <c r="AW5">
        <v>0</v>
      </c>
      <c r="AX5" s="29">
        <v>0.66</v>
      </c>
      <c r="AY5">
        <v>0.92833333333333334</v>
      </c>
      <c r="AZ5" t="s">
        <v>68</v>
      </c>
      <c r="BA5" t="s">
        <v>176</v>
      </c>
      <c r="BB5">
        <v>1</v>
      </c>
      <c r="BC5" t="s">
        <v>340</v>
      </c>
      <c r="BD5">
        <v>8</v>
      </c>
      <c r="BE5">
        <v>49791.211000000003</v>
      </c>
      <c r="BF5">
        <v>7.8255096065046492E-2</v>
      </c>
      <c r="BG5">
        <v>7.2646814180384822E-2</v>
      </c>
      <c r="BH5">
        <v>132728.34399999998</v>
      </c>
      <c r="BI5">
        <v>2.9356321962398631E-2</v>
      </c>
      <c r="BJ5">
        <v>2.7252452221760062E-2</v>
      </c>
      <c r="BK5">
        <v>1</v>
      </c>
      <c r="BL5" t="s">
        <v>68</v>
      </c>
      <c r="BM5">
        <v>0</v>
      </c>
      <c r="BN5" t="s">
        <v>297</v>
      </c>
    </row>
    <row r="6" spans="1:66">
      <c r="A6" s="140" t="str">
        <f t="shared" ref="A6:A7" si="0">W6</f>
        <v>성원운수</v>
      </c>
      <c r="B6" s="140" t="str">
        <f t="shared" ref="B6:B7" si="1">V6</f>
        <v>535</v>
      </c>
      <c r="C6" s="141" t="str">
        <f t="shared" ref="C6:C7" si="2">Y6</f>
        <v>71바6955</v>
      </c>
      <c r="D6" s="115" t="str">
        <f t="shared" ref="D6:D7" si="3">Z6</f>
        <v>중형</v>
      </c>
      <c r="E6" s="111" t="str">
        <f>AZ6</f>
        <v>D</v>
      </c>
      <c r="F6" s="161">
        <f>G6/H6</f>
        <v>0.82821428571428579</v>
      </c>
      <c r="G6" s="162">
        <f>AE6</f>
        <v>2.319</v>
      </c>
      <c r="H6" s="163">
        <f>AF6</f>
        <v>2.8</v>
      </c>
      <c r="I6" s="164">
        <f t="shared" ref="I6:I7" si="4">AC6</f>
        <v>4043.1129999999998</v>
      </c>
      <c r="J6" s="165">
        <f t="shared" ref="J6:J7" si="5">AI6/AH6</f>
        <v>1.8023303940737485E-2</v>
      </c>
      <c r="K6" s="165">
        <f t="shared" ref="K6:K7" si="6">AJ6/AH6</f>
        <v>0.3777010954598774</v>
      </c>
      <c r="L6" s="165">
        <f t="shared" ref="L6:L7" si="7">AK6/AC6</f>
        <v>0.15903587161674682</v>
      </c>
      <c r="M6" s="166">
        <f t="shared" ref="M6:M7" si="8">AG6</f>
        <v>9.8309999999999995</v>
      </c>
      <c r="N6" s="167">
        <f t="shared" ref="N6:N7" si="9">IF(AW6=0,AT6,"속도계이상")</f>
        <v>0.14799999999999999</v>
      </c>
      <c r="O6" s="167">
        <f t="shared" ref="O6:O7" si="10">IF(AW6=0,AU6,"속도계이상")</f>
        <v>4.2290000000000001</v>
      </c>
      <c r="P6" s="168">
        <f t="shared" ref="P6:P7" si="11">AQ6/60</f>
        <v>0</v>
      </c>
      <c r="Q6" s="169">
        <f t="shared" ref="Q6:Q7" si="12">AN6</f>
        <v>79</v>
      </c>
      <c r="R6" s="170">
        <f t="shared" ref="R6:R7" si="13">AC6/(AH6-AI6-AJ6)</f>
        <v>20.981741729513217</v>
      </c>
      <c r="S6" s="142">
        <f t="shared" ref="S6:S7" si="14">IF(AW6=0,AL6,"속도계이상")</f>
        <v>6</v>
      </c>
      <c r="T6" s="142">
        <f t="shared" ref="T6:T7" si="15">IF(AW6=0,AM6,"속도계이상")</f>
        <v>171</v>
      </c>
      <c r="U6" t="s">
        <v>117</v>
      </c>
      <c r="V6" s="5" t="s">
        <v>118</v>
      </c>
      <c r="W6" t="s">
        <v>117</v>
      </c>
      <c r="X6" s="5" t="s">
        <v>118</v>
      </c>
      <c r="Y6" t="s">
        <v>177</v>
      </c>
      <c r="Z6" t="s">
        <v>171</v>
      </c>
      <c r="AA6" t="s">
        <v>48</v>
      </c>
      <c r="AB6">
        <v>519</v>
      </c>
      <c r="AC6" s="1">
        <v>4043.1129999999998</v>
      </c>
      <c r="AD6" s="1">
        <v>1743.6590000000001</v>
      </c>
      <c r="AE6" s="28">
        <v>2.319</v>
      </c>
      <c r="AF6">
        <v>2.8</v>
      </c>
      <c r="AG6">
        <v>9.8309999999999995</v>
      </c>
      <c r="AH6">
        <v>318.88881300000003</v>
      </c>
      <c r="AI6">
        <v>5.7474299999999996</v>
      </c>
      <c r="AJ6">
        <v>120.444654</v>
      </c>
      <c r="AK6">
        <v>643</v>
      </c>
      <c r="AL6">
        <v>6</v>
      </c>
      <c r="AM6">
        <v>171</v>
      </c>
      <c r="AN6">
        <v>79</v>
      </c>
      <c r="AO6">
        <v>12.678754</v>
      </c>
      <c r="AP6">
        <v>165.9</v>
      </c>
      <c r="AQ6">
        <v>0</v>
      </c>
      <c r="AR6">
        <v>101</v>
      </c>
      <c r="AS6">
        <v>7024</v>
      </c>
      <c r="AT6">
        <v>0.14799999999999999</v>
      </c>
      <c r="AU6">
        <v>4.2290000000000001</v>
      </c>
      <c r="AV6">
        <v>33920</v>
      </c>
      <c r="AW6">
        <v>0</v>
      </c>
      <c r="AX6" s="29">
        <v>0.62</v>
      </c>
      <c r="AY6">
        <v>0.82821428571428579</v>
      </c>
      <c r="AZ6" t="s">
        <v>67</v>
      </c>
      <c r="BA6" t="s">
        <v>176</v>
      </c>
      <c r="BB6">
        <v>1</v>
      </c>
      <c r="BC6" t="s">
        <v>182</v>
      </c>
      <c r="BD6">
        <v>7</v>
      </c>
      <c r="BE6">
        <v>49791.211000000003</v>
      </c>
      <c r="BF6">
        <v>8.1201338927064853E-2</v>
      </c>
      <c r="BG6">
        <v>6.7252108918522652E-2</v>
      </c>
      <c r="BH6">
        <v>132728.34399999998</v>
      </c>
      <c r="BI6">
        <v>3.0461564411592451E-2</v>
      </c>
      <c r="BJ6">
        <v>2.5228702810886749E-2</v>
      </c>
      <c r="BK6">
        <v>1</v>
      </c>
      <c r="BL6" t="s">
        <v>67</v>
      </c>
      <c r="BM6">
        <v>0</v>
      </c>
      <c r="BN6" t="s">
        <v>297</v>
      </c>
    </row>
    <row r="7" spans="1:66">
      <c r="A7" s="143" t="str">
        <f t="shared" si="0"/>
        <v>성원운수</v>
      </c>
      <c r="B7" s="143" t="str">
        <f t="shared" si="1"/>
        <v>535</v>
      </c>
      <c r="C7" s="144" t="str">
        <f t="shared" si="2"/>
        <v>71바6956</v>
      </c>
      <c r="D7" s="132" t="str">
        <f t="shared" si="3"/>
        <v>중형</v>
      </c>
      <c r="E7" s="128" t="str">
        <f t="shared" ref="E7:E45" si="16">AZ7</f>
        <v>C</v>
      </c>
      <c r="F7" s="151">
        <f t="shared" ref="F7:F45" si="17">G7/H7</f>
        <v>0.88029411764705878</v>
      </c>
      <c r="G7" s="152">
        <f t="shared" ref="G7:G45" si="18">AE7</f>
        <v>2.9929999999999999</v>
      </c>
      <c r="H7" s="153">
        <f t="shared" ref="H7:H45" si="19">AF7</f>
        <v>3.4</v>
      </c>
      <c r="I7" s="154">
        <f t="shared" si="4"/>
        <v>2220.192</v>
      </c>
      <c r="J7" s="155">
        <f t="shared" si="5"/>
        <v>2.6042287426598382E-2</v>
      </c>
      <c r="K7" s="155">
        <f t="shared" si="6"/>
        <v>0.34645826704834953</v>
      </c>
      <c r="L7" s="155">
        <f t="shared" si="7"/>
        <v>5.9904728960378198E-2</v>
      </c>
      <c r="M7" s="156">
        <f t="shared" si="8"/>
        <v>15.397</v>
      </c>
      <c r="N7" s="157">
        <f t="shared" si="9"/>
        <v>0</v>
      </c>
      <c r="O7" s="157">
        <f t="shared" si="10"/>
        <v>0</v>
      </c>
      <c r="P7" s="158">
        <f t="shared" si="11"/>
        <v>0</v>
      </c>
      <c r="Q7" s="159">
        <f t="shared" si="12"/>
        <v>51</v>
      </c>
      <c r="R7" s="160">
        <f t="shared" si="13"/>
        <v>14.049124971821126</v>
      </c>
      <c r="S7" s="145">
        <f t="shared" si="14"/>
        <v>0</v>
      </c>
      <c r="T7" s="145">
        <f t="shared" si="15"/>
        <v>0</v>
      </c>
      <c r="U7" t="s">
        <v>117</v>
      </c>
      <c r="V7" t="s">
        <v>118</v>
      </c>
      <c r="W7" s="4" t="s">
        <v>117</v>
      </c>
      <c r="X7" s="4" t="s">
        <v>118</v>
      </c>
      <c r="Y7" s="4" t="s">
        <v>178</v>
      </c>
      <c r="Z7" s="4" t="s">
        <v>171</v>
      </c>
      <c r="AA7" s="4" t="s">
        <v>179</v>
      </c>
      <c r="AB7" s="4">
        <v>519</v>
      </c>
      <c r="AC7" s="4">
        <v>2220.192</v>
      </c>
      <c r="AD7" s="4">
        <v>741.78700000000003</v>
      </c>
      <c r="AE7" s="4">
        <v>2.9929999999999999</v>
      </c>
      <c r="AF7" s="4">
        <v>3.4</v>
      </c>
      <c r="AG7" s="4">
        <v>15.397</v>
      </c>
      <c r="AH7" s="4">
        <v>251.84185600000001</v>
      </c>
      <c r="AI7" s="4">
        <v>6.5585380000000004</v>
      </c>
      <c r="AJ7" s="4">
        <v>87.252692999999994</v>
      </c>
      <c r="AK7" s="4">
        <v>133</v>
      </c>
      <c r="AL7" s="4">
        <v>0</v>
      </c>
      <c r="AM7" s="4">
        <v>0</v>
      </c>
      <c r="AN7" s="4">
        <v>51</v>
      </c>
      <c r="AO7" s="4">
        <v>8.8158180000000002</v>
      </c>
      <c r="AP7" s="4">
        <v>0</v>
      </c>
      <c r="AQ7" s="4">
        <v>0</v>
      </c>
      <c r="AR7" s="4">
        <v>26</v>
      </c>
      <c r="AS7" s="4">
        <v>7866</v>
      </c>
      <c r="AT7" s="4">
        <v>0</v>
      </c>
      <c r="AU7" s="4">
        <v>0</v>
      </c>
      <c r="AV7" s="4">
        <v>26130</v>
      </c>
      <c r="AW7" s="4">
        <v>0</v>
      </c>
      <c r="AX7" s="30">
        <v>1.59</v>
      </c>
      <c r="AY7">
        <v>0.88029411764705878</v>
      </c>
      <c r="AZ7" t="s">
        <v>69</v>
      </c>
      <c r="BA7" t="s">
        <v>176</v>
      </c>
      <c r="BB7">
        <v>2</v>
      </c>
      <c r="BC7" t="s">
        <v>328</v>
      </c>
      <c r="BD7">
        <v>9</v>
      </c>
      <c r="BE7">
        <v>49791.211000000003</v>
      </c>
      <c r="BF7">
        <v>4.4590038189671666E-2</v>
      </c>
      <c r="BG7">
        <v>3.9252348324025674E-2</v>
      </c>
      <c r="BH7">
        <v>132728.34399999998</v>
      </c>
      <c r="BI7">
        <v>1.6727338962354569E-2</v>
      </c>
      <c r="BJ7">
        <v>1.4724978092449183E-2</v>
      </c>
      <c r="BK7">
        <v>1</v>
      </c>
      <c r="BL7" t="s">
        <v>69</v>
      </c>
      <c r="BM7">
        <v>0</v>
      </c>
      <c r="BN7" t="s">
        <v>297</v>
      </c>
    </row>
    <row r="8" spans="1:66">
      <c r="A8" s="140" t="str">
        <f t="shared" ref="A8:A45" si="20">W8</f>
        <v>성원운수</v>
      </c>
      <c r="B8" s="140" t="str">
        <f t="shared" ref="B8:B45" si="21">V8</f>
        <v>535</v>
      </c>
      <c r="C8" s="141" t="str">
        <f t="shared" ref="C8:C45" si="22">Y8</f>
        <v>71바6957</v>
      </c>
      <c r="D8" s="115" t="str">
        <f t="shared" ref="D8:D45" si="23">Z8</f>
        <v>중형</v>
      </c>
      <c r="E8" s="111" t="str">
        <f t="shared" si="16"/>
        <v>C</v>
      </c>
      <c r="F8" s="161">
        <f t="shared" si="17"/>
        <v>0.859375</v>
      </c>
      <c r="G8" s="162">
        <f t="shared" si="18"/>
        <v>2.75</v>
      </c>
      <c r="H8" s="163">
        <f t="shared" si="19"/>
        <v>3.2</v>
      </c>
      <c r="I8" s="164">
        <f t="shared" ref="I8:I45" si="24">AC8</f>
        <v>4231.5370000000003</v>
      </c>
      <c r="J8" s="165">
        <f t="shared" ref="J8:J45" si="25">AI8/AH8</f>
        <v>1.8944736273195147E-2</v>
      </c>
      <c r="K8" s="165">
        <f t="shared" ref="K8:K45" si="26">AJ8/AH8</f>
        <v>0.36623272638759785</v>
      </c>
      <c r="L8" s="165">
        <f t="shared" ref="L8:L45" si="27">AK8/AC8</f>
        <v>0.25191792013162118</v>
      </c>
      <c r="M8" s="166">
        <f t="shared" ref="M8:M45" si="28">AG8</f>
        <v>7.6210000000000004</v>
      </c>
      <c r="N8" s="167">
        <f t="shared" ref="N8:N45" si="29">IF(AW8=0,AT8,"속도계이상")</f>
        <v>4.7E-2</v>
      </c>
      <c r="O8" s="167">
        <f t="shared" ref="O8:O45" si="30">IF(AW8=0,AU8,"속도계이상")</f>
        <v>1.583</v>
      </c>
      <c r="P8" s="168">
        <f t="shared" ref="P8:P45" si="31">AQ8/60</f>
        <v>0</v>
      </c>
      <c r="Q8" s="169">
        <f t="shared" ref="Q8:Q45" si="32">AN8</f>
        <v>62</v>
      </c>
      <c r="R8" s="170">
        <f t="shared" ref="R8:R45" si="33">AC8/(AH8-AI8-AJ8)</f>
        <v>20.935787426498045</v>
      </c>
      <c r="S8" s="142">
        <f t="shared" ref="S8:S45" si="34">IF(AW8=0,AL8,"속도계이상")</f>
        <v>2</v>
      </c>
      <c r="T8" s="142">
        <f t="shared" ref="T8:T45" si="35">IF(AW8=0,AM8,"속도계이상")</f>
        <v>67</v>
      </c>
      <c r="U8" t="s">
        <v>117</v>
      </c>
      <c r="V8" s="5" t="s">
        <v>118</v>
      </c>
      <c r="W8" t="s">
        <v>117</v>
      </c>
      <c r="X8" s="5" t="s">
        <v>118</v>
      </c>
      <c r="Y8" t="s">
        <v>180</v>
      </c>
      <c r="Z8" t="s">
        <v>171</v>
      </c>
      <c r="AA8" t="s">
        <v>48</v>
      </c>
      <c r="AB8">
        <v>519</v>
      </c>
      <c r="AC8" s="1">
        <v>4231.5370000000003</v>
      </c>
      <c r="AD8" s="1">
        <v>1538.9860000000001</v>
      </c>
      <c r="AE8" s="28">
        <v>2.75</v>
      </c>
      <c r="AF8">
        <v>3.2</v>
      </c>
      <c r="AG8">
        <v>7.6210000000000004</v>
      </c>
      <c r="AH8">
        <v>328.74493000000001</v>
      </c>
      <c r="AI8">
        <v>6.2279859999999996</v>
      </c>
      <c r="AJ8">
        <v>120.39715200000001</v>
      </c>
      <c r="AK8">
        <v>1066</v>
      </c>
      <c r="AL8">
        <v>2</v>
      </c>
      <c r="AM8">
        <v>67</v>
      </c>
      <c r="AN8">
        <v>62</v>
      </c>
      <c r="AO8">
        <v>12.871793</v>
      </c>
      <c r="AP8">
        <v>0</v>
      </c>
      <c r="AQ8">
        <v>0</v>
      </c>
      <c r="AR8">
        <v>40</v>
      </c>
      <c r="AS8">
        <v>3988</v>
      </c>
      <c r="AT8">
        <v>4.7E-2</v>
      </c>
      <c r="AU8">
        <v>1.583</v>
      </c>
      <c r="AV8">
        <v>32901</v>
      </c>
      <c r="AW8">
        <v>0</v>
      </c>
      <c r="AX8" s="29">
        <v>0.64</v>
      </c>
      <c r="AY8">
        <v>0.859375</v>
      </c>
      <c r="AZ8" t="s">
        <v>69</v>
      </c>
      <c r="BA8" t="s">
        <v>176</v>
      </c>
      <c r="BB8">
        <v>6</v>
      </c>
      <c r="BC8" t="s">
        <v>342</v>
      </c>
      <c r="BD8">
        <v>10</v>
      </c>
      <c r="BE8">
        <v>49791.211000000003</v>
      </c>
      <c r="BF8">
        <v>8.4985621257534782E-2</v>
      </c>
      <c r="BG8">
        <v>7.303451826819396E-2</v>
      </c>
      <c r="BH8">
        <v>132728.34399999998</v>
      </c>
      <c r="BI8">
        <v>3.1881185830209713E-2</v>
      </c>
      <c r="BJ8">
        <v>2.7397894072836472E-2</v>
      </c>
      <c r="BK8">
        <v>1</v>
      </c>
      <c r="BL8" t="s">
        <v>67</v>
      </c>
      <c r="BM8">
        <v>1</v>
      </c>
      <c r="BN8" t="s">
        <v>329</v>
      </c>
    </row>
    <row r="9" spans="1:66">
      <c r="A9" s="143" t="str">
        <f t="shared" si="20"/>
        <v>성원운수</v>
      </c>
      <c r="B9" s="143" t="str">
        <f t="shared" si="21"/>
        <v>535</v>
      </c>
      <c r="C9" s="144" t="str">
        <f t="shared" si="22"/>
        <v>71바6958</v>
      </c>
      <c r="D9" s="132" t="str">
        <f t="shared" si="23"/>
        <v>중형</v>
      </c>
      <c r="E9" s="128" t="str">
        <f t="shared" si="16"/>
        <v>C</v>
      </c>
      <c r="F9" s="151">
        <f t="shared" si="17"/>
        <v>0.87300000000000011</v>
      </c>
      <c r="G9" s="152">
        <f t="shared" si="18"/>
        <v>2.6190000000000002</v>
      </c>
      <c r="H9" s="153">
        <f t="shared" si="19"/>
        <v>3</v>
      </c>
      <c r="I9" s="154">
        <f t="shared" si="24"/>
        <v>4531.0860000000002</v>
      </c>
      <c r="J9" s="155">
        <f t="shared" si="25"/>
        <v>9.9544880239677974E-3</v>
      </c>
      <c r="K9" s="155">
        <f t="shared" si="26"/>
        <v>0.34931828735660875</v>
      </c>
      <c r="L9" s="155">
        <f t="shared" si="27"/>
        <v>0.19995206447196101</v>
      </c>
      <c r="M9" s="156">
        <f t="shared" si="28"/>
        <v>8.3659999999999997</v>
      </c>
      <c r="N9" s="157">
        <f t="shared" si="29"/>
        <v>2.1999999999999999E-2</v>
      </c>
      <c r="O9" s="157">
        <f t="shared" si="30"/>
        <v>2.9350000000000001</v>
      </c>
      <c r="P9" s="158">
        <f t="shared" si="31"/>
        <v>0</v>
      </c>
      <c r="Q9" s="159">
        <f t="shared" si="32"/>
        <v>63</v>
      </c>
      <c r="R9" s="160">
        <f t="shared" si="33"/>
        <v>20.963815979090842</v>
      </c>
      <c r="S9" s="145">
        <f t="shared" si="34"/>
        <v>1</v>
      </c>
      <c r="T9" s="145">
        <f t="shared" si="35"/>
        <v>133</v>
      </c>
      <c r="U9" t="s">
        <v>117</v>
      </c>
      <c r="V9" s="5" t="s">
        <v>118</v>
      </c>
      <c r="W9" t="s">
        <v>117</v>
      </c>
      <c r="X9" s="5" t="s">
        <v>118</v>
      </c>
      <c r="Y9" t="s">
        <v>181</v>
      </c>
      <c r="Z9" t="s">
        <v>171</v>
      </c>
      <c r="AA9" t="s">
        <v>48</v>
      </c>
      <c r="AB9">
        <v>519</v>
      </c>
      <c r="AC9" s="1">
        <v>4531.0860000000002</v>
      </c>
      <c r="AD9" s="1">
        <v>1729.7660000000001</v>
      </c>
      <c r="AE9" s="28">
        <v>2.6190000000000002</v>
      </c>
      <c r="AF9">
        <v>3</v>
      </c>
      <c r="AG9">
        <v>8.3659999999999997</v>
      </c>
      <c r="AH9">
        <v>337.33296899999999</v>
      </c>
      <c r="AI9">
        <v>3.357977</v>
      </c>
      <c r="AJ9">
        <v>117.836575</v>
      </c>
      <c r="AK9">
        <v>906</v>
      </c>
      <c r="AL9">
        <v>1</v>
      </c>
      <c r="AM9">
        <v>133</v>
      </c>
      <c r="AN9">
        <v>63</v>
      </c>
      <c r="AO9">
        <v>13.432086999999999</v>
      </c>
      <c r="AP9">
        <v>0</v>
      </c>
      <c r="AQ9">
        <v>0</v>
      </c>
      <c r="AR9">
        <v>26</v>
      </c>
      <c r="AS9">
        <v>5586</v>
      </c>
      <c r="AT9">
        <v>2.1999999999999999E-2</v>
      </c>
      <c r="AU9">
        <v>2.9350000000000001</v>
      </c>
      <c r="AV9">
        <v>36122</v>
      </c>
      <c r="AW9">
        <v>0</v>
      </c>
      <c r="AX9" s="29">
        <v>0.64</v>
      </c>
      <c r="AY9">
        <v>0.87300000000000011</v>
      </c>
      <c r="AZ9" t="s">
        <v>69</v>
      </c>
      <c r="BA9" t="s">
        <v>176</v>
      </c>
      <c r="BB9">
        <v>4</v>
      </c>
      <c r="BC9" t="s">
        <v>346</v>
      </c>
      <c r="BD9">
        <v>10</v>
      </c>
      <c r="BE9">
        <v>49791.211000000003</v>
      </c>
      <c r="BF9">
        <v>9.100172317560222E-2</v>
      </c>
      <c r="BG9">
        <v>7.9444504332300742E-2</v>
      </c>
      <c r="BH9">
        <v>132728.34399999998</v>
      </c>
      <c r="BI9">
        <v>3.4138043641982009E-2</v>
      </c>
      <c r="BJ9">
        <v>2.9802512099450298E-2</v>
      </c>
      <c r="BK9">
        <v>1</v>
      </c>
      <c r="BL9" t="s">
        <v>69</v>
      </c>
      <c r="BM9">
        <v>0</v>
      </c>
      <c r="BN9" t="s">
        <v>297</v>
      </c>
    </row>
    <row r="10" spans="1:66">
      <c r="A10" s="140" t="str">
        <f t="shared" si="20"/>
        <v>성원운수</v>
      </c>
      <c r="B10" s="140" t="str">
        <f t="shared" si="21"/>
        <v>535</v>
      </c>
      <c r="C10" s="141" t="str">
        <f t="shared" si="22"/>
        <v>71바6959</v>
      </c>
      <c r="D10" s="115" t="str">
        <f t="shared" si="23"/>
        <v>중형</v>
      </c>
      <c r="E10" s="111" t="str">
        <f t="shared" si="16"/>
        <v>D</v>
      </c>
      <c r="F10" s="161">
        <f t="shared" si="17"/>
        <v>0.80249999999999999</v>
      </c>
      <c r="G10" s="162">
        <f t="shared" si="18"/>
        <v>2.5680000000000001</v>
      </c>
      <c r="H10" s="163">
        <f t="shared" si="19"/>
        <v>3.2</v>
      </c>
      <c r="I10" s="164">
        <f t="shared" si="24"/>
        <v>4391.4560000000001</v>
      </c>
      <c r="J10" s="165">
        <f t="shared" si="25"/>
        <v>2.0355464016939082E-2</v>
      </c>
      <c r="K10" s="165">
        <f t="shared" si="26"/>
        <v>0.37761185594325258</v>
      </c>
      <c r="L10" s="165">
        <f t="shared" si="27"/>
        <v>0.15940043575524837</v>
      </c>
      <c r="M10" s="166">
        <f t="shared" si="28"/>
        <v>8.7639999999999993</v>
      </c>
      <c r="N10" s="167">
        <f t="shared" si="29"/>
        <v>0</v>
      </c>
      <c r="O10" s="167">
        <f t="shared" si="30"/>
        <v>1.4119999999999999</v>
      </c>
      <c r="P10" s="168">
        <f t="shared" si="31"/>
        <v>0</v>
      </c>
      <c r="Q10" s="169">
        <f t="shared" si="32"/>
        <v>62</v>
      </c>
      <c r="R10" s="170">
        <f t="shared" si="33"/>
        <v>21.081202764779324</v>
      </c>
      <c r="S10" s="142">
        <f t="shared" si="34"/>
        <v>0</v>
      </c>
      <c r="T10" s="142">
        <f t="shared" si="35"/>
        <v>62</v>
      </c>
      <c r="U10" t="s">
        <v>117</v>
      </c>
      <c r="V10" t="s">
        <v>118</v>
      </c>
      <c r="W10" s="4" t="s">
        <v>117</v>
      </c>
      <c r="X10" s="4" t="s">
        <v>118</v>
      </c>
      <c r="Y10" s="4" t="s">
        <v>183</v>
      </c>
      <c r="Z10" s="4" t="s">
        <v>171</v>
      </c>
      <c r="AA10" s="4" t="s">
        <v>48</v>
      </c>
      <c r="AB10" s="4">
        <v>519</v>
      </c>
      <c r="AC10" s="4">
        <v>4391.4560000000001</v>
      </c>
      <c r="AD10" s="4">
        <v>1710.2629999999999</v>
      </c>
      <c r="AE10" s="4">
        <v>2.5680000000000001</v>
      </c>
      <c r="AF10" s="4">
        <v>3.2</v>
      </c>
      <c r="AG10" s="4">
        <v>8.7639999999999993</v>
      </c>
      <c r="AH10" s="4">
        <v>346.013532</v>
      </c>
      <c r="AI10" s="4">
        <v>7.043266</v>
      </c>
      <c r="AJ10" s="4">
        <v>130.65881200000001</v>
      </c>
      <c r="AK10" s="4">
        <v>700</v>
      </c>
      <c r="AL10" s="4">
        <v>0</v>
      </c>
      <c r="AM10" s="4">
        <v>62</v>
      </c>
      <c r="AN10" s="4">
        <v>62</v>
      </c>
      <c r="AO10" s="4">
        <v>12.691572000000001</v>
      </c>
      <c r="AP10" s="4">
        <v>0</v>
      </c>
      <c r="AQ10" s="4">
        <v>0</v>
      </c>
      <c r="AR10" s="4">
        <v>63</v>
      </c>
      <c r="AS10" s="4">
        <v>5918</v>
      </c>
      <c r="AT10" s="4">
        <v>0</v>
      </c>
      <c r="AU10" s="4">
        <v>1.4119999999999999</v>
      </c>
      <c r="AV10" s="4">
        <v>35084</v>
      </c>
      <c r="AW10" s="4">
        <v>0</v>
      </c>
      <c r="AX10" s="30">
        <v>0.64</v>
      </c>
      <c r="AY10">
        <v>0.80249999999999999</v>
      </c>
      <c r="AZ10" t="s">
        <v>67</v>
      </c>
      <c r="BA10" t="s">
        <v>176</v>
      </c>
      <c r="BB10">
        <v>2</v>
      </c>
      <c r="BC10" t="s">
        <v>341</v>
      </c>
      <c r="BD10">
        <v>12</v>
      </c>
      <c r="BE10">
        <v>49791.211000000003</v>
      </c>
      <c r="BF10">
        <v>8.8197412993228863E-2</v>
      </c>
      <c r="BG10">
        <v>7.0778423927066167E-2</v>
      </c>
      <c r="BH10">
        <v>132728.34399999998</v>
      </c>
      <c r="BI10">
        <v>3.3086045283590673E-2</v>
      </c>
      <c r="BJ10">
        <v>2.6551551340081515E-2</v>
      </c>
      <c r="BK10">
        <v>1</v>
      </c>
      <c r="BL10" t="s">
        <v>67</v>
      </c>
      <c r="BM10">
        <v>0</v>
      </c>
      <c r="BN10" t="s">
        <v>297</v>
      </c>
    </row>
    <row r="11" spans="1:66">
      <c r="A11" s="143" t="str">
        <f t="shared" si="20"/>
        <v>성원운수</v>
      </c>
      <c r="B11" s="143" t="str">
        <f t="shared" si="21"/>
        <v>535</v>
      </c>
      <c r="C11" s="144" t="str">
        <f t="shared" si="22"/>
        <v>71바6960</v>
      </c>
      <c r="D11" s="132" t="str">
        <f t="shared" si="23"/>
        <v>중형</v>
      </c>
      <c r="E11" s="128" t="str">
        <f t="shared" si="16"/>
        <v>F</v>
      </c>
      <c r="F11" s="151">
        <f t="shared" si="17"/>
        <v>0.77176470588235302</v>
      </c>
      <c r="G11" s="152">
        <f t="shared" si="18"/>
        <v>2.6240000000000001</v>
      </c>
      <c r="H11" s="153">
        <f t="shared" si="19"/>
        <v>3.4</v>
      </c>
      <c r="I11" s="154">
        <f t="shared" si="24"/>
        <v>959.74</v>
      </c>
      <c r="J11" s="155">
        <f t="shared" si="25"/>
        <v>4.1365789154882912E-2</v>
      </c>
      <c r="K11" s="155">
        <f t="shared" si="26"/>
        <v>0.40246524859147281</v>
      </c>
      <c r="L11" s="155">
        <f t="shared" si="27"/>
        <v>1.3545335194948632E-2</v>
      </c>
      <c r="M11" s="156">
        <f t="shared" si="28"/>
        <v>19.387</v>
      </c>
      <c r="N11" s="157">
        <f t="shared" si="29"/>
        <v>0</v>
      </c>
      <c r="O11" s="157">
        <f t="shared" si="30"/>
        <v>0</v>
      </c>
      <c r="P11" s="158">
        <f t="shared" si="31"/>
        <v>0</v>
      </c>
      <c r="Q11" s="159">
        <f t="shared" si="32"/>
        <v>56</v>
      </c>
      <c r="R11" s="160">
        <f t="shared" si="33"/>
        <v>16.600505819525996</v>
      </c>
      <c r="S11" s="145">
        <f t="shared" si="34"/>
        <v>0</v>
      </c>
      <c r="T11" s="145">
        <f t="shared" si="35"/>
        <v>0</v>
      </c>
      <c r="U11" t="s">
        <v>117</v>
      </c>
      <c r="V11" s="5" t="s">
        <v>118</v>
      </c>
      <c r="W11" t="s">
        <v>117</v>
      </c>
      <c r="X11" s="5" t="s">
        <v>118</v>
      </c>
      <c r="Y11" t="s">
        <v>298</v>
      </c>
      <c r="Z11" t="s">
        <v>171</v>
      </c>
      <c r="AA11" t="s">
        <v>179</v>
      </c>
      <c r="AB11">
        <v>519</v>
      </c>
      <c r="AC11" s="1">
        <v>959.74</v>
      </c>
      <c r="AD11" s="1">
        <v>365.82100000000003</v>
      </c>
      <c r="AE11" s="28">
        <v>2.6240000000000001</v>
      </c>
      <c r="AF11">
        <v>3.4</v>
      </c>
      <c r="AG11">
        <v>19.387</v>
      </c>
      <c r="AH11">
        <v>103.950247</v>
      </c>
      <c r="AI11">
        <v>4.2999840000000003</v>
      </c>
      <c r="AJ11">
        <v>41.836362000000001</v>
      </c>
      <c r="AK11">
        <v>13</v>
      </c>
      <c r="AL11">
        <v>0</v>
      </c>
      <c r="AM11">
        <v>0</v>
      </c>
      <c r="AN11">
        <v>56</v>
      </c>
      <c r="AO11">
        <v>9.2326859999999993</v>
      </c>
      <c r="AP11">
        <v>0</v>
      </c>
      <c r="AQ11">
        <v>0</v>
      </c>
      <c r="AR11">
        <v>34</v>
      </c>
      <c r="AS11">
        <v>24974</v>
      </c>
      <c r="AT11">
        <v>0</v>
      </c>
      <c r="AU11">
        <v>0</v>
      </c>
      <c r="AV11">
        <v>11141</v>
      </c>
      <c r="AW11">
        <v>0</v>
      </c>
      <c r="AX11" s="29">
        <v>1.39</v>
      </c>
      <c r="AY11">
        <v>0.77176470588235302</v>
      </c>
      <c r="AZ11" t="s">
        <v>70</v>
      </c>
      <c r="BA11" t="s">
        <v>176</v>
      </c>
      <c r="BB11">
        <v>1</v>
      </c>
      <c r="BC11" t="s">
        <v>184</v>
      </c>
      <c r="BD11">
        <v>8</v>
      </c>
      <c r="BE11">
        <v>49791.211000000003</v>
      </c>
      <c r="BF11">
        <v>1.9275289367836422E-2</v>
      </c>
      <c r="BG11">
        <v>1.4875988029765523E-2</v>
      </c>
      <c r="BH11">
        <v>132728.34399999998</v>
      </c>
      <c r="BI11">
        <v>7.2308594462686896E-3</v>
      </c>
      <c r="BJ11">
        <v>5.580522113826189E-3</v>
      </c>
      <c r="BK11">
        <v>1</v>
      </c>
      <c r="BL11" t="s">
        <v>70</v>
      </c>
      <c r="BM11">
        <v>0</v>
      </c>
      <c r="BN11" t="s">
        <v>297</v>
      </c>
    </row>
    <row r="12" spans="1:66" s="2" customFormat="1">
      <c r="A12" s="140" t="str">
        <f t="shared" si="20"/>
        <v>성원운수</v>
      </c>
      <c r="B12" s="140" t="str">
        <f t="shared" si="21"/>
        <v>535</v>
      </c>
      <c r="C12" s="141" t="str">
        <f t="shared" si="22"/>
        <v>71바6961</v>
      </c>
      <c r="D12" s="115" t="str">
        <f t="shared" si="23"/>
        <v>중형</v>
      </c>
      <c r="E12" s="111" t="str">
        <f t="shared" si="16"/>
        <v>B</v>
      </c>
      <c r="F12" s="161">
        <f t="shared" si="17"/>
        <v>0.9</v>
      </c>
      <c r="G12" s="162">
        <f t="shared" si="18"/>
        <v>2.7</v>
      </c>
      <c r="H12" s="163">
        <f t="shared" si="19"/>
        <v>3</v>
      </c>
      <c r="I12" s="164">
        <f t="shared" si="24"/>
        <v>4506.0510000000004</v>
      </c>
      <c r="J12" s="165">
        <f t="shared" si="25"/>
        <v>6.8798079844008767E-3</v>
      </c>
      <c r="K12" s="165">
        <f t="shared" si="26"/>
        <v>0.3408517389977363</v>
      </c>
      <c r="L12" s="165">
        <f t="shared" si="27"/>
        <v>0.25898508472274279</v>
      </c>
      <c r="M12" s="166">
        <f t="shared" si="28"/>
        <v>6.3869999999999996</v>
      </c>
      <c r="N12" s="167">
        <f t="shared" si="29"/>
        <v>0</v>
      </c>
      <c r="O12" s="167">
        <f t="shared" si="30"/>
        <v>1.6639999999999999</v>
      </c>
      <c r="P12" s="168">
        <f t="shared" si="31"/>
        <v>0</v>
      </c>
      <c r="Q12" s="169">
        <f t="shared" si="32"/>
        <v>64</v>
      </c>
      <c r="R12" s="170">
        <f t="shared" si="33"/>
        <v>19.751293960300625</v>
      </c>
      <c r="S12" s="142">
        <f t="shared" si="34"/>
        <v>0</v>
      </c>
      <c r="T12" s="142">
        <f t="shared" si="35"/>
        <v>75</v>
      </c>
      <c r="U12" t="s">
        <v>117</v>
      </c>
      <c r="V12" s="5" t="s">
        <v>118</v>
      </c>
      <c r="W12" t="s">
        <v>117</v>
      </c>
      <c r="X12" s="5" t="s">
        <v>118</v>
      </c>
      <c r="Y12" t="s">
        <v>185</v>
      </c>
      <c r="Z12" t="s">
        <v>171</v>
      </c>
      <c r="AA12" t="s">
        <v>48</v>
      </c>
      <c r="AB12">
        <v>519</v>
      </c>
      <c r="AC12" s="1">
        <v>4506.0510000000004</v>
      </c>
      <c r="AD12" s="1">
        <v>1668.894</v>
      </c>
      <c r="AE12" s="28">
        <v>2.7</v>
      </c>
      <c r="AF12">
        <v>3</v>
      </c>
      <c r="AG12">
        <v>6.3869999999999996</v>
      </c>
      <c r="AH12">
        <v>349.76325000000003</v>
      </c>
      <c r="AI12">
        <v>2.406304</v>
      </c>
      <c r="AJ12">
        <v>119.217412</v>
      </c>
      <c r="AK12">
        <v>1167</v>
      </c>
      <c r="AL12">
        <v>0</v>
      </c>
      <c r="AM12">
        <v>75</v>
      </c>
      <c r="AN12">
        <v>64</v>
      </c>
      <c r="AO12">
        <v>12.883145000000001</v>
      </c>
      <c r="AP12">
        <v>8.8000000000000007</v>
      </c>
      <c r="AQ12">
        <v>0</v>
      </c>
      <c r="AR12">
        <v>37</v>
      </c>
      <c r="AS12">
        <v>5164</v>
      </c>
      <c r="AT12">
        <v>0</v>
      </c>
      <c r="AU12">
        <v>1.6639999999999999</v>
      </c>
      <c r="AV12">
        <v>30849</v>
      </c>
      <c r="AW12">
        <v>0</v>
      </c>
      <c r="AX12" s="29">
        <v>0.61</v>
      </c>
      <c r="AY12" s="2">
        <v>0.9</v>
      </c>
      <c r="AZ12" s="2" t="s">
        <v>68</v>
      </c>
      <c r="BA12" s="2" t="s">
        <v>176</v>
      </c>
      <c r="BB12" s="2">
        <v>2</v>
      </c>
      <c r="BC12" s="2" t="s">
        <v>363</v>
      </c>
      <c r="BD12" s="2">
        <v>8</v>
      </c>
      <c r="BE12" s="2">
        <v>49791.211000000003</v>
      </c>
      <c r="BF12" s="2">
        <v>9.0498923595170241E-2</v>
      </c>
      <c r="BG12" s="2">
        <v>8.1449031235653224E-2</v>
      </c>
      <c r="BH12" s="2">
        <v>132728.34399999998</v>
      </c>
      <c r="BI12" s="2">
        <v>3.3949425301350859E-2</v>
      </c>
      <c r="BJ12" s="2">
        <v>3.0554482771215773E-2</v>
      </c>
      <c r="BK12" s="2">
        <v>1</v>
      </c>
      <c r="BL12" s="2" t="s">
        <v>69</v>
      </c>
      <c r="BM12" s="2">
        <v>1</v>
      </c>
      <c r="BN12" s="2" t="s">
        <v>329</v>
      </c>
    </row>
    <row r="13" spans="1:66">
      <c r="A13" s="143" t="str">
        <f t="shared" si="20"/>
        <v>성원운수</v>
      </c>
      <c r="B13" s="143" t="str">
        <f t="shared" si="21"/>
        <v>535</v>
      </c>
      <c r="C13" s="144" t="str">
        <f t="shared" si="22"/>
        <v>71바6962</v>
      </c>
      <c r="D13" s="132" t="str">
        <f t="shared" si="23"/>
        <v>중형</v>
      </c>
      <c r="E13" s="128" t="str">
        <f t="shared" si="16"/>
        <v>S</v>
      </c>
      <c r="F13" s="151">
        <f t="shared" si="17"/>
        <v>1.1007142857142858</v>
      </c>
      <c r="G13" s="152">
        <f t="shared" si="18"/>
        <v>3.0819999999999999</v>
      </c>
      <c r="H13" s="153">
        <f t="shared" si="19"/>
        <v>2.8</v>
      </c>
      <c r="I13" s="154">
        <f t="shared" si="24"/>
        <v>4173.9489999999996</v>
      </c>
      <c r="J13" s="155">
        <f t="shared" si="25"/>
        <v>1.0655624433519232E-2</v>
      </c>
      <c r="K13" s="155">
        <f t="shared" si="26"/>
        <v>0.32950607555763956</v>
      </c>
      <c r="L13" s="155">
        <f t="shared" si="27"/>
        <v>0.24125833832660631</v>
      </c>
      <c r="M13" s="156">
        <f t="shared" si="28"/>
        <v>9.1110000000000007</v>
      </c>
      <c r="N13" s="157">
        <f t="shared" si="29"/>
        <v>2.4E-2</v>
      </c>
      <c r="O13" s="157">
        <f t="shared" si="30"/>
        <v>1.9890000000000001</v>
      </c>
      <c r="P13" s="158">
        <f t="shared" si="31"/>
        <v>0</v>
      </c>
      <c r="Q13" s="159">
        <f t="shared" si="32"/>
        <v>69</v>
      </c>
      <c r="R13" s="160">
        <f t="shared" si="33"/>
        <v>20.953463620991805</v>
      </c>
      <c r="S13" s="145">
        <f t="shared" si="34"/>
        <v>1</v>
      </c>
      <c r="T13" s="145">
        <f t="shared" si="35"/>
        <v>83</v>
      </c>
      <c r="U13" t="s">
        <v>117</v>
      </c>
      <c r="V13" t="s">
        <v>118</v>
      </c>
      <c r="W13" s="4" t="s">
        <v>117</v>
      </c>
      <c r="X13" s="4" t="s">
        <v>118</v>
      </c>
      <c r="Y13" s="4" t="s">
        <v>186</v>
      </c>
      <c r="Z13" s="4" t="s">
        <v>171</v>
      </c>
      <c r="AA13" s="4" t="s">
        <v>48</v>
      </c>
      <c r="AB13" s="4">
        <v>519</v>
      </c>
      <c r="AC13" s="4">
        <v>4173.9489999999996</v>
      </c>
      <c r="AD13" s="4">
        <v>1354.1020000000001</v>
      </c>
      <c r="AE13" s="4">
        <v>3.0819999999999999</v>
      </c>
      <c r="AF13" s="4">
        <v>2.8</v>
      </c>
      <c r="AG13" s="4">
        <v>9.1110000000000007</v>
      </c>
      <c r="AH13" s="4">
        <v>301.89352300000002</v>
      </c>
      <c r="AI13" s="4">
        <v>3.2168640000000002</v>
      </c>
      <c r="AJ13" s="4">
        <v>99.475750000000005</v>
      </c>
      <c r="AK13" s="4">
        <v>1007</v>
      </c>
      <c r="AL13" s="4">
        <v>1</v>
      </c>
      <c r="AM13" s="4">
        <v>83</v>
      </c>
      <c r="AN13" s="4">
        <v>69</v>
      </c>
      <c r="AO13" s="4">
        <v>13.825896999999999</v>
      </c>
      <c r="AP13" s="4">
        <v>88.1</v>
      </c>
      <c r="AQ13" s="4">
        <v>0</v>
      </c>
      <c r="AR13" s="4">
        <v>23</v>
      </c>
      <c r="AS13" s="4">
        <v>1781</v>
      </c>
      <c r="AT13" s="4">
        <v>2.4E-2</v>
      </c>
      <c r="AU13" s="4">
        <v>1.9890000000000001</v>
      </c>
      <c r="AV13" s="4">
        <v>37004</v>
      </c>
      <c r="AW13" s="4">
        <v>0</v>
      </c>
      <c r="AX13" s="30">
        <v>0.79</v>
      </c>
      <c r="AY13">
        <v>1.1007142857142858</v>
      </c>
      <c r="AZ13" t="s">
        <v>71</v>
      </c>
      <c r="BA13" t="s">
        <v>176</v>
      </c>
      <c r="BB13">
        <v>1</v>
      </c>
      <c r="BC13" t="s">
        <v>343</v>
      </c>
      <c r="BD13">
        <v>8</v>
      </c>
      <c r="BE13">
        <v>49791.211000000003</v>
      </c>
      <c r="BF13">
        <v>8.3829031593547695E-2</v>
      </c>
      <c r="BG13">
        <v>9.2271812632612152E-2</v>
      </c>
      <c r="BH13">
        <v>132728.34399999998</v>
      </c>
      <c r="BI13">
        <v>3.1447307140364839E-2</v>
      </c>
      <c r="BJ13">
        <v>3.4614500216644445E-2</v>
      </c>
      <c r="BK13">
        <v>1</v>
      </c>
      <c r="BL13" t="s">
        <v>71</v>
      </c>
      <c r="BM13">
        <v>0</v>
      </c>
      <c r="BN13" t="s">
        <v>297</v>
      </c>
    </row>
    <row r="14" spans="1:66">
      <c r="A14" s="140" t="str">
        <f t="shared" si="20"/>
        <v>성원운수</v>
      </c>
      <c r="B14" s="140" t="str">
        <f t="shared" si="21"/>
        <v>535</v>
      </c>
      <c r="C14" s="141" t="str">
        <f t="shared" si="22"/>
        <v>71바6963</v>
      </c>
      <c r="D14" s="115" t="str">
        <f t="shared" si="23"/>
        <v>중형</v>
      </c>
      <c r="E14" s="111" t="str">
        <f t="shared" si="16"/>
        <v>S</v>
      </c>
      <c r="F14" s="161">
        <f t="shared" si="17"/>
        <v>1.0156666666666667</v>
      </c>
      <c r="G14" s="162">
        <f t="shared" si="18"/>
        <v>3.0470000000000002</v>
      </c>
      <c r="H14" s="163">
        <f t="shared" si="19"/>
        <v>3</v>
      </c>
      <c r="I14" s="164">
        <f t="shared" si="24"/>
        <v>3931.2460000000001</v>
      </c>
      <c r="J14" s="165">
        <f t="shared" si="25"/>
        <v>1.1516698039423815E-2</v>
      </c>
      <c r="K14" s="165">
        <f t="shared" si="26"/>
        <v>0.35106812644190438</v>
      </c>
      <c r="L14" s="165">
        <f t="shared" si="27"/>
        <v>0.21062024610009142</v>
      </c>
      <c r="M14" s="166">
        <f t="shared" si="28"/>
        <v>5.843</v>
      </c>
      <c r="N14" s="167">
        <f t="shared" si="29"/>
        <v>5.0999999999999997E-2</v>
      </c>
      <c r="O14" s="167">
        <f t="shared" si="30"/>
        <v>2.2890000000000001</v>
      </c>
      <c r="P14" s="168">
        <f t="shared" si="31"/>
        <v>0</v>
      </c>
      <c r="Q14" s="169">
        <f t="shared" si="32"/>
        <v>71</v>
      </c>
      <c r="R14" s="170">
        <f t="shared" si="33"/>
        <v>20.703622973657666</v>
      </c>
      <c r="S14" s="142">
        <f t="shared" si="34"/>
        <v>2</v>
      </c>
      <c r="T14" s="142">
        <f t="shared" si="35"/>
        <v>90</v>
      </c>
      <c r="U14" t="s">
        <v>117</v>
      </c>
      <c r="V14" s="5" t="s">
        <v>118</v>
      </c>
      <c r="W14" t="s">
        <v>117</v>
      </c>
      <c r="X14" s="5" t="s">
        <v>118</v>
      </c>
      <c r="Y14" t="s">
        <v>187</v>
      </c>
      <c r="Z14" t="s">
        <v>171</v>
      </c>
      <c r="AA14" t="s">
        <v>48</v>
      </c>
      <c r="AB14">
        <v>519</v>
      </c>
      <c r="AC14" s="1">
        <v>3931.2460000000001</v>
      </c>
      <c r="AD14" s="1">
        <v>1290.1030000000001</v>
      </c>
      <c r="AE14" s="28">
        <v>3.0470000000000002</v>
      </c>
      <c r="AF14">
        <v>3</v>
      </c>
      <c r="AG14">
        <v>5.843</v>
      </c>
      <c r="AH14">
        <v>297.89380499999999</v>
      </c>
      <c r="AI14">
        <v>3.4307530000000002</v>
      </c>
      <c r="AJ14">
        <v>104.58102</v>
      </c>
      <c r="AK14">
        <v>828</v>
      </c>
      <c r="AL14">
        <v>2</v>
      </c>
      <c r="AM14">
        <v>90</v>
      </c>
      <c r="AN14">
        <v>71</v>
      </c>
      <c r="AO14">
        <v>13.196802999999999</v>
      </c>
      <c r="AP14">
        <v>18.2</v>
      </c>
      <c r="AQ14">
        <v>0</v>
      </c>
      <c r="AR14">
        <v>47</v>
      </c>
      <c r="AS14">
        <v>4024</v>
      </c>
      <c r="AT14">
        <v>5.0999999999999997E-2</v>
      </c>
      <c r="AU14">
        <v>2.2890000000000001</v>
      </c>
      <c r="AV14">
        <v>32064</v>
      </c>
      <c r="AW14">
        <v>0</v>
      </c>
      <c r="AX14" s="29">
        <v>0.63</v>
      </c>
      <c r="AY14">
        <v>1.0156666666666667</v>
      </c>
      <c r="AZ14" t="s">
        <v>71</v>
      </c>
      <c r="BA14" t="s">
        <v>176</v>
      </c>
      <c r="BB14">
        <v>2</v>
      </c>
      <c r="BC14" t="s">
        <v>364</v>
      </c>
      <c r="BD14">
        <v>6</v>
      </c>
      <c r="BE14">
        <v>49791.211000000003</v>
      </c>
      <c r="BF14">
        <v>7.8954617111039932E-2</v>
      </c>
      <c r="BG14">
        <v>8.0191572779112902E-2</v>
      </c>
      <c r="BH14">
        <v>132728.34399999998</v>
      </c>
      <c r="BI14">
        <v>2.9618737652599664E-2</v>
      </c>
      <c r="BJ14">
        <v>3.0082764542490394E-2</v>
      </c>
      <c r="BK14">
        <v>1</v>
      </c>
      <c r="BL14" t="s">
        <v>66</v>
      </c>
      <c r="BM14">
        <v>1</v>
      </c>
      <c r="BN14" t="s">
        <v>329</v>
      </c>
    </row>
    <row r="15" spans="1:66">
      <c r="A15" s="143" t="str">
        <f t="shared" si="20"/>
        <v>성원운수</v>
      </c>
      <c r="B15" s="143" t="str">
        <f t="shared" si="21"/>
        <v>535</v>
      </c>
      <c r="C15" s="144" t="str">
        <f t="shared" si="22"/>
        <v>71바6964</v>
      </c>
      <c r="D15" s="132" t="str">
        <f t="shared" si="23"/>
        <v>중형</v>
      </c>
      <c r="E15" s="128" t="str">
        <f t="shared" si="16"/>
        <v>C</v>
      </c>
      <c r="F15" s="151">
        <f t="shared" si="17"/>
        <v>0.88624999999999987</v>
      </c>
      <c r="G15" s="152">
        <f t="shared" si="18"/>
        <v>2.8359999999999999</v>
      </c>
      <c r="H15" s="153">
        <f t="shared" si="19"/>
        <v>3.2</v>
      </c>
      <c r="I15" s="154">
        <f t="shared" si="24"/>
        <v>4157.0140000000001</v>
      </c>
      <c r="J15" s="155">
        <f t="shared" si="25"/>
        <v>8.5895899063816571E-3</v>
      </c>
      <c r="K15" s="155">
        <f t="shared" si="26"/>
        <v>0.34989014583499661</v>
      </c>
      <c r="L15" s="155">
        <f t="shared" si="27"/>
        <v>0.23093499324274586</v>
      </c>
      <c r="M15" s="156">
        <f t="shared" si="28"/>
        <v>6.8369999999999997</v>
      </c>
      <c r="N15" s="157">
        <f t="shared" si="29"/>
        <v>2.4E-2</v>
      </c>
      <c r="O15" s="157">
        <f t="shared" si="30"/>
        <v>3.1989999999999998</v>
      </c>
      <c r="P15" s="158">
        <f t="shared" si="31"/>
        <v>0</v>
      </c>
      <c r="Q15" s="159">
        <f t="shared" si="32"/>
        <v>67</v>
      </c>
      <c r="R15" s="160">
        <f t="shared" si="33"/>
        <v>20.438739644472342</v>
      </c>
      <c r="S15" s="145">
        <f t="shared" si="34"/>
        <v>1</v>
      </c>
      <c r="T15" s="145">
        <f t="shared" si="35"/>
        <v>133</v>
      </c>
      <c r="U15" t="s">
        <v>117</v>
      </c>
      <c r="V15" s="5" t="s">
        <v>118</v>
      </c>
      <c r="W15" t="s">
        <v>117</v>
      </c>
      <c r="X15" s="5" t="s">
        <v>118</v>
      </c>
      <c r="Y15" t="s">
        <v>188</v>
      </c>
      <c r="Z15" t="s">
        <v>171</v>
      </c>
      <c r="AA15" t="s">
        <v>48</v>
      </c>
      <c r="AB15">
        <v>519</v>
      </c>
      <c r="AC15" s="1">
        <v>4157.0140000000001</v>
      </c>
      <c r="AD15" s="1">
        <v>1465.81</v>
      </c>
      <c r="AE15" s="28">
        <v>2.8359999999999999</v>
      </c>
      <c r="AF15">
        <v>3.2</v>
      </c>
      <c r="AG15">
        <v>6.8369999999999997</v>
      </c>
      <c r="AH15">
        <v>317.04214400000001</v>
      </c>
      <c r="AI15">
        <v>2.7232620000000001</v>
      </c>
      <c r="AJ15">
        <v>110.929922</v>
      </c>
      <c r="AK15">
        <v>960</v>
      </c>
      <c r="AL15">
        <v>1</v>
      </c>
      <c r="AM15">
        <v>133</v>
      </c>
      <c r="AN15">
        <v>67</v>
      </c>
      <c r="AO15">
        <v>13.111865</v>
      </c>
      <c r="AP15">
        <v>23.3</v>
      </c>
      <c r="AQ15">
        <v>0</v>
      </c>
      <c r="AR15">
        <v>31</v>
      </c>
      <c r="AS15">
        <v>3215</v>
      </c>
      <c r="AT15">
        <v>2.4E-2</v>
      </c>
      <c r="AU15">
        <v>3.1989999999999998</v>
      </c>
      <c r="AV15">
        <v>31970</v>
      </c>
      <c r="AW15">
        <v>0</v>
      </c>
      <c r="AX15" s="29">
        <v>0.64</v>
      </c>
      <c r="AY15">
        <v>0.88624999999999987</v>
      </c>
      <c r="AZ15" t="s">
        <v>69</v>
      </c>
      <c r="BA15" t="s">
        <v>176</v>
      </c>
      <c r="BB15">
        <v>1</v>
      </c>
      <c r="BC15" t="s">
        <v>191</v>
      </c>
      <c r="BD15">
        <v>9</v>
      </c>
      <c r="BE15">
        <v>49791.211000000003</v>
      </c>
      <c r="BF15">
        <v>8.3488911326137449E-2</v>
      </c>
      <c r="BG15">
        <v>7.3992047662789301E-2</v>
      </c>
      <c r="BH15">
        <v>132728.34399999998</v>
      </c>
      <c r="BI15">
        <v>3.1319715704431608E-2</v>
      </c>
      <c r="BJ15">
        <v>2.775709804305251E-2</v>
      </c>
      <c r="BK15">
        <v>1</v>
      </c>
      <c r="BL15" t="s">
        <v>69</v>
      </c>
      <c r="BM15">
        <v>0</v>
      </c>
      <c r="BN15" t="s">
        <v>297</v>
      </c>
    </row>
    <row r="16" spans="1:66">
      <c r="A16" s="140" t="str">
        <f t="shared" si="20"/>
        <v>성원운수</v>
      </c>
      <c r="B16" s="140" t="str">
        <f t="shared" si="21"/>
        <v>535</v>
      </c>
      <c r="C16" s="141" t="str">
        <f t="shared" si="22"/>
        <v>71바6966</v>
      </c>
      <c r="D16" s="115" t="str">
        <f t="shared" si="23"/>
        <v>중형</v>
      </c>
      <c r="E16" s="111" t="str">
        <f t="shared" si="16"/>
        <v>C</v>
      </c>
      <c r="F16" s="161">
        <f t="shared" si="17"/>
        <v>0.86699999999999999</v>
      </c>
      <c r="G16" s="162">
        <f t="shared" si="18"/>
        <v>2.601</v>
      </c>
      <c r="H16" s="163">
        <f t="shared" si="19"/>
        <v>3</v>
      </c>
      <c r="I16" s="164">
        <f t="shared" si="24"/>
        <v>4123.5389999999998</v>
      </c>
      <c r="J16" s="165">
        <f t="shared" si="25"/>
        <v>1.0274616839991296E-2</v>
      </c>
      <c r="K16" s="165">
        <f t="shared" si="26"/>
        <v>0.36661547456932697</v>
      </c>
      <c r="L16" s="165">
        <f t="shared" si="27"/>
        <v>0.1598141790340773</v>
      </c>
      <c r="M16" s="166">
        <f t="shared" si="28"/>
        <v>9.8949999999999996</v>
      </c>
      <c r="N16" s="167">
        <f t="shared" si="29"/>
        <v>4.9000000000000002E-2</v>
      </c>
      <c r="O16" s="167">
        <f t="shared" si="30"/>
        <v>6.984</v>
      </c>
      <c r="P16" s="168">
        <f t="shared" si="31"/>
        <v>0</v>
      </c>
      <c r="Q16" s="169">
        <f t="shared" si="32"/>
        <v>71</v>
      </c>
      <c r="R16" s="170">
        <f t="shared" si="33"/>
        <v>21.226624012100071</v>
      </c>
      <c r="S16" s="142">
        <f t="shared" si="34"/>
        <v>2</v>
      </c>
      <c r="T16" s="142">
        <f t="shared" si="35"/>
        <v>288</v>
      </c>
      <c r="U16" t="s">
        <v>117</v>
      </c>
      <c r="V16" t="s">
        <v>118</v>
      </c>
      <c r="W16" s="4" t="s">
        <v>117</v>
      </c>
      <c r="X16" s="4" t="s">
        <v>118</v>
      </c>
      <c r="Y16" s="4" t="s">
        <v>189</v>
      </c>
      <c r="Z16" s="4" t="s">
        <v>171</v>
      </c>
      <c r="AA16" s="4" t="s">
        <v>48</v>
      </c>
      <c r="AB16" s="4">
        <v>519</v>
      </c>
      <c r="AC16" s="4">
        <v>4123.5389999999998</v>
      </c>
      <c r="AD16" s="4">
        <v>1585.5419999999999</v>
      </c>
      <c r="AE16" s="4">
        <v>2.601</v>
      </c>
      <c r="AF16" s="4">
        <v>3</v>
      </c>
      <c r="AG16" s="4">
        <v>9.8949999999999996</v>
      </c>
      <c r="AH16" s="4">
        <v>311.76296400000001</v>
      </c>
      <c r="AI16" s="4">
        <v>3.2032449999999999</v>
      </c>
      <c r="AJ16" s="4">
        <v>114.297127</v>
      </c>
      <c r="AK16" s="4">
        <v>659</v>
      </c>
      <c r="AL16" s="4">
        <v>2</v>
      </c>
      <c r="AM16" s="4">
        <v>288</v>
      </c>
      <c r="AN16" s="4">
        <v>71</v>
      </c>
      <c r="AO16" s="4">
        <v>13.226519</v>
      </c>
      <c r="AP16" s="4">
        <v>72.8</v>
      </c>
      <c r="AQ16" s="4">
        <v>0</v>
      </c>
      <c r="AR16" s="4">
        <v>40</v>
      </c>
      <c r="AS16" s="4">
        <v>3112</v>
      </c>
      <c r="AT16" s="4">
        <v>4.9000000000000002E-2</v>
      </c>
      <c r="AU16" s="4">
        <v>6.984</v>
      </c>
      <c r="AV16" s="4">
        <v>25022</v>
      </c>
      <c r="AW16" s="4">
        <v>0</v>
      </c>
      <c r="AX16" s="30">
        <v>0.69</v>
      </c>
      <c r="AY16">
        <v>0.86699999999999999</v>
      </c>
      <c r="AZ16" t="s">
        <v>69</v>
      </c>
      <c r="BA16" t="s">
        <v>176</v>
      </c>
      <c r="BB16">
        <v>5</v>
      </c>
      <c r="BC16" t="s">
        <v>345</v>
      </c>
      <c r="BD16">
        <v>8</v>
      </c>
      <c r="BE16">
        <v>49791.211000000003</v>
      </c>
      <c r="BF16">
        <v>8.2816603918309986E-2</v>
      </c>
      <c r="BG16">
        <v>7.1801995597174761E-2</v>
      </c>
      <c r="BH16">
        <v>132728.34399999998</v>
      </c>
      <c r="BI16">
        <v>3.1067508835942385E-2</v>
      </c>
      <c r="BJ16">
        <v>2.6935530160762049E-2</v>
      </c>
      <c r="BK16">
        <v>1</v>
      </c>
      <c r="BL16" t="s">
        <v>69</v>
      </c>
      <c r="BM16">
        <v>0</v>
      </c>
      <c r="BN16" t="s">
        <v>297</v>
      </c>
    </row>
    <row r="17" spans="1:66">
      <c r="A17" s="143" t="str">
        <f t="shared" si="20"/>
        <v>성원운수</v>
      </c>
      <c r="B17" s="143" t="str">
        <f t="shared" si="21"/>
        <v>535</v>
      </c>
      <c r="C17" s="144" t="str">
        <f t="shared" si="22"/>
        <v>71바6967</v>
      </c>
      <c r="D17" s="132" t="str">
        <f t="shared" si="23"/>
        <v>중형</v>
      </c>
      <c r="E17" s="128" t="str">
        <f t="shared" si="16"/>
        <v>C</v>
      </c>
      <c r="F17" s="151">
        <f t="shared" si="17"/>
        <v>0.875</v>
      </c>
      <c r="G17" s="152">
        <f t="shared" si="18"/>
        <v>2.625</v>
      </c>
      <c r="H17" s="153">
        <f t="shared" si="19"/>
        <v>3</v>
      </c>
      <c r="I17" s="154">
        <f t="shared" si="24"/>
        <v>4625.8720000000003</v>
      </c>
      <c r="J17" s="155">
        <f t="shared" si="25"/>
        <v>9.0672130432095446E-3</v>
      </c>
      <c r="K17" s="155">
        <f t="shared" si="26"/>
        <v>0.36352275251953448</v>
      </c>
      <c r="L17" s="155">
        <f t="shared" si="27"/>
        <v>0.1999622990000588</v>
      </c>
      <c r="M17" s="156">
        <f t="shared" si="28"/>
        <v>7.367</v>
      </c>
      <c r="N17" s="157">
        <f t="shared" si="29"/>
        <v>8.5999999999999993E-2</v>
      </c>
      <c r="O17" s="157">
        <f t="shared" si="30"/>
        <v>1.47</v>
      </c>
      <c r="P17" s="158">
        <f t="shared" si="31"/>
        <v>0</v>
      </c>
      <c r="Q17" s="159">
        <f t="shared" si="32"/>
        <v>70</v>
      </c>
      <c r="R17" s="160">
        <f t="shared" si="33"/>
        <v>20.950077238450888</v>
      </c>
      <c r="S17" s="145">
        <f t="shared" si="34"/>
        <v>4</v>
      </c>
      <c r="T17" s="145">
        <f t="shared" si="35"/>
        <v>68</v>
      </c>
      <c r="U17" t="s">
        <v>117</v>
      </c>
      <c r="V17" s="5" t="s">
        <v>118</v>
      </c>
      <c r="W17" t="s">
        <v>117</v>
      </c>
      <c r="X17" s="5" t="s">
        <v>118</v>
      </c>
      <c r="Y17" t="s">
        <v>190</v>
      </c>
      <c r="Z17" t="s">
        <v>171</v>
      </c>
      <c r="AA17" t="s">
        <v>48</v>
      </c>
      <c r="AB17">
        <v>519</v>
      </c>
      <c r="AC17" s="1">
        <v>4625.8720000000003</v>
      </c>
      <c r="AD17" s="1">
        <v>1762.3710000000001</v>
      </c>
      <c r="AE17" s="28">
        <v>2.625</v>
      </c>
      <c r="AF17">
        <v>3</v>
      </c>
      <c r="AG17">
        <v>7.367</v>
      </c>
      <c r="AH17">
        <v>351.93018899999998</v>
      </c>
      <c r="AI17">
        <v>3.1910259999999999</v>
      </c>
      <c r="AJ17">
        <v>127.934631</v>
      </c>
      <c r="AK17">
        <v>925</v>
      </c>
      <c r="AL17">
        <v>4</v>
      </c>
      <c r="AM17">
        <v>68</v>
      </c>
      <c r="AN17">
        <v>70</v>
      </c>
      <c r="AO17">
        <v>13.144288</v>
      </c>
      <c r="AP17">
        <v>30.1</v>
      </c>
      <c r="AQ17">
        <v>0</v>
      </c>
      <c r="AR17">
        <v>34</v>
      </c>
      <c r="AS17">
        <v>2407</v>
      </c>
      <c r="AT17">
        <v>8.5999999999999993E-2</v>
      </c>
      <c r="AU17">
        <v>1.47</v>
      </c>
      <c r="AV17">
        <v>39404</v>
      </c>
      <c r="AW17">
        <v>0</v>
      </c>
      <c r="AX17" s="29">
        <v>0.6</v>
      </c>
      <c r="AY17">
        <v>0.875</v>
      </c>
      <c r="AZ17" t="s">
        <v>69</v>
      </c>
      <c r="BA17" t="s">
        <v>176</v>
      </c>
      <c r="BB17">
        <v>3</v>
      </c>
      <c r="BC17" t="s">
        <v>344</v>
      </c>
      <c r="BD17">
        <v>12</v>
      </c>
      <c r="BE17">
        <v>49791.211000000003</v>
      </c>
      <c r="BF17">
        <v>9.2905392479809334E-2</v>
      </c>
      <c r="BG17">
        <v>8.1292218419833168E-2</v>
      </c>
      <c r="BH17">
        <v>132728.34399999998</v>
      </c>
      <c r="BI17">
        <v>3.4852178973919852E-2</v>
      </c>
      <c r="BJ17">
        <v>3.0495656602179871E-2</v>
      </c>
      <c r="BK17">
        <v>1</v>
      </c>
      <c r="BL17" t="s">
        <v>69</v>
      </c>
      <c r="BM17">
        <v>0</v>
      </c>
      <c r="BN17" t="s">
        <v>297</v>
      </c>
    </row>
    <row r="18" spans="1:66">
      <c r="A18" s="140" t="str">
        <f t="shared" si="20"/>
        <v>성원운수</v>
      </c>
      <c r="B18" s="140" t="str">
        <f t="shared" si="21"/>
        <v>536</v>
      </c>
      <c r="C18" s="141" t="str">
        <f t="shared" si="22"/>
        <v>71바5551</v>
      </c>
      <c r="D18" s="115" t="str">
        <f t="shared" si="23"/>
        <v>중형</v>
      </c>
      <c r="E18" s="111" t="str">
        <f t="shared" si="16"/>
        <v>C</v>
      </c>
      <c r="F18" s="161">
        <f t="shared" si="17"/>
        <v>0.89107142857142863</v>
      </c>
      <c r="G18" s="162">
        <f t="shared" si="18"/>
        <v>2.4950000000000001</v>
      </c>
      <c r="H18" s="163">
        <f t="shared" si="19"/>
        <v>2.8</v>
      </c>
      <c r="I18" s="164">
        <f t="shared" si="24"/>
        <v>2755.2849999999999</v>
      </c>
      <c r="J18" s="165">
        <f t="shared" si="25"/>
        <v>7.3591623197851123E-3</v>
      </c>
      <c r="K18" s="165">
        <f t="shared" si="26"/>
        <v>0.37650276501796559</v>
      </c>
      <c r="L18" s="165">
        <f t="shared" si="27"/>
        <v>0.15243432167634202</v>
      </c>
      <c r="M18" s="166">
        <f t="shared" si="28"/>
        <v>3.7589999999999999</v>
      </c>
      <c r="N18" s="167">
        <f t="shared" si="29"/>
        <v>7.2999999999999995E-2</v>
      </c>
      <c r="O18" s="167">
        <f t="shared" si="30"/>
        <v>2.504</v>
      </c>
      <c r="P18" s="168">
        <f t="shared" si="31"/>
        <v>0</v>
      </c>
      <c r="Q18" s="169">
        <f t="shared" si="32"/>
        <v>68</v>
      </c>
      <c r="R18" s="170">
        <f t="shared" si="33"/>
        <v>20.811172608290171</v>
      </c>
      <c r="S18" s="142">
        <f t="shared" si="34"/>
        <v>2</v>
      </c>
      <c r="T18" s="142">
        <f t="shared" si="35"/>
        <v>69</v>
      </c>
      <c r="U18" t="s">
        <v>117</v>
      </c>
      <c r="V18" s="5" t="s">
        <v>119</v>
      </c>
      <c r="W18" t="s">
        <v>117</v>
      </c>
      <c r="X18" s="5" t="s">
        <v>119</v>
      </c>
      <c r="Y18" t="s">
        <v>192</v>
      </c>
      <c r="Z18" t="s">
        <v>171</v>
      </c>
      <c r="AA18" t="s">
        <v>173</v>
      </c>
      <c r="AB18">
        <v>519</v>
      </c>
      <c r="AC18" s="1">
        <v>2755.2849999999999</v>
      </c>
      <c r="AD18" s="1">
        <v>1104.2049999999999</v>
      </c>
      <c r="AE18" s="28">
        <v>2.4950000000000001</v>
      </c>
      <c r="AF18">
        <v>2.8</v>
      </c>
      <c r="AG18">
        <v>3.7589999999999999</v>
      </c>
      <c r="AH18">
        <v>214.87798900000001</v>
      </c>
      <c r="AI18">
        <v>1.5813219999999999</v>
      </c>
      <c r="AJ18">
        <v>80.902157000000003</v>
      </c>
      <c r="AK18">
        <v>420</v>
      </c>
      <c r="AL18">
        <v>2</v>
      </c>
      <c r="AM18">
        <v>69</v>
      </c>
      <c r="AN18">
        <v>68</v>
      </c>
      <c r="AO18">
        <v>12.822554999999999</v>
      </c>
      <c r="AP18">
        <v>12.2</v>
      </c>
      <c r="AQ18">
        <v>0</v>
      </c>
      <c r="AR18">
        <v>26</v>
      </c>
      <c r="AS18">
        <v>2051</v>
      </c>
      <c r="AT18">
        <v>7.2999999999999995E-2</v>
      </c>
      <c r="AU18">
        <v>2.504</v>
      </c>
      <c r="AV18">
        <v>17375</v>
      </c>
      <c r="AW18">
        <v>0</v>
      </c>
      <c r="AX18" s="29">
        <v>0.43</v>
      </c>
      <c r="AY18">
        <v>0.89107142857142863</v>
      </c>
      <c r="AZ18" t="s">
        <v>69</v>
      </c>
      <c r="BA18" t="s">
        <v>193</v>
      </c>
      <c r="BB18">
        <v>3</v>
      </c>
      <c r="BC18" t="s">
        <v>331</v>
      </c>
      <c r="BD18">
        <v>5</v>
      </c>
      <c r="BE18">
        <v>36336.348999999995</v>
      </c>
      <c r="BF18">
        <v>7.5827238449300463E-2</v>
      </c>
      <c r="BG18">
        <v>6.7567485689644519E-2</v>
      </c>
      <c r="BH18">
        <v>132728.34399999998</v>
      </c>
      <c r="BI18">
        <v>2.075882902599915E-2</v>
      </c>
      <c r="BJ18">
        <v>1.84975994356671E-2</v>
      </c>
      <c r="BK18">
        <v>1</v>
      </c>
      <c r="BL18" t="s">
        <v>69</v>
      </c>
      <c r="BM18">
        <v>0</v>
      </c>
      <c r="BN18" t="s">
        <v>297</v>
      </c>
    </row>
    <row r="19" spans="1:66">
      <c r="A19" s="143" t="str">
        <f t="shared" si="20"/>
        <v>성원운수</v>
      </c>
      <c r="B19" s="143" t="str">
        <f t="shared" si="21"/>
        <v>536</v>
      </c>
      <c r="C19" s="144" t="str">
        <f t="shared" si="22"/>
        <v>71바5552</v>
      </c>
      <c r="D19" s="132" t="str">
        <f t="shared" si="23"/>
        <v>중형</v>
      </c>
      <c r="E19" s="128" t="str">
        <f t="shared" si="16"/>
        <v>B</v>
      </c>
      <c r="F19" s="151">
        <f t="shared" si="17"/>
        <v>0.91758620689655179</v>
      </c>
      <c r="G19" s="152">
        <f t="shared" si="18"/>
        <v>2.661</v>
      </c>
      <c r="H19" s="153">
        <f t="shared" si="19"/>
        <v>2.9</v>
      </c>
      <c r="I19" s="154">
        <f t="shared" si="24"/>
        <v>2835.02</v>
      </c>
      <c r="J19" s="155">
        <f t="shared" si="25"/>
        <v>8.1550459566505622E-3</v>
      </c>
      <c r="K19" s="155">
        <f t="shared" si="26"/>
        <v>0.38697083427859646</v>
      </c>
      <c r="L19" s="155">
        <f t="shared" si="27"/>
        <v>0.21622422416773074</v>
      </c>
      <c r="M19" s="156">
        <f t="shared" si="28"/>
        <v>7.9950000000000001</v>
      </c>
      <c r="N19" s="157">
        <f t="shared" si="29"/>
        <v>0</v>
      </c>
      <c r="O19" s="157">
        <f t="shared" si="30"/>
        <v>3.069</v>
      </c>
      <c r="P19" s="158">
        <f t="shared" si="31"/>
        <v>0</v>
      </c>
      <c r="Q19" s="159">
        <f t="shared" si="32"/>
        <v>70</v>
      </c>
      <c r="R19" s="160">
        <f t="shared" si="33"/>
        <v>20.461814924774274</v>
      </c>
      <c r="S19" s="145">
        <f t="shared" si="34"/>
        <v>0</v>
      </c>
      <c r="T19" s="145">
        <f t="shared" si="35"/>
        <v>87</v>
      </c>
      <c r="U19" t="s">
        <v>117</v>
      </c>
      <c r="V19" t="s">
        <v>119</v>
      </c>
      <c r="W19" s="4" t="s">
        <v>117</v>
      </c>
      <c r="X19" s="4" t="s">
        <v>119</v>
      </c>
      <c r="Y19" s="4" t="s">
        <v>299</v>
      </c>
      <c r="Z19" s="4" t="s">
        <v>171</v>
      </c>
      <c r="AA19" s="4" t="s">
        <v>48</v>
      </c>
      <c r="AB19" s="4">
        <v>519</v>
      </c>
      <c r="AC19" s="4">
        <v>2835.02</v>
      </c>
      <c r="AD19" s="4">
        <v>1065.4280000000001</v>
      </c>
      <c r="AE19" s="4">
        <v>2.661</v>
      </c>
      <c r="AF19" s="4">
        <v>2.9</v>
      </c>
      <c r="AG19" s="4">
        <v>7.9950000000000001</v>
      </c>
      <c r="AH19" s="4">
        <v>229.058795</v>
      </c>
      <c r="AI19" s="4">
        <v>1.867985</v>
      </c>
      <c r="AJ19" s="4">
        <v>88.639072999999996</v>
      </c>
      <c r="AK19" s="4">
        <v>613</v>
      </c>
      <c r="AL19" s="4">
        <v>0</v>
      </c>
      <c r="AM19" s="4">
        <v>87</v>
      </c>
      <c r="AN19" s="4">
        <v>70</v>
      </c>
      <c r="AO19" s="4">
        <v>12.376822000000001</v>
      </c>
      <c r="AP19" s="4">
        <v>35.200000000000003</v>
      </c>
      <c r="AQ19" s="4">
        <v>0</v>
      </c>
      <c r="AR19" s="4">
        <v>21</v>
      </c>
      <c r="AS19" s="4">
        <v>1691</v>
      </c>
      <c r="AT19" s="4">
        <v>0</v>
      </c>
      <c r="AU19" s="4">
        <v>3.069</v>
      </c>
      <c r="AV19" s="4">
        <v>21579</v>
      </c>
      <c r="AW19" s="4">
        <v>0</v>
      </c>
      <c r="AX19" s="30">
        <v>0.65</v>
      </c>
      <c r="AY19">
        <v>0.91758620689655179</v>
      </c>
      <c r="AZ19" t="s">
        <v>68</v>
      </c>
      <c r="BA19" t="s">
        <v>193</v>
      </c>
      <c r="BB19">
        <v>2</v>
      </c>
      <c r="BC19" t="s">
        <v>349</v>
      </c>
      <c r="BD19">
        <v>7</v>
      </c>
      <c r="BE19">
        <v>36336.348999999995</v>
      </c>
      <c r="BF19">
        <v>7.8021597601894463E-2</v>
      </c>
      <c r="BG19">
        <v>7.1591541799531436E-2</v>
      </c>
      <c r="BH19">
        <v>132728.34399999998</v>
      </c>
      <c r="BI19">
        <v>2.135956732798535E-2</v>
      </c>
      <c r="BJ19">
        <v>1.9599244365437595E-2</v>
      </c>
      <c r="BK19">
        <v>1</v>
      </c>
      <c r="BL19" t="s">
        <v>69</v>
      </c>
      <c r="BM19">
        <v>1</v>
      </c>
      <c r="BN19" t="s">
        <v>329</v>
      </c>
    </row>
    <row r="20" spans="1:66">
      <c r="A20" s="140" t="str">
        <f t="shared" si="20"/>
        <v>성원운수</v>
      </c>
      <c r="B20" s="140" t="str">
        <f t="shared" si="21"/>
        <v>536</v>
      </c>
      <c r="C20" s="141" t="str">
        <f t="shared" si="22"/>
        <v>71바5553</v>
      </c>
      <c r="D20" s="115" t="str">
        <f t="shared" si="23"/>
        <v>중형</v>
      </c>
      <c r="E20" s="111" t="str">
        <f t="shared" si="16"/>
        <v>C</v>
      </c>
      <c r="F20" s="161">
        <f t="shared" si="17"/>
        <v>0.89928571428571424</v>
      </c>
      <c r="G20" s="162">
        <f t="shared" si="18"/>
        <v>2.5179999999999998</v>
      </c>
      <c r="H20" s="163">
        <f t="shared" si="19"/>
        <v>2.8</v>
      </c>
      <c r="I20" s="164">
        <f t="shared" si="24"/>
        <v>2886.5279999999998</v>
      </c>
      <c r="J20" s="165">
        <f t="shared" si="25"/>
        <v>9.0759088138310101E-3</v>
      </c>
      <c r="K20" s="165">
        <f t="shared" si="26"/>
        <v>0.37130391937493418</v>
      </c>
      <c r="L20" s="165">
        <f t="shared" si="27"/>
        <v>0.12956742494789589</v>
      </c>
      <c r="M20" s="166">
        <f t="shared" si="28"/>
        <v>3.6269999999999998</v>
      </c>
      <c r="N20" s="167">
        <f t="shared" si="29"/>
        <v>0.312</v>
      </c>
      <c r="O20" s="167">
        <f t="shared" si="30"/>
        <v>8.5920000000000005</v>
      </c>
      <c r="P20" s="168">
        <f t="shared" si="31"/>
        <v>0</v>
      </c>
      <c r="Q20" s="169">
        <f t="shared" si="32"/>
        <v>74</v>
      </c>
      <c r="R20" s="170">
        <f t="shared" si="33"/>
        <v>20.73770123637026</v>
      </c>
      <c r="S20" s="142">
        <f t="shared" si="34"/>
        <v>9</v>
      </c>
      <c r="T20" s="142">
        <f t="shared" si="35"/>
        <v>248</v>
      </c>
      <c r="U20" t="s">
        <v>117</v>
      </c>
      <c r="V20" s="5" t="s">
        <v>119</v>
      </c>
      <c r="W20" t="s">
        <v>117</v>
      </c>
      <c r="X20" s="5" t="s">
        <v>119</v>
      </c>
      <c r="Y20" t="s">
        <v>300</v>
      </c>
      <c r="Z20" t="s">
        <v>171</v>
      </c>
      <c r="AA20" t="s">
        <v>173</v>
      </c>
      <c r="AB20">
        <v>519</v>
      </c>
      <c r="AC20" s="1">
        <v>2886.5279999999998</v>
      </c>
      <c r="AD20" s="1">
        <v>1146.4780000000001</v>
      </c>
      <c r="AE20" s="28">
        <v>2.5179999999999998</v>
      </c>
      <c r="AF20">
        <v>2.8</v>
      </c>
      <c r="AG20">
        <v>3.6269999999999998</v>
      </c>
      <c r="AH20">
        <v>224.64130499999999</v>
      </c>
      <c r="AI20">
        <v>2.038824</v>
      </c>
      <c r="AJ20">
        <v>83.410196999999997</v>
      </c>
      <c r="AK20">
        <v>374</v>
      </c>
      <c r="AL20">
        <v>9</v>
      </c>
      <c r="AM20">
        <v>248</v>
      </c>
      <c r="AN20">
        <v>74</v>
      </c>
      <c r="AO20">
        <v>12.849498000000001</v>
      </c>
      <c r="AP20">
        <v>125.9</v>
      </c>
      <c r="AQ20">
        <v>0</v>
      </c>
      <c r="AR20">
        <v>30</v>
      </c>
      <c r="AS20">
        <v>2709</v>
      </c>
      <c r="AT20">
        <v>0.312</v>
      </c>
      <c r="AU20">
        <v>8.5920000000000005</v>
      </c>
      <c r="AV20">
        <v>20984</v>
      </c>
      <c r="AW20">
        <v>0</v>
      </c>
      <c r="AX20" s="29">
        <v>0.43</v>
      </c>
      <c r="AY20">
        <v>0.89928571428571424</v>
      </c>
      <c r="AZ20" t="s">
        <v>69</v>
      </c>
      <c r="BA20" t="s">
        <v>193</v>
      </c>
      <c r="BB20">
        <v>1</v>
      </c>
      <c r="BC20" t="s">
        <v>197</v>
      </c>
      <c r="BD20">
        <v>8</v>
      </c>
      <c r="BE20">
        <v>36336.348999999995</v>
      </c>
      <c r="BF20">
        <v>7.9439131322742426E-2</v>
      </c>
      <c r="BG20">
        <v>7.1438475953809075E-2</v>
      </c>
      <c r="BH20">
        <v>132728.34399999998</v>
      </c>
      <c r="BI20">
        <v>2.1747638168377964E-2</v>
      </c>
      <c r="BJ20">
        <v>1.9557340324277039E-2</v>
      </c>
      <c r="BK20">
        <v>1</v>
      </c>
      <c r="BL20" t="s">
        <v>68</v>
      </c>
      <c r="BM20">
        <v>-1</v>
      </c>
      <c r="BN20" t="s">
        <v>352</v>
      </c>
    </row>
    <row r="21" spans="1:66">
      <c r="A21" s="143" t="str">
        <f t="shared" si="20"/>
        <v>성원운수</v>
      </c>
      <c r="B21" s="143" t="str">
        <f t="shared" si="21"/>
        <v>536</v>
      </c>
      <c r="C21" s="144" t="str">
        <f t="shared" si="22"/>
        <v>71바5555</v>
      </c>
      <c r="D21" s="132" t="str">
        <f t="shared" si="23"/>
        <v>중형</v>
      </c>
      <c r="E21" s="128" t="str">
        <f t="shared" si="16"/>
        <v>B</v>
      </c>
      <c r="F21" s="151">
        <f t="shared" si="17"/>
        <v>0.91500000000000004</v>
      </c>
      <c r="G21" s="152">
        <f t="shared" si="18"/>
        <v>2.5619999999999998</v>
      </c>
      <c r="H21" s="153">
        <f t="shared" si="19"/>
        <v>2.8</v>
      </c>
      <c r="I21" s="154">
        <f t="shared" si="24"/>
        <v>2072.23</v>
      </c>
      <c r="J21" s="155">
        <f t="shared" si="25"/>
        <v>1.6887442432056358E-2</v>
      </c>
      <c r="K21" s="155">
        <f t="shared" si="26"/>
        <v>0.36420552974697917</v>
      </c>
      <c r="L21" s="155">
        <f t="shared" si="27"/>
        <v>0.16310930736453</v>
      </c>
      <c r="M21" s="156">
        <f t="shared" si="28"/>
        <v>3.6909999999999998</v>
      </c>
      <c r="N21" s="157">
        <f t="shared" si="29"/>
        <v>0</v>
      </c>
      <c r="O21" s="157">
        <f t="shared" si="30"/>
        <v>4.1980000000000004</v>
      </c>
      <c r="P21" s="158">
        <f t="shared" si="31"/>
        <v>0</v>
      </c>
      <c r="Q21" s="159">
        <f t="shared" si="32"/>
        <v>69</v>
      </c>
      <c r="R21" s="160">
        <f t="shared" si="33"/>
        <v>21.235109853109218</v>
      </c>
      <c r="S21" s="145">
        <f t="shared" si="34"/>
        <v>0</v>
      </c>
      <c r="T21" s="145">
        <f t="shared" si="35"/>
        <v>87</v>
      </c>
      <c r="U21" t="s">
        <v>117</v>
      </c>
      <c r="V21" s="5" t="s">
        <v>119</v>
      </c>
      <c r="W21" t="s">
        <v>117</v>
      </c>
      <c r="X21" s="5" t="s">
        <v>119</v>
      </c>
      <c r="Y21" t="s">
        <v>194</v>
      </c>
      <c r="Z21" t="s">
        <v>171</v>
      </c>
      <c r="AA21" t="s">
        <v>173</v>
      </c>
      <c r="AB21">
        <v>519</v>
      </c>
      <c r="AC21" s="1">
        <v>2072.23</v>
      </c>
      <c r="AD21" s="1">
        <v>808.73299999999995</v>
      </c>
      <c r="AE21" s="28">
        <v>2.5619999999999998</v>
      </c>
      <c r="AF21">
        <v>2.8</v>
      </c>
      <c r="AG21">
        <v>3.6909999999999998</v>
      </c>
      <c r="AH21">
        <v>157.67325399999999</v>
      </c>
      <c r="AI21">
        <v>2.6626979999999998</v>
      </c>
      <c r="AJ21">
        <v>57.425471000000002</v>
      </c>
      <c r="AK21">
        <v>338</v>
      </c>
      <c r="AL21">
        <v>0</v>
      </c>
      <c r="AM21">
        <v>87</v>
      </c>
      <c r="AN21">
        <v>69</v>
      </c>
      <c r="AO21">
        <v>13.142557999999999</v>
      </c>
      <c r="AP21">
        <v>23.4</v>
      </c>
      <c r="AQ21">
        <v>0</v>
      </c>
      <c r="AR21">
        <v>15</v>
      </c>
      <c r="AS21">
        <v>1804</v>
      </c>
      <c r="AT21">
        <v>0</v>
      </c>
      <c r="AU21">
        <v>4.1980000000000004</v>
      </c>
      <c r="AV21">
        <v>14572</v>
      </c>
      <c r="AW21">
        <v>0</v>
      </c>
      <c r="AX21" s="29">
        <v>0.43</v>
      </c>
      <c r="AY21">
        <v>0.91500000000000004</v>
      </c>
      <c r="AZ21" t="s">
        <v>68</v>
      </c>
      <c r="BA21" t="s">
        <v>193</v>
      </c>
      <c r="BB21">
        <v>4</v>
      </c>
      <c r="BC21" t="s">
        <v>347</v>
      </c>
      <c r="BD21">
        <v>7</v>
      </c>
      <c r="BE21">
        <v>36336.348999999995</v>
      </c>
      <c r="BF21">
        <v>5.7029119794066274E-2</v>
      </c>
      <c r="BG21">
        <v>5.2181644611570641E-2</v>
      </c>
      <c r="BH21">
        <v>132728.34399999998</v>
      </c>
      <c r="BI21">
        <v>1.5612565768167802E-2</v>
      </c>
      <c r="BJ21">
        <v>1.428549767787354E-2</v>
      </c>
      <c r="BK21">
        <v>1</v>
      </c>
      <c r="BL21" t="s">
        <v>69</v>
      </c>
      <c r="BM21">
        <v>1</v>
      </c>
      <c r="BN21" t="s">
        <v>329</v>
      </c>
    </row>
    <row r="22" spans="1:66">
      <c r="A22" s="140" t="str">
        <f t="shared" si="20"/>
        <v>성원운수</v>
      </c>
      <c r="B22" s="140" t="str">
        <f t="shared" si="21"/>
        <v>536</v>
      </c>
      <c r="C22" s="141" t="str">
        <f t="shared" si="22"/>
        <v>71바5556</v>
      </c>
      <c r="D22" s="115" t="str">
        <f t="shared" si="23"/>
        <v>중형</v>
      </c>
      <c r="E22" s="111" t="str">
        <f t="shared" si="16"/>
        <v>S</v>
      </c>
      <c r="F22" s="161">
        <f t="shared" si="17"/>
        <v>1.0075862068965518</v>
      </c>
      <c r="G22" s="162">
        <f t="shared" si="18"/>
        <v>2.9220000000000002</v>
      </c>
      <c r="H22" s="163">
        <f t="shared" si="19"/>
        <v>2.9</v>
      </c>
      <c r="I22" s="164">
        <f t="shared" si="24"/>
        <v>2830.7640000000001</v>
      </c>
      <c r="J22" s="165">
        <f t="shared" si="25"/>
        <v>5.7627808652959472E-3</v>
      </c>
      <c r="K22" s="165">
        <f t="shared" si="26"/>
        <v>0.37662313068602477</v>
      </c>
      <c r="L22" s="165">
        <f t="shared" si="27"/>
        <v>0.14483722415574027</v>
      </c>
      <c r="M22" s="166">
        <f t="shared" si="28"/>
        <v>7.0910000000000002</v>
      </c>
      <c r="N22" s="167">
        <f t="shared" si="29"/>
        <v>0</v>
      </c>
      <c r="O22" s="167">
        <f t="shared" si="30"/>
        <v>2.0840000000000001</v>
      </c>
      <c r="P22" s="168">
        <f t="shared" si="31"/>
        <v>0</v>
      </c>
      <c r="Q22" s="169">
        <f t="shared" si="32"/>
        <v>64</v>
      </c>
      <c r="R22" s="170">
        <f t="shared" si="33"/>
        <v>20.185208128735464</v>
      </c>
      <c r="S22" s="142">
        <f t="shared" si="34"/>
        <v>0</v>
      </c>
      <c r="T22" s="142">
        <f t="shared" si="35"/>
        <v>59</v>
      </c>
      <c r="U22" t="s">
        <v>117</v>
      </c>
      <c r="V22" t="s">
        <v>119</v>
      </c>
      <c r="W22" s="4" t="s">
        <v>117</v>
      </c>
      <c r="X22" s="4" t="s">
        <v>119</v>
      </c>
      <c r="Y22" s="4" t="s">
        <v>195</v>
      </c>
      <c r="Z22" s="4" t="s">
        <v>171</v>
      </c>
      <c r="AA22" s="4" t="s">
        <v>48</v>
      </c>
      <c r="AB22" s="4">
        <v>519</v>
      </c>
      <c r="AC22" s="4">
        <v>2830.7640000000001</v>
      </c>
      <c r="AD22" s="4">
        <v>968.66099999999994</v>
      </c>
      <c r="AE22" s="4">
        <v>2.9220000000000002</v>
      </c>
      <c r="AF22" s="4">
        <v>2.9</v>
      </c>
      <c r="AG22" s="4">
        <v>7.0910000000000002</v>
      </c>
      <c r="AH22" s="4">
        <v>227.06658999999999</v>
      </c>
      <c r="AI22" s="4">
        <v>1.308535</v>
      </c>
      <c r="AJ22" s="4">
        <v>85.518529999999998</v>
      </c>
      <c r="AK22" s="4">
        <v>410</v>
      </c>
      <c r="AL22" s="4">
        <v>0</v>
      </c>
      <c r="AM22" s="4">
        <v>59</v>
      </c>
      <c r="AN22" s="4">
        <v>64</v>
      </c>
      <c r="AO22" s="4">
        <v>12.466668</v>
      </c>
      <c r="AP22" s="4">
        <v>0</v>
      </c>
      <c r="AQ22" s="4">
        <v>0</v>
      </c>
      <c r="AR22" s="4">
        <v>9</v>
      </c>
      <c r="AS22" s="4">
        <v>1933</v>
      </c>
      <c r="AT22" s="4">
        <v>0</v>
      </c>
      <c r="AU22" s="4">
        <v>2.0840000000000001</v>
      </c>
      <c r="AV22" s="4">
        <v>18796</v>
      </c>
      <c r="AW22" s="4">
        <v>0</v>
      </c>
      <c r="AX22" s="30">
        <v>0.68</v>
      </c>
      <c r="AY22">
        <v>1.0075862068965518</v>
      </c>
      <c r="AZ22" t="s">
        <v>71</v>
      </c>
      <c r="BA22" t="s">
        <v>193</v>
      </c>
      <c r="BB22">
        <v>1</v>
      </c>
      <c r="BC22" t="s">
        <v>365</v>
      </c>
      <c r="BD22">
        <v>7</v>
      </c>
      <c r="BE22">
        <v>36336.348999999995</v>
      </c>
      <c r="BF22">
        <v>7.7904469708830693E-2</v>
      </c>
      <c r="BG22">
        <v>7.8495469134208032E-2</v>
      </c>
      <c r="BH22">
        <v>132728.34399999998</v>
      </c>
      <c r="BI22">
        <v>2.1327501833368769E-2</v>
      </c>
      <c r="BJ22">
        <v>2.1489296674863292E-2</v>
      </c>
      <c r="BK22">
        <v>1</v>
      </c>
      <c r="BL22" t="s">
        <v>66</v>
      </c>
      <c r="BM22">
        <v>1</v>
      </c>
      <c r="BN22" t="s">
        <v>329</v>
      </c>
    </row>
    <row r="23" spans="1:66">
      <c r="A23" s="143" t="str">
        <f t="shared" si="20"/>
        <v>성원운수</v>
      </c>
      <c r="B23" s="143" t="str">
        <f t="shared" si="21"/>
        <v>536</v>
      </c>
      <c r="C23" s="144" t="str">
        <f t="shared" si="22"/>
        <v>71바5557</v>
      </c>
      <c r="D23" s="132" t="str">
        <f t="shared" si="23"/>
        <v>중형</v>
      </c>
      <c r="E23" s="128" t="str">
        <f t="shared" si="16"/>
        <v>B</v>
      </c>
      <c r="F23" s="151">
        <f t="shared" si="17"/>
        <v>0.93214285714285716</v>
      </c>
      <c r="G23" s="152">
        <f t="shared" si="18"/>
        <v>2.61</v>
      </c>
      <c r="H23" s="153">
        <f t="shared" si="19"/>
        <v>2.8</v>
      </c>
      <c r="I23" s="154">
        <f t="shared" si="24"/>
        <v>3251.8240000000001</v>
      </c>
      <c r="J23" s="155">
        <f t="shared" si="25"/>
        <v>4.9812502813176059E-3</v>
      </c>
      <c r="K23" s="155">
        <f t="shared" si="26"/>
        <v>0.36374162438857138</v>
      </c>
      <c r="L23" s="155">
        <f t="shared" si="27"/>
        <v>0.12823572247452505</v>
      </c>
      <c r="M23" s="156">
        <f t="shared" si="28"/>
        <v>5.36</v>
      </c>
      <c r="N23" s="157">
        <f t="shared" si="29"/>
        <v>1.8140000000000001</v>
      </c>
      <c r="O23" s="157">
        <f t="shared" si="30"/>
        <v>3.5670000000000002</v>
      </c>
      <c r="P23" s="158">
        <f t="shared" si="31"/>
        <v>0</v>
      </c>
      <c r="Q23" s="159">
        <f t="shared" si="32"/>
        <v>69</v>
      </c>
      <c r="R23" s="160">
        <f t="shared" si="33"/>
        <v>21.081919931928425</v>
      </c>
      <c r="S23" s="145">
        <f t="shared" si="34"/>
        <v>59</v>
      </c>
      <c r="T23" s="145">
        <f t="shared" si="35"/>
        <v>116</v>
      </c>
      <c r="U23" t="s">
        <v>117</v>
      </c>
      <c r="V23" s="5" t="s">
        <v>119</v>
      </c>
      <c r="W23" t="s">
        <v>117</v>
      </c>
      <c r="X23" s="5" t="s">
        <v>119</v>
      </c>
      <c r="Y23" t="s">
        <v>196</v>
      </c>
      <c r="Z23" t="s">
        <v>171</v>
      </c>
      <c r="AA23" t="s">
        <v>173</v>
      </c>
      <c r="AB23">
        <v>519</v>
      </c>
      <c r="AC23" s="1">
        <v>3251.8240000000001</v>
      </c>
      <c r="AD23" s="1">
        <v>1246.019</v>
      </c>
      <c r="AE23" s="28">
        <v>2.61</v>
      </c>
      <c r="AF23">
        <v>2.8</v>
      </c>
      <c r="AG23">
        <v>5.36</v>
      </c>
      <c r="AH23">
        <v>244.34126599999999</v>
      </c>
      <c r="AI23">
        <v>1.217125</v>
      </c>
      <c r="AJ23">
        <v>88.877088999999998</v>
      </c>
      <c r="AK23">
        <v>417</v>
      </c>
      <c r="AL23">
        <v>59</v>
      </c>
      <c r="AM23">
        <v>116</v>
      </c>
      <c r="AN23">
        <v>69</v>
      </c>
      <c r="AO23">
        <v>13.308533000000001</v>
      </c>
      <c r="AP23">
        <v>13.8</v>
      </c>
      <c r="AQ23">
        <v>0</v>
      </c>
      <c r="AR23">
        <v>21</v>
      </c>
      <c r="AS23">
        <v>2140</v>
      </c>
      <c r="AT23">
        <v>1.8140000000000001</v>
      </c>
      <c r="AU23">
        <v>3.5670000000000002</v>
      </c>
      <c r="AV23">
        <v>22983</v>
      </c>
      <c r="AW23">
        <v>0</v>
      </c>
      <c r="AX23" s="29">
        <v>0.51</v>
      </c>
      <c r="AY23">
        <v>0.93214285714285716</v>
      </c>
      <c r="AZ23" t="s">
        <v>68</v>
      </c>
      <c r="BA23" t="s">
        <v>193</v>
      </c>
      <c r="BB23">
        <v>1</v>
      </c>
      <c r="BC23" t="s">
        <v>203</v>
      </c>
      <c r="BD23">
        <v>11</v>
      </c>
      <c r="BE23">
        <v>36336.348999999995</v>
      </c>
      <c r="BF23">
        <v>8.9492315257099733E-2</v>
      </c>
      <c r="BG23">
        <v>8.3419622436082252E-2</v>
      </c>
      <c r="BH23">
        <v>132728.34399999998</v>
      </c>
      <c r="BI23">
        <v>2.4499846091653194E-2</v>
      </c>
      <c r="BJ23">
        <v>2.283735653543387E-2</v>
      </c>
      <c r="BK23">
        <v>1</v>
      </c>
      <c r="BL23" t="s">
        <v>69</v>
      </c>
      <c r="BM23">
        <v>1</v>
      </c>
      <c r="BN23" t="s">
        <v>329</v>
      </c>
    </row>
    <row r="24" spans="1:66">
      <c r="A24" s="140" t="str">
        <f t="shared" si="20"/>
        <v>성원운수</v>
      </c>
      <c r="B24" s="140" t="str">
        <f t="shared" si="21"/>
        <v>536</v>
      </c>
      <c r="C24" s="141" t="str">
        <f t="shared" si="22"/>
        <v>71바5559</v>
      </c>
      <c r="D24" s="115" t="str">
        <f t="shared" si="23"/>
        <v>중형</v>
      </c>
      <c r="E24" s="111" t="str">
        <f t="shared" si="16"/>
        <v>D</v>
      </c>
      <c r="F24" s="161">
        <f t="shared" si="17"/>
        <v>0.81785714285714295</v>
      </c>
      <c r="G24" s="162">
        <f t="shared" si="18"/>
        <v>2.29</v>
      </c>
      <c r="H24" s="163">
        <f t="shared" si="19"/>
        <v>2.8</v>
      </c>
      <c r="I24" s="164">
        <f t="shared" si="24"/>
        <v>3138.16</v>
      </c>
      <c r="J24" s="165">
        <f t="shared" si="25"/>
        <v>1.1041564260900397E-2</v>
      </c>
      <c r="K24" s="165">
        <f t="shared" si="26"/>
        <v>0.39536272707646841</v>
      </c>
      <c r="L24" s="165">
        <f t="shared" si="27"/>
        <v>0.14020954954495629</v>
      </c>
      <c r="M24" s="166">
        <f t="shared" si="28"/>
        <v>4.9660000000000002</v>
      </c>
      <c r="N24" s="167">
        <f t="shared" si="29"/>
        <v>3.2000000000000001E-2</v>
      </c>
      <c r="O24" s="167">
        <f t="shared" si="30"/>
        <v>10.643000000000001</v>
      </c>
      <c r="P24" s="168">
        <f t="shared" si="31"/>
        <v>0</v>
      </c>
      <c r="Q24" s="169">
        <f t="shared" si="32"/>
        <v>75</v>
      </c>
      <c r="R24" s="170">
        <f t="shared" si="33"/>
        <v>21.750138896111416</v>
      </c>
      <c r="S24" s="142">
        <f t="shared" si="34"/>
        <v>1</v>
      </c>
      <c r="T24" s="142">
        <f t="shared" si="35"/>
        <v>334</v>
      </c>
      <c r="U24" t="s">
        <v>117</v>
      </c>
      <c r="V24" s="5" t="s">
        <v>119</v>
      </c>
      <c r="W24" t="s">
        <v>117</v>
      </c>
      <c r="X24" s="5" t="s">
        <v>119</v>
      </c>
      <c r="Y24" t="s">
        <v>198</v>
      </c>
      <c r="Z24" t="s">
        <v>171</v>
      </c>
      <c r="AA24" t="s">
        <v>173</v>
      </c>
      <c r="AB24">
        <v>519</v>
      </c>
      <c r="AC24" s="1">
        <v>3138.16</v>
      </c>
      <c r="AD24" s="1">
        <v>1370.239</v>
      </c>
      <c r="AE24" s="28">
        <v>2.29</v>
      </c>
      <c r="AF24">
        <v>2.8</v>
      </c>
      <c r="AG24">
        <v>4.9660000000000002</v>
      </c>
      <c r="AH24">
        <v>243.06492600000001</v>
      </c>
      <c r="AI24">
        <v>2.6838169999999999</v>
      </c>
      <c r="AJ24">
        <v>96.098811999999995</v>
      </c>
      <c r="AK24">
        <v>440</v>
      </c>
      <c r="AL24">
        <v>1</v>
      </c>
      <c r="AM24">
        <v>334</v>
      </c>
      <c r="AN24">
        <v>75</v>
      </c>
      <c r="AO24">
        <v>12.910788999999999</v>
      </c>
      <c r="AP24">
        <v>81.900000000000006</v>
      </c>
      <c r="AQ24">
        <v>0</v>
      </c>
      <c r="AR24">
        <v>57</v>
      </c>
      <c r="AS24">
        <v>7447</v>
      </c>
      <c r="AT24">
        <v>3.2000000000000001E-2</v>
      </c>
      <c r="AU24">
        <v>10.643000000000001</v>
      </c>
      <c r="AV24">
        <v>19604</v>
      </c>
      <c r="AW24">
        <v>0</v>
      </c>
      <c r="AX24" s="29">
        <v>0.42</v>
      </c>
      <c r="AY24">
        <v>0.81785714285714295</v>
      </c>
      <c r="AZ24" t="s">
        <v>67</v>
      </c>
      <c r="BA24" t="s">
        <v>193</v>
      </c>
      <c r="BB24">
        <v>2</v>
      </c>
      <c r="BC24" t="s">
        <v>366</v>
      </c>
      <c r="BD24">
        <v>6</v>
      </c>
      <c r="BE24">
        <v>36336.348999999995</v>
      </c>
      <c r="BF24">
        <v>8.6364207917531841E-2</v>
      </c>
      <c r="BG24">
        <v>7.0633584332552832E-2</v>
      </c>
      <c r="BH24">
        <v>132728.34399999998</v>
      </c>
      <c r="BI24">
        <v>2.3643480400840383E-2</v>
      </c>
      <c r="BJ24">
        <v>1.9336989327830172E-2</v>
      </c>
      <c r="BK24">
        <v>1</v>
      </c>
      <c r="BL24" t="s">
        <v>70</v>
      </c>
      <c r="BM24">
        <v>1</v>
      </c>
      <c r="BN24" t="s">
        <v>329</v>
      </c>
    </row>
    <row r="25" spans="1:66">
      <c r="A25" s="143" t="str">
        <f t="shared" si="20"/>
        <v>성원운수</v>
      </c>
      <c r="B25" s="143" t="str">
        <f t="shared" si="21"/>
        <v>536</v>
      </c>
      <c r="C25" s="144" t="str">
        <f t="shared" si="22"/>
        <v>71바5560</v>
      </c>
      <c r="D25" s="132" t="str">
        <f t="shared" si="23"/>
        <v>중형</v>
      </c>
      <c r="E25" s="128" t="str">
        <f t="shared" si="16"/>
        <v>C</v>
      </c>
      <c r="F25" s="151">
        <f t="shared" si="17"/>
        <v>0.89379310344827589</v>
      </c>
      <c r="G25" s="152">
        <f t="shared" si="18"/>
        <v>2.5920000000000001</v>
      </c>
      <c r="H25" s="153">
        <f t="shared" si="19"/>
        <v>2.9</v>
      </c>
      <c r="I25" s="154">
        <f t="shared" si="24"/>
        <v>3319.4580000000001</v>
      </c>
      <c r="J25" s="155">
        <f t="shared" si="25"/>
        <v>1.0425704750832125E-2</v>
      </c>
      <c r="K25" s="155">
        <f t="shared" si="26"/>
        <v>0.37821559753125505</v>
      </c>
      <c r="L25" s="155">
        <f t="shared" si="27"/>
        <v>0.11839282196069358</v>
      </c>
      <c r="M25" s="156">
        <f t="shared" si="28"/>
        <v>8.6829999999999998</v>
      </c>
      <c r="N25" s="157">
        <f t="shared" si="29"/>
        <v>0</v>
      </c>
      <c r="O25" s="157">
        <f t="shared" si="30"/>
        <v>2.1989999999999998</v>
      </c>
      <c r="P25" s="158">
        <f t="shared" si="31"/>
        <v>0</v>
      </c>
      <c r="Q25" s="159">
        <f t="shared" si="32"/>
        <v>75</v>
      </c>
      <c r="R25" s="160">
        <f t="shared" si="33"/>
        <v>20.844202188569081</v>
      </c>
      <c r="S25" s="145">
        <f t="shared" si="34"/>
        <v>0</v>
      </c>
      <c r="T25" s="145">
        <f t="shared" si="35"/>
        <v>73</v>
      </c>
      <c r="U25" t="s">
        <v>117</v>
      </c>
      <c r="V25" t="s">
        <v>119</v>
      </c>
      <c r="W25" s="4" t="s">
        <v>117</v>
      </c>
      <c r="X25" s="4" t="s">
        <v>119</v>
      </c>
      <c r="Y25" s="4" t="s">
        <v>199</v>
      </c>
      <c r="Z25" s="4" t="s">
        <v>171</v>
      </c>
      <c r="AA25" s="4" t="s">
        <v>48</v>
      </c>
      <c r="AB25" s="4">
        <v>519</v>
      </c>
      <c r="AC25" s="4">
        <v>3319.4580000000001</v>
      </c>
      <c r="AD25" s="4">
        <v>1280.575</v>
      </c>
      <c r="AE25" s="4">
        <v>2.5920000000000001</v>
      </c>
      <c r="AF25" s="4">
        <v>2.9</v>
      </c>
      <c r="AG25" s="4">
        <v>8.6829999999999998</v>
      </c>
      <c r="AH25" s="4">
        <v>260.486851</v>
      </c>
      <c r="AI25" s="4">
        <v>2.7157589999999998</v>
      </c>
      <c r="AJ25" s="4">
        <v>98.520189999999999</v>
      </c>
      <c r="AK25" s="4">
        <v>393</v>
      </c>
      <c r="AL25" s="4">
        <v>0</v>
      </c>
      <c r="AM25" s="4">
        <v>73</v>
      </c>
      <c r="AN25" s="4">
        <v>75</v>
      </c>
      <c r="AO25" s="4">
        <v>12.743283999999999</v>
      </c>
      <c r="AP25" s="4">
        <v>17.399999999999999</v>
      </c>
      <c r="AQ25" s="4">
        <v>0</v>
      </c>
      <c r="AR25" s="4">
        <v>34</v>
      </c>
      <c r="AS25" s="4">
        <v>3799</v>
      </c>
      <c r="AT25" s="4">
        <v>0</v>
      </c>
      <c r="AU25" s="4">
        <v>2.1989999999999998</v>
      </c>
      <c r="AV25" s="4">
        <v>20734</v>
      </c>
      <c r="AW25" s="4">
        <v>0</v>
      </c>
      <c r="AX25" s="30">
        <v>0.65</v>
      </c>
      <c r="AY25">
        <v>0.89379310344827589</v>
      </c>
      <c r="AZ25" t="s">
        <v>69</v>
      </c>
      <c r="BA25" t="s">
        <v>193</v>
      </c>
      <c r="BB25">
        <v>2</v>
      </c>
      <c r="BC25" t="s">
        <v>330</v>
      </c>
      <c r="BD25">
        <v>9</v>
      </c>
      <c r="BE25">
        <v>36336.348999999995</v>
      </c>
      <c r="BF25">
        <v>9.1353647005096753E-2</v>
      </c>
      <c r="BG25">
        <v>8.1651259668003726E-2</v>
      </c>
      <c r="BH25">
        <v>132728.34399999998</v>
      </c>
      <c r="BI25">
        <v>2.5009413211695013E-2</v>
      </c>
      <c r="BJ25">
        <v>2.2353241049901201E-2</v>
      </c>
      <c r="BK25">
        <v>1</v>
      </c>
      <c r="BL25" t="s">
        <v>69</v>
      </c>
      <c r="BM25">
        <v>0</v>
      </c>
      <c r="BN25" t="s">
        <v>297</v>
      </c>
    </row>
    <row r="26" spans="1:66">
      <c r="A26" s="140" t="str">
        <f t="shared" si="20"/>
        <v>성원운수</v>
      </c>
      <c r="B26" s="140" t="str">
        <f t="shared" si="21"/>
        <v>536</v>
      </c>
      <c r="C26" s="141" t="str">
        <f t="shared" si="22"/>
        <v>71바5562</v>
      </c>
      <c r="D26" s="115" t="str">
        <f t="shared" si="23"/>
        <v>중형</v>
      </c>
      <c r="E26" s="111" t="str">
        <f t="shared" si="16"/>
        <v>D</v>
      </c>
      <c r="F26" s="161">
        <f t="shared" si="17"/>
        <v>0.8413793103448276</v>
      </c>
      <c r="G26" s="162">
        <f t="shared" si="18"/>
        <v>2.44</v>
      </c>
      <c r="H26" s="163">
        <f t="shared" si="19"/>
        <v>2.9</v>
      </c>
      <c r="I26" s="164">
        <f t="shared" si="24"/>
        <v>3403.9209999999998</v>
      </c>
      <c r="J26" s="165">
        <f t="shared" si="25"/>
        <v>1.2382548924568864E-2</v>
      </c>
      <c r="K26" s="165">
        <f t="shared" si="26"/>
        <v>0.38727399780747174</v>
      </c>
      <c r="L26" s="165">
        <f t="shared" si="27"/>
        <v>0.19418782045764282</v>
      </c>
      <c r="M26" s="166">
        <f t="shared" si="28"/>
        <v>5.3410000000000002</v>
      </c>
      <c r="N26" s="167">
        <f t="shared" si="29"/>
        <v>0</v>
      </c>
      <c r="O26" s="167">
        <f t="shared" si="30"/>
        <v>2.6150000000000002</v>
      </c>
      <c r="P26" s="168">
        <f t="shared" si="31"/>
        <v>0</v>
      </c>
      <c r="Q26" s="169">
        <f t="shared" si="32"/>
        <v>69</v>
      </c>
      <c r="R26" s="170">
        <f t="shared" si="33"/>
        <v>21.351374668404642</v>
      </c>
      <c r="S26" s="142">
        <f t="shared" si="34"/>
        <v>0</v>
      </c>
      <c r="T26" s="142">
        <f t="shared" si="35"/>
        <v>89</v>
      </c>
      <c r="U26" t="s">
        <v>117</v>
      </c>
      <c r="V26" s="5" t="s">
        <v>119</v>
      </c>
      <c r="W26" t="s">
        <v>117</v>
      </c>
      <c r="X26" s="5" t="s">
        <v>119</v>
      </c>
      <c r="Y26" t="s">
        <v>301</v>
      </c>
      <c r="Z26" t="s">
        <v>171</v>
      </c>
      <c r="AA26" t="s">
        <v>173</v>
      </c>
      <c r="AB26">
        <v>519</v>
      </c>
      <c r="AC26" s="1">
        <v>3403.9209999999998</v>
      </c>
      <c r="AD26" s="1">
        <v>1395.2360000000001</v>
      </c>
      <c r="AE26" s="28">
        <v>2.44</v>
      </c>
      <c r="AF26">
        <v>2.9</v>
      </c>
      <c r="AG26">
        <v>5.3410000000000002</v>
      </c>
      <c r="AH26">
        <v>265.55461400000002</v>
      </c>
      <c r="AI26">
        <v>3.288243</v>
      </c>
      <c r="AJ26">
        <v>102.84239700000001</v>
      </c>
      <c r="AK26">
        <v>661</v>
      </c>
      <c r="AL26">
        <v>0</v>
      </c>
      <c r="AM26">
        <v>89</v>
      </c>
      <c r="AN26">
        <v>69</v>
      </c>
      <c r="AO26">
        <v>12.818158</v>
      </c>
      <c r="AP26">
        <v>14.5</v>
      </c>
      <c r="AQ26">
        <v>0</v>
      </c>
      <c r="AR26">
        <v>39</v>
      </c>
      <c r="AS26">
        <v>3268</v>
      </c>
      <c r="AT26">
        <v>0</v>
      </c>
      <c r="AU26">
        <v>2.6150000000000002</v>
      </c>
      <c r="AV26">
        <v>24333</v>
      </c>
      <c r="AW26">
        <v>0</v>
      </c>
      <c r="AX26" s="29">
        <v>0.47</v>
      </c>
      <c r="AY26">
        <v>0.8413793103448276</v>
      </c>
      <c r="AZ26" t="s">
        <v>67</v>
      </c>
      <c r="BA26" t="s">
        <v>193</v>
      </c>
      <c r="BB26">
        <v>1</v>
      </c>
      <c r="BC26" t="s">
        <v>200</v>
      </c>
      <c r="BD26">
        <v>8</v>
      </c>
      <c r="BE26">
        <v>36336.348999999995</v>
      </c>
      <c r="BF26">
        <v>9.3678123798293558E-2</v>
      </c>
      <c r="BG26">
        <v>7.8818835195805612E-2</v>
      </c>
      <c r="BH26">
        <v>132728.34399999998</v>
      </c>
      <c r="BI26">
        <v>2.5645773143978954E-2</v>
      </c>
      <c r="BJ26">
        <v>2.1577822921140914E-2</v>
      </c>
      <c r="BK26">
        <v>1</v>
      </c>
      <c r="BL26" t="s">
        <v>67</v>
      </c>
      <c r="BM26">
        <v>0</v>
      </c>
      <c r="BN26" t="s">
        <v>297</v>
      </c>
    </row>
    <row r="27" spans="1:66">
      <c r="A27" s="143" t="str">
        <f t="shared" si="20"/>
        <v>성원운수</v>
      </c>
      <c r="B27" s="143" t="str">
        <f t="shared" si="21"/>
        <v>536</v>
      </c>
      <c r="C27" s="144" t="str">
        <f t="shared" si="22"/>
        <v>71바5563</v>
      </c>
      <c r="D27" s="132" t="str">
        <f t="shared" si="23"/>
        <v>중형</v>
      </c>
      <c r="E27" s="128" t="str">
        <f t="shared" si="16"/>
        <v>B</v>
      </c>
      <c r="F27" s="151">
        <f t="shared" si="17"/>
        <v>0.91551724137931034</v>
      </c>
      <c r="G27" s="152">
        <f t="shared" si="18"/>
        <v>2.6549999999999998</v>
      </c>
      <c r="H27" s="153">
        <f t="shared" si="19"/>
        <v>2.9</v>
      </c>
      <c r="I27" s="154">
        <f t="shared" si="24"/>
        <v>2901.4760000000001</v>
      </c>
      <c r="J27" s="155">
        <f t="shared" si="25"/>
        <v>1.3231605231931259E-2</v>
      </c>
      <c r="K27" s="155">
        <f t="shared" si="26"/>
        <v>0.38877546627849219</v>
      </c>
      <c r="L27" s="155">
        <f t="shared" si="27"/>
        <v>0.18749078055444884</v>
      </c>
      <c r="M27" s="156">
        <f t="shared" si="28"/>
        <v>10.321</v>
      </c>
      <c r="N27" s="157">
        <f t="shared" si="29"/>
        <v>3.4000000000000002E-2</v>
      </c>
      <c r="O27" s="157">
        <f t="shared" si="30"/>
        <v>6.79</v>
      </c>
      <c r="P27" s="158">
        <f t="shared" si="31"/>
        <v>0</v>
      </c>
      <c r="Q27" s="159">
        <f t="shared" si="32"/>
        <v>69</v>
      </c>
      <c r="R27" s="160">
        <f t="shared" si="33"/>
        <v>20.999944798240975</v>
      </c>
      <c r="S27" s="145">
        <f t="shared" si="34"/>
        <v>1</v>
      </c>
      <c r="T27" s="145">
        <f t="shared" si="35"/>
        <v>197</v>
      </c>
      <c r="U27" t="s">
        <v>117</v>
      </c>
      <c r="V27" t="s">
        <v>119</v>
      </c>
      <c r="W27" t="s">
        <v>117</v>
      </c>
      <c r="X27" s="4" t="s">
        <v>119</v>
      </c>
      <c r="Y27" s="4" t="s">
        <v>201</v>
      </c>
      <c r="Z27" s="4" t="s">
        <v>171</v>
      </c>
      <c r="AA27" s="4" t="s">
        <v>48</v>
      </c>
      <c r="AB27" s="4">
        <v>519</v>
      </c>
      <c r="AC27" s="4">
        <v>2901.4760000000001</v>
      </c>
      <c r="AD27" s="4">
        <v>1092.6379999999999</v>
      </c>
      <c r="AE27" s="4">
        <v>2.6549999999999998</v>
      </c>
      <c r="AF27" s="4">
        <v>2.9</v>
      </c>
      <c r="AG27" s="4">
        <v>10.321</v>
      </c>
      <c r="AH27" s="4">
        <v>231.04936599999999</v>
      </c>
      <c r="AI27" s="4">
        <v>3.0571540000000001</v>
      </c>
      <c r="AJ27" s="4">
        <v>89.826324999999997</v>
      </c>
      <c r="AK27" s="4">
        <v>544</v>
      </c>
      <c r="AL27" s="4">
        <v>1</v>
      </c>
      <c r="AM27" s="4">
        <v>197</v>
      </c>
      <c r="AN27" s="4">
        <v>69</v>
      </c>
      <c r="AO27" s="4">
        <v>12.557817999999999</v>
      </c>
      <c r="AP27" s="4">
        <v>33.6</v>
      </c>
      <c r="AQ27" s="4">
        <v>0</v>
      </c>
      <c r="AR27" s="4">
        <v>37</v>
      </c>
      <c r="AS27" s="4">
        <v>3530</v>
      </c>
      <c r="AT27" s="4">
        <v>3.4000000000000002E-2</v>
      </c>
      <c r="AU27" s="4">
        <v>6.79</v>
      </c>
      <c r="AV27" s="4">
        <v>20297</v>
      </c>
      <c r="AW27" s="4">
        <v>0</v>
      </c>
      <c r="AX27" s="30">
        <v>0.73</v>
      </c>
      <c r="AY27">
        <v>0.91551724137931034</v>
      </c>
      <c r="AZ27" t="s">
        <v>68</v>
      </c>
      <c r="BA27" t="s">
        <v>193</v>
      </c>
      <c r="BB27">
        <v>3</v>
      </c>
      <c r="BC27" t="s">
        <v>351</v>
      </c>
      <c r="BD27">
        <v>8</v>
      </c>
      <c r="BE27">
        <v>36336.348999999995</v>
      </c>
      <c r="BF27">
        <v>7.9850510022347054E-2</v>
      </c>
      <c r="BG27">
        <v>7.3104518658390141E-2</v>
      </c>
      <c r="BH27">
        <v>132728.34399999998</v>
      </c>
      <c r="BI27">
        <v>2.1860259177195796E-2</v>
      </c>
      <c r="BJ27">
        <v>2.0013444177743048E-2</v>
      </c>
      <c r="BK27">
        <v>1</v>
      </c>
      <c r="BL27" t="s">
        <v>68</v>
      </c>
      <c r="BM27">
        <v>0</v>
      </c>
      <c r="BN27" t="s">
        <v>297</v>
      </c>
    </row>
    <row r="28" spans="1:66">
      <c r="A28" s="140" t="str">
        <f t="shared" si="20"/>
        <v>성원운수</v>
      </c>
      <c r="B28" s="140" t="str">
        <f t="shared" si="21"/>
        <v>536</v>
      </c>
      <c r="C28" s="141" t="str">
        <f t="shared" si="22"/>
        <v>71바5565</v>
      </c>
      <c r="D28" s="115" t="str">
        <f t="shared" si="23"/>
        <v>중형</v>
      </c>
      <c r="E28" s="111" t="str">
        <f t="shared" si="16"/>
        <v>A</v>
      </c>
      <c r="F28" s="161">
        <f t="shared" si="17"/>
        <v>0.98103448275862082</v>
      </c>
      <c r="G28" s="162">
        <f t="shared" si="18"/>
        <v>2.8450000000000002</v>
      </c>
      <c r="H28" s="163">
        <f t="shared" si="19"/>
        <v>2.9</v>
      </c>
      <c r="I28" s="164">
        <f t="shared" si="24"/>
        <v>1667.08</v>
      </c>
      <c r="J28" s="165">
        <f t="shared" si="25"/>
        <v>9.1312992632561034E-3</v>
      </c>
      <c r="K28" s="165">
        <f t="shared" si="26"/>
        <v>0.39603340746113119</v>
      </c>
      <c r="L28" s="165">
        <f t="shared" si="27"/>
        <v>0.17155745375146964</v>
      </c>
      <c r="M28" s="166">
        <f t="shared" si="28"/>
        <v>9.3460000000000001</v>
      </c>
      <c r="N28" s="167">
        <f t="shared" si="29"/>
        <v>0.06</v>
      </c>
      <c r="O28" s="167">
        <f t="shared" si="30"/>
        <v>4.1989999999999998</v>
      </c>
      <c r="P28" s="168">
        <f t="shared" si="31"/>
        <v>0</v>
      </c>
      <c r="Q28" s="169">
        <f t="shared" si="32"/>
        <v>68</v>
      </c>
      <c r="R28" s="170">
        <f t="shared" si="33"/>
        <v>20.666558880093366</v>
      </c>
      <c r="S28" s="142">
        <f t="shared" si="34"/>
        <v>1</v>
      </c>
      <c r="T28" s="142">
        <f t="shared" si="35"/>
        <v>70</v>
      </c>
      <c r="U28" t="s">
        <v>117</v>
      </c>
      <c r="V28" t="s">
        <v>119</v>
      </c>
      <c r="W28" s="4" t="s">
        <v>117</v>
      </c>
      <c r="X28" s="4" t="s">
        <v>119</v>
      </c>
      <c r="Y28" s="4" t="s">
        <v>202</v>
      </c>
      <c r="Z28" s="4" t="s">
        <v>171</v>
      </c>
      <c r="AA28" s="4" t="s">
        <v>48</v>
      </c>
      <c r="AB28" s="4">
        <v>519</v>
      </c>
      <c r="AC28" s="4">
        <v>1667.08</v>
      </c>
      <c r="AD28" s="4">
        <v>586.01700000000005</v>
      </c>
      <c r="AE28" s="4">
        <v>2.8450000000000002</v>
      </c>
      <c r="AF28" s="4">
        <v>2.9</v>
      </c>
      <c r="AG28" s="4">
        <v>9.3460000000000001</v>
      </c>
      <c r="AH28" s="4">
        <v>135.60994600000001</v>
      </c>
      <c r="AI28" s="4">
        <v>1.2382949999999999</v>
      </c>
      <c r="AJ28" s="4">
        <v>53.706068999999999</v>
      </c>
      <c r="AK28" s="4">
        <v>286</v>
      </c>
      <c r="AL28" s="4">
        <v>1</v>
      </c>
      <c r="AM28" s="4">
        <v>70</v>
      </c>
      <c r="AN28" s="4">
        <v>68</v>
      </c>
      <c r="AO28" s="4">
        <v>12.293198</v>
      </c>
      <c r="AP28" s="4">
        <v>0</v>
      </c>
      <c r="AQ28" s="4">
        <v>0</v>
      </c>
      <c r="AR28" s="4">
        <v>20</v>
      </c>
      <c r="AS28" s="4">
        <v>3456</v>
      </c>
      <c r="AT28" s="4">
        <v>0.06</v>
      </c>
      <c r="AU28" s="4">
        <v>4.1989999999999998</v>
      </c>
      <c r="AV28" s="4">
        <v>12711</v>
      </c>
      <c r="AW28" s="4">
        <v>0</v>
      </c>
      <c r="AX28" s="30">
        <v>0.75</v>
      </c>
      <c r="AY28">
        <v>0.98103448275862082</v>
      </c>
      <c r="AZ28" t="s">
        <v>66</v>
      </c>
      <c r="BA28" t="s">
        <v>193</v>
      </c>
      <c r="BB28">
        <v>1</v>
      </c>
      <c r="BC28" t="s">
        <v>348</v>
      </c>
      <c r="BD28">
        <v>7</v>
      </c>
      <c r="BE28">
        <v>36336.348999999995</v>
      </c>
      <c r="BF28">
        <v>4.5879127812208105E-2</v>
      </c>
      <c r="BG28">
        <v>4.5009006422666233E-2</v>
      </c>
      <c r="BH28">
        <v>132728.34399999998</v>
      </c>
      <c r="BI28">
        <v>1.2560090405407304E-2</v>
      </c>
      <c r="BJ28">
        <v>1.2321881794270271E-2</v>
      </c>
      <c r="BK28">
        <v>1</v>
      </c>
      <c r="BL28" t="s">
        <v>68</v>
      </c>
      <c r="BM28">
        <v>1</v>
      </c>
      <c r="BN28" t="s">
        <v>329</v>
      </c>
    </row>
    <row r="29" spans="1:66">
      <c r="A29" s="143" t="str">
        <f t="shared" si="20"/>
        <v>성원운수</v>
      </c>
      <c r="B29" s="143" t="str">
        <f t="shared" si="21"/>
        <v>536</v>
      </c>
      <c r="C29" s="144" t="str">
        <f t="shared" si="22"/>
        <v>71바5566</v>
      </c>
      <c r="D29" s="132" t="str">
        <f t="shared" si="23"/>
        <v>중형</v>
      </c>
      <c r="E29" s="128" t="str">
        <f t="shared" si="16"/>
        <v>A</v>
      </c>
      <c r="F29" s="151">
        <f t="shared" si="17"/>
        <v>0.97655172413793101</v>
      </c>
      <c r="G29" s="152">
        <f t="shared" si="18"/>
        <v>2.8319999999999999</v>
      </c>
      <c r="H29" s="153">
        <f t="shared" si="19"/>
        <v>2.9</v>
      </c>
      <c r="I29" s="154">
        <f t="shared" si="24"/>
        <v>2198.1089999999999</v>
      </c>
      <c r="J29" s="155">
        <f t="shared" si="25"/>
        <v>1.2796353331126572E-2</v>
      </c>
      <c r="K29" s="155">
        <f t="shared" si="26"/>
        <v>0.39031667349098614</v>
      </c>
      <c r="L29" s="155">
        <f t="shared" si="27"/>
        <v>0.16468701051676693</v>
      </c>
      <c r="M29" s="156">
        <f t="shared" si="28"/>
        <v>9.2720000000000002</v>
      </c>
      <c r="N29" s="157">
        <f t="shared" si="29"/>
        <v>0</v>
      </c>
      <c r="O29" s="157">
        <f t="shared" si="30"/>
        <v>1.0009999999999999</v>
      </c>
      <c r="P29" s="158">
        <f t="shared" si="31"/>
        <v>0</v>
      </c>
      <c r="Q29" s="159">
        <f t="shared" si="32"/>
        <v>74</v>
      </c>
      <c r="R29" s="160">
        <f t="shared" si="33"/>
        <v>21.043363828008193</v>
      </c>
      <c r="S29" s="145">
        <f t="shared" si="34"/>
        <v>0</v>
      </c>
      <c r="T29" s="145">
        <f t="shared" si="35"/>
        <v>22</v>
      </c>
      <c r="U29" t="s">
        <v>117</v>
      </c>
      <c r="V29" s="5" t="s">
        <v>119</v>
      </c>
      <c r="W29" t="s">
        <v>117</v>
      </c>
      <c r="X29" s="5" t="s">
        <v>119</v>
      </c>
      <c r="Y29" t="s">
        <v>204</v>
      </c>
      <c r="Z29" t="s">
        <v>171</v>
      </c>
      <c r="AA29" t="s">
        <v>48</v>
      </c>
      <c r="AB29">
        <v>519</v>
      </c>
      <c r="AC29" s="1">
        <v>2198.1089999999999</v>
      </c>
      <c r="AD29" s="1">
        <v>776.03700000000003</v>
      </c>
      <c r="AE29" s="28">
        <v>2.8319999999999999</v>
      </c>
      <c r="AF29">
        <v>2.9</v>
      </c>
      <c r="AG29">
        <v>9.2720000000000002</v>
      </c>
      <c r="AH29">
        <v>175.001576</v>
      </c>
      <c r="AI29">
        <v>2.239382</v>
      </c>
      <c r="AJ29">
        <v>68.306032999999999</v>
      </c>
      <c r="AK29">
        <v>362</v>
      </c>
      <c r="AL29">
        <v>0</v>
      </c>
      <c r="AM29">
        <v>22</v>
      </c>
      <c r="AN29">
        <v>74</v>
      </c>
      <c r="AO29">
        <v>12.560509</v>
      </c>
      <c r="AP29">
        <v>9.4</v>
      </c>
      <c r="AQ29">
        <v>0</v>
      </c>
      <c r="AR29">
        <v>20</v>
      </c>
      <c r="AS29">
        <v>2702</v>
      </c>
      <c r="AT29">
        <v>0</v>
      </c>
      <c r="AU29">
        <v>1.0009999999999999</v>
      </c>
      <c r="AV29">
        <v>16031</v>
      </c>
      <c r="AW29">
        <v>0</v>
      </c>
      <c r="AX29" s="29">
        <v>0.73</v>
      </c>
      <c r="AY29">
        <v>0.97655172413793101</v>
      </c>
      <c r="AZ29" t="s">
        <v>66</v>
      </c>
      <c r="BA29" t="s">
        <v>193</v>
      </c>
      <c r="BB29">
        <v>2</v>
      </c>
      <c r="BC29" t="s">
        <v>350</v>
      </c>
      <c r="BD29">
        <v>5</v>
      </c>
      <c r="BE29">
        <v>36336.348999999995</v>
      </c>
      <c r="BF29">
        <v>6.0493391892509622E-2</v>
      </c>
      <c r="BG29">
        <v>5.9074926151581809E-2</v>
      </c>
      <c r="BH29">
        <v>132728.34399999998</v>
      </c>
      <c r="BI29">
        <v>1.6560961538102218E-2</v>
      </c>
      <c r="BJ29">
        <v>1.6172635543415682E-2</v>
      </c>
      <c r="BK29">
        <v>1</v>
      </c>
      <c r="BL29" t="s">
        <v>66</v>
      </c>
      <c r="BM29">
        <v>0</v>
      </c>
      <c r="BN29" t="s">
        <v>297</v>
      </c>
    </row>
    <row r="30" spans="1:66">
      <c r="A30" s="140" t="str">
        <f t="shared" si="20"/>
        <v>성원운수</v>
      </c>
      <c r="B30" s="140" t="str">
        <f t="shared" si="21"/>
        <v>536</v>
      </c>
      <c r="C30" s="141" t="str">
        <f t="shared" si="22"/>
        <v>74사1183</v>
      </c>
      <c r="D30" s="115" t="str">
        <f t="shared" si="23"/>
        <v>중형</v>
      </c>
      <c r="E30" s="111" t="str">
        <f t="shared" si="16"/>
        <v>B</v>
      </c>
      <c r="F30" s="161">
        <f t="shared" si="17"/>
        <v>0.9031034482758622</v>
      </c>
      <c r="G30" s="162">
        <f t="shared" si="18"/>
        <v>2.6190000000000002</v>
      </c>
      <c r="H30" s="163">
        <f t="shared" si="19"/>
        <v>2.9</v>
      </c>
      <c r="I30" s="164">
        <f t="shared" si="24"/>
        <v>3076.4940000000001</v>
      </c>
      <c r="J30" s="165">
        <f t="shared" si="25"/>
        <v>1.3873861924742997E-2</v>
      </c>
      <c r="K30" s="165">
        <f t="shared" si="26"/>
        <v>0.38285869555562013</v>
      </c>
      <c r="L30" s="165">
        <f t="shared" si="27"/>
        <v>0.19015151662899391</v>
      </c>
      <c r="M30" s="166">
        <f t="shared" si="28"/>
        <v>8.5470000000000006</v>
      </c>
      <c r="N30" s="167">
        <f t="shared" si="29"/>
        <v>3.3000000000000002E-2</v>
      </c>
      <c r="O30" s="167">
        <f t="shared" si="30"/>
        <v>2.99</v>
      </c>
      <c r="P30" s="168">
        <f t="shared" si="31"/>
        <v>0</v>
      </c>
      <c r="Q30" s="169">
        <f t="shared" si="32"/>
        <v>70</v>
      </c>
      <c r="R30" s="170">
        <f t="shared" si="33"/>
        <v>20.563109743929932</v>
      </c>
      <c r="S30" s="142">
        <f t="shared" si="34"/>
        <v>1</v>
      </c>
      <c r="T30" s="142">
        <f t="shared" si="35"/>
        <v>92</v>
      </c>
      <c r="U30" t="s">
        <v>117</v>
      </c>
      <c r="V30" t="s">
        <v>119</v>
      </c>
      <c r="W30" t="s">
        <v>117</v>
      </c>
      <c r="X30" s="4" t="s">
        <v>119</v>
      </c>
      <c r="Y30" s="4" t="s">
        <v>205</v>
      </c>
      <c r="Z30" s="4" t="s">
        <v>171</v>
      </c>
      <c r="AA30" s="4" t="s">
        <v>48</v>
      </c>
      <c r="AB30" s="4">
        <v>519</v>
      </c>
      <c r="AC30" s="4">
        <v>3076.4940000000001</v>
      </c>
      <c r="AD30" s="4">
        <v>1174.7280000000001</v>
      </c>
      <c r="AE30" s="4">
        <v>2.6190000000000002</v>
      </c>
      <c r="AF30" s="4">
        <v>2.9</v>
      </c>
      <c r="AG30" s="4">
        <v>8.5470000000000006</v>
      </c>
      <c r="AH30" s="4">
        <v>248.00326100000001</v>
      </c>
      <c r="AI30" s="4">
        <v>3.440763</v>
      </c>
      <c r="AJ30" s="4">
        <v>94.950204999999997</v>
      </c>
      <c r="AK30" s="4">
        <v>585</v>
      </c>
      <c r="AL30" s="4">
        <v>1</v>
      </c>
      <c r="AM30" s="4">
        <v>92</v>
      </c>
      <c r="AN30" s="4">
        <v>70</v>
      </c>
      <c r="AO30" s="4">
        <v>12.405054</v>
      </c>
      <c r="AP30" s="4">
        <v>11.5</v>
      </c>
      <c r="AQ30" s="4">
        <v>0</v>
      </c>
      <c r="AR30" s="4">
        <v>41</v>
      </c>
      <c r="AS30" s="4">
        <v>6022</v>
      </c>
      <c r="AT30" s="4">
        <v>3.3000000000000002E-2</v>
      </c>
      <c r="AU30" s="4">
        <v>2.99</v>
      </c>
      <c r="AV30" s="4">
        <v>24226</v>
      </c>
      <c r="AW30" s="4">
        <v>0</v>
      </c>
      <c r="AX30" s="30">
        <v>0.66</v>
      </c>
      <c r="AY30">
        <v>0.9031034482758622</v>
      </c>
      <c r="AZ30" t="s">
        <v>68</v>
      </c>
      <c r="BA30" t="s">
        <v>193</v>
      </c>
      <c r="BB30">
        <v>5</v>
      </c>
      <c r="BC30" t="s">
        <v>367</v>
      </c>
      <c r="BD30">
        <v>8</v>
      </c>
      <c r="BE30">
        <v>36336.348999999995</v>
      </c>
      <c r="BF30">
        <v>8.466711941807914E-2</v>
      </c>
      <c r="BG30">
        <v>7.6463167502051482E-2</v>
      </c>
      <c r="BH30">
        <v>132728.34399999998</v>
      </c>
      <c r="BI30">
        <v>2.3178877301445126E-2</v>
      </c>
      <c r="BJ30">
        <v>2.0932924018098206E-2</v>
      </c>
      <c r="BK30">
        <v>1</v>
      </c>
      <c r="BL30" t="s">
        <v>68</v>
      </c>
      <c r="BM30">
        <v>0</v>
      </c>
      <c r="BN30" t="s">
        <v>297</v>
      </c>
    </row>
    <row r="31" spans="1:66">
      <c r="A31" s="143" t="str">
        <f t="shared" si="20"/>
        <v>성원운수</v>
      </c>
      <c r="B31" s="143" t="str">
        <f t="shared" si="21"/>
        <v>537</v>
      </c>
      <c r="C31" s="144" t="str">
        <f t="shared" si="22"/>
        <v>71바6603</v>
      </c>
      <c r="D31" s="132" t="str">
        <f t="shared" si="23"/>
        <v>저상</v>
      </c>
      <c r="E31" s="128" t="str">
        <f t="shared" si="16"/>
        <v>D</v>
      </c>
      <c r="F31" s="151">
        <f t="shared" si="17"/>
        <v>0.81045454545454532</v>
      </c>
      <c r="G31" s="152">
        <f t="shared" si="18"/>
        <v>1.7829999999999999</v>
      </c>
      <c r="H31" s="153">
        <f t="shared" si="19"/>
        <v>2.2000000000000002</v>
      </c>
      <c r="I31" s="154">
        <f t="shared" si="24"/>
        <v>438.48</v>
      </c>
      <c r="J31" s="155">
        <f t="shared" si="25"/>
        <v>2.2864588760147291E-2</v>
      </c>
      <c r="K31" s="155">
        <f t="shared" si="26"/>
        <v>0.35324639938468599</v>
      </c>
      <c r="L31" s="155">
        <f t="shared" si="27"/>
        <v>0.10946907498631636</v>
      </c>
      <c r="M31" s="156">
        <f t="shared" si="28"/>
        <v>10.670999999999999</v>
      </c>
      <c r="N31" s="157">
        <f t="shared" si="29"/>
        <v>0</v>
      </c>
      <c r="O31" s="157">
        <f t="shared" si="30"/>
        <v>2.7370000000000001</v>
      </c>
      <c r="P31" s="158">
        <f t="shared" si="31"/>
        <v>0</v>
      </c>
      <c r="Q31" s="159">
        <f t="shared" si="32"/>
        <v>66</v>
      </c>
      <c r="R31" s="160">
        <f t="shared" si="33"/>
        <v>23.336497519991532</v>
      </c>
      <c r="S31" s="145">
        <f t="shared" si="34"/>
        <v>0</v>
      </c>
      <c r="T31" s="145">
        <f t="shared" si="35"/>
        <v>12</v>
      </c>
      <c r="U31" t="s">
        <v>117</v>
      </c>
      <c r="V31" t="s">
        <v>120</v>
      </c>
      <c r="W31" s="4" t="s">
        <v>117</v>
      </c>
      <c r="X31" s="4" t="s">
        <v>120</v>
      </c>
      <c r="Y31" s="4" t="s">
        <v>206</v>
      </c>
      <c r="Z31" s="4" t="s">
        <v>207</v>
      </c>
      <c r="AA31" s="4" t="s">
        <v>208</v>
      </c>
      <c r="AB31" s="4">
        <v>519</v>
      </c>
      <c r="AC31" s="4">
        <v>438.48</v>
      </c>
      <c r="AD31" s="4">
        <v>245.97900000000001</v>
      </c>
      <c r="AE31" s="4">
        <v>1.7829999999999999</v>
      </c>
      <c r="AF31" s="4">
        <v>2.2000000000000002</v>
      </c>
      <c r="AG31" s="4">
        <v>10.670999999999999</v>
      </c>
      <c r="AH31" s="4">
        <v>30.116658000000001</v>
      </c>
      <c r="AI31" s="4">
        <v>0.68860500000000002</v>
      </c>
      <c r="AJ31" s="4">
        <v>10.638601</v>
      </c>
      <c r="AK31" s="4">
        <v>48</v>
      </c>
      <c r="AL31" s="4">
        <v>0</v>
      </c>
      <c r="AM31" s="4">
        <v>12</v>
      </c>
      <c r="AN31" s="4">
        <v>66</v>
      </c>
      <c r="AO31" s="4">
        <v>14.559384</v>
      </c>
      <c r="AP31" s="4">
        <v>8.6999999999999993</v>
      </c>
      <c r="AQ31" s="4">
        <v>0</v>
      </c>
      <c r="AR31" s="4">
        <v>5</v>
      </c>
      <c r="AS31" s="4">
        <v>396</v>
      </c>
      <c r="AT31" s="4">
        <v>0</v>
      </c>
      <c r="AU31" s="4">
        <v>2.7370000000000001</v>
      </c>
      <c r="AV31" s="4">
        <v>3757</v>
      </c>
      <c r="AW31" s="4">
        <v>0</v>
      </c>
      <c r="AX31" s="4">
        <v>0.45</v>
      </c>
      <c r="AY31">
        <v>0.81045454545454532</v>
      </c>
      <c r="AZ31" t="s">
        <v>67</v>
      </c>
      <c r="BA31" t="s">
        <v>209</v>
      </c>
      <c r="BB31">
        <v>1</v>
      </c>
      <c r="BC31" t="s">
        <v>368</v>
      </c>
      <c r="BD31">
        <v>2</v>
      </c>
      <c r="BE31">
        <v>9050.009</v>
      </c>
      <c r="BF31">
        <v>4.8450780546185096E-2</v>
      </c>
      <c r="BG31">
        <v>3.9267155324476367E-2</v>
      </c>
      <c r="BH31">
        <v>132728.34399999998</v>
      </c>
      <c r="BI31">
        <v>3.3035897743137672E-3</v>
      </c>
      <c r="BJ31">
        <v>2.6774093489097483E-3</v>
      </c>
      <c r="BK31">
        <v>1</v>
      </c>
      <c r="BL31" t="s">
        <v>70</v>
      </c>
      <c r="BM31">
        <v>1</v>
      </c>
      <c r="BN31" t="s">
        <v>329</v>
      </c>
    </row>
    <row r="32" spans="1:66">
      <c r="A32" s="140" t="str">
        <f t="shared" si="20"/>
        <v>성원운수</v>
      </c>
      <c r="B32" s="140" t="str">
        <f t="shared" si="21"/>
        <v>537</v>
      </c>
      <c r="C32" s="141" t="str">
        <f t="shared" si="22"/>
        <v>71바6609</v>
      </c>
      <c r="D32" s="115" t="str">
        <f t="shared" si="23"/>
        <v>중형</v>
      </c>
      <c r="E32" s="111" t="str">
        <f t="shared" si="16"/>
        <v>B</v>
      </c>
      <c r="F32" s="161">
        <f t="shared" si="17"/>
        <v>0.93961538461538463</v>
      </c>
      <c r="G32" s="162">
        <f t="shared" si="18"/>
        <v>2.4430000000000001</v>
      </c>
      <c r="H32" s="163">
        <f t="shared" si="19"/>
        <v>2.6</v>
      </c>
      <c r="I32" s="164">
        <f t="shared" si="24"/>
        <v>2812.8209999999999</v>
      </c>
      <c r="J32" s="165">
        <f t="shared" si="25"/>
        <v>1.6146254512987665E-2</v>
      </c>
      <c r="K32" s="165">
        <f t="shared" si="26"/>
        <v>0.37152231205122288</v>
      </c>
      <c r="L32" s="165">
        <f t="shared" si="27"/>
        <v>0.23072922166039006</v>
      </c>
      <c r="M32" s="166">
        <f t="shared" si="28"/>
        <v>9.4359999999999999</v>
      </c>
      <c r="N32" s="167">
        <f t="shared" si="29"/>
        <v>0</v>
      </c>
      <c r="O32" s="167">
        <f t="shared" si="30"/>
        <v>6.8970000000000002</v>
      </c>
      <c r="P32" s="168">
        <f t="shared" si="31"/>
        <v>4.3333333333333335E-2</v>
      </c>
      <c r="Q32" s="169">
        <f t="shared" si="32"/>
        <v>85</v>
      </c>
      <c r="R32" s="170">
        <f t="shared" si="33"/>
        <v>22.682303297160406</v>
      </c>
      <c r="S32" s="142">
        <f t="shared" si="34"/>
        <v>0</v>
      </c>
      <c r="T32" s="142">
        <f t="shared" si="35"/>
        <v>194</v>
      </c>
      <c r="U32" t="s">
        <v>117</v>
      </c>
      <c r="V32" s="5" t="s">
        <v>120</v>
      </c>
      <c r="W32" t="s">
        <v>117</v>
      </c>
      <c r="X32" s="5" t="s">
        <v>120</v>
      </c>
      <c r="Y32" t="s">
        <v>369</v>
      </c>
      <c r="Z32" t="s">
        <v>171</v>
      </c>
      <c r="AA32" t="s">
        <v>48</v>
      </c>
      <c r="AB32">
        <v>519</v>
      </c>
      <c r="AC32" s="1">
        <v>2812.8209999999999</v>
      </c>
      <c r="AD32" s="1">
        <v>1151.325</v>
      </c>
      <c r="AE32" s="28">
        <v>2.4430000000000001</v>
      </c>
      <c r="AF32">
        <v>2.6</v>
      </c>
      <c r="AG32">
        <v>9.4359999999999999</v>
      </c>
      <c r="AH32">
        <v>202.520219</v>
      </c>
      <c r="AI32">
        <v>3.269943</v>
      </c>
      <c r="AJ32">
        <v>75.240780000000001</v>
      </c>
      <c r="AK32">
        <v>649</v>
      </c>
      <c r="AL32">
        <v>0</v>
      </c>
      <c r="AM32">
        <v>194</v>
      </c>
      <c r="AN32">
        <v>85</v>
      </c>
      <c r="AO32">
        <v>13.889087</v>
      </c>
      <c r="AP32">
        <v>126.9</v>
      </c>
      <c r="AQ32">
        <v>2.6</v>
      </c>
      <c r="AR32">
        <v>22</v>
      </c>
      <c r="AS32">
        <v>3165</v>
      </c>
      <c r="AT32">
        <v>0</v>
      </c>
      <c r="AU32">
        <v>6.8970000000000002</v>
      </c>
      <c r="AV32">
        <v>13942</v>
      </c>
      <c r="AW32">
        <v>0</v>
      </c>
      <c r="AX32">
        <v>0.59</v>
      </c>
      <c r="AY32">
        <v>0.93961538461538463</v>
      </c>
      <c r="AZ32" t="s">
        <v>68</v>
      </c>
      <c r="BA32" t="s">
        <v>209</v>
      </c>
      <c r="BB32">
        <v>1</v>
      </c>
      <c r="BC32" t="s">
        <v>353</v>
      </c>
      <c r="BD32">
        <v>13</v>
      </c>
      <c r="BE32">
        <v>9050.009</v>
      </c>
      <c r="BF32">
        <v>0.31080864118477669</v>
      </c>
      <c r="BG32">
        <v>0.29204058092861901</v>
      </c>
      <c r="BH32">
        <v>132728.34399999998</v>
      </c>
      <c r="BI32">
        <v>2.1192315938184238E-2</v>
      </c>
      <c r="BJ32">
        <v>1.9912626091147727E-2</v>
      </c>
      <c r="BK32">
        <v>1</v>
      </c>
      <c r="BL32" t="s">
        <v>326</v>
      </c>
      <c r="BM32" t="s">
        <v>327</v>
      </c>
      <c r="BN32" t="s">
        <v>326</v>
      </c>
    </row>
    <row r="33" spans="1:66">
      <c r="A33" s="143" t="str">
        <f t="shared" si="20"/>
        <v>성원운수</v>
      </c>
      <c r="B33" s="143" t="str">
        <f t="shared" si="21"/>
        <v>537</v>
      </c>
      <c r="C33" s="144" t="str">
        <f t="shared" si="22"/>
        <v>71바6612</v>
      </c>
      <c r="D33" s="132" t="str">
        <f t="shared" si="23"/>
        <v>중형</v>
      </c>
      <c r="E33" s="128" t="str">
        <f t="shared" si="16"/>
        <v>C</v>
      </c>
      <c r="F33" s="151">
        <f t="shared" si="17"/>
        <v>0.87777777777777777</v>
      </c>
      <c r="G33" s="152">
        <f t="shared" si="18"/>
        <v>2.37</v>
      </c>
      <c r="H33" s="153">
        <f t="shared" si="19"/>
        <v>2.7</v>
      </c>
      <c r="I33" s="154">
        <f t="shared" si="24"/>
        <v>4149.9549999999999</v>
      </c>
      <c r="J33" s="155">
        <f t="shared" si="25"/>
        <v>2.1418761017716958E-2</v>
      </c>
      <c r="K33" s="155">
        <f t="shared" si="26"/>
        <v>0.347398921166226</v>
      </c>
      <c r="L33" s="155">
        <f t="shared" si="27"/>
        <v>0.19662863814185938</v>
      </c>
      <c r="M33" s="156">
        <f t="shared" si="28"/>
        <v>8.8800000000000008</v>
      </c>
      <c r="N33" s="157">
        <f t="shared" si="29"/>
        <v>2.4E-2</v>
      </c>
      <c r="O33" s="157">
        <f t="shared" si="30"/>
        <v>5.7110000000000003</v>
      </c>
      <c r="P33" s="158">
        <f t="shared" si="31"/>
        <v>0</v>
      </c>
      <c r="Q33" s="159">
        <f t="shared" si="32"/>
        <v>60</v>
      </c>
      <c r="R33" s="160">
        <f t="shared" si="33"/>
        <v>22.402105704170221</v>
      </c>
      <c r="S33" s="145">
        <f t="shared" si="34"/>
        <v>1</v>
      </c>
      <c r="T33" s="145">
        <f t="shared" si="35"/>
        <v>237</v>
      </c>
      <c r="U33" t="s">
        <v>117</v>
      </c>
      <c r="V33" t="s">
        <v>120</v>
      </c>
      <c r="W33" t="s">
        <v>117</v>
      </c>
      <c r="X33" s="4" t="s">
        <v>120</v>
      </c>
      <c r="Y33" s="4" t="s">
        <v>302</v>
      </c>
      <c r="Z33" s="4" t="s">
        <v>171</v>
      </c>
      <c r="AA33" s="4" t="s">
        <v>48</v>
      </c>
      <c r="AB33" s="4">
        <v>519</v>
      </c>
      <c r="AC33" s="4">
        <v>4149.9549999999999</v>
      </c>
      <c r="AD33" s="4">
        <v>1751.0039999999999</v>
      </c>
      <c r="AE33" s="4">
        <v>2.37</v>
      </c>
      <c r="AF33" s="4">
        <v>2.7</v>
      </c>
      <c r="AG33" s="4">
        <v>8.8800000000000008</v>
      </c>
      <c r="AH33" s="4">
        <v>293.49433399999998</v>
      </c>
      <c r="AI33" s="4">
        <v>6.2862850000000003</v>
      </c>
      <c r="AJ33" s="4">
        <v>101.959615</v>
      </c>
      <c r="AK33" s="4">
        <v>816</v>
      </c>
      <c r="AL33" s="4">
        <v>1</v>
      </c>
      <c r="AM33" s="4">
        <v>237</v>
      </c>
      <c r="AN33" s="4">
        <v>60</v>
      </c>
      <c r="AO33" s="4">
        <v>14.139813</v>
      </c>
      <c r="AP33" s="4">
        <v>0</v>
      </c>
      <c r="AQ33" s="4">
        <v>0</v>
      </c>
      <c r="AR33" s="4">
        <v>34</v>
      </c>
      <c r="AS33" s="4">
        <v>6996</v>
      </c>
      <c r="AT33" s="4">
        <v>2.4E-2</v>
      </c>
      <c r="AU33" s="4">
        <v>5.7110000000000003</v>
      </c>
      <c r="AV33" s="4">
        <v>33708</v>
      </c>
      <c r="AW33" s="4">
        <v>0</v>
      </c>
      <c r="AX33" s="4">
        <v>0.56000000000000005</v>
      </c>
      <c r="AY33">
        <v>0.87777777777777777</v>
      </c>
      <c r="AZ33" t="s">
        <v>69</v>
      </c>
      <c r="BA33" t="s">
        <v>209</v>
      </c>
      <c r="BB33">
        <v>1</v>
      </c>
      <c r="BC33" t="s">
        <v>212</v>
      </c>
      <c r="BD33">
        <v>6</v>
      </c>
      <c r="BE33">
        <v>9050.009</v>
      </c>
      <c r="BF33">
        <v>0.45855810751127429</v>
      </c>
      <c r="BG33">
        <v>0.40251211659322966</v>
      </c>
      <c r="BH33">
        <v>132728.34399999998</v>
      </c>
      <c r="BI33">
        <v>3.1266531887115236E-2</v>
      </c>
      <c r="BJ33">
        <v>2.7445066878690041E-2</v>
      </c>
      <c r="BK33">
        <v>1</v>
      </c>
      <c r="BL33" t="s">
        <v>68</v>
      </c>
      <c r="BM33">
        <v>-1</v>
      </c>
      <c r="BN33" t="s">
        <v>352</v>
      </c>
    </row>
    <row r="34" spans="1:66">
      <c r="A34" s="140" t="str">
        <f t="shared" si="20"/>
        <v>성원운수</v>
      </c>
      <c r="B34" s="140" t="str">
        <f t="shared" si="21"/>
        <v>537</v>
      </c>
      <c r="C34" s="141" t="str">
        <f t="shared" si="22"/>
        <v>71바6613</v>
      </c>
      <c r="D34" s="115" t="str">
        <f t="shared" si="23"/>
        <v>하이</v>
      </c>
      <c r="E34" s="111" t="str">
        <f t="shared" si="16"/>
        <v>C</v>
      </c>
      <c r="F34" s="161">
        <f t="shared" si="17"/>
        <v>0.87576923076923074</v>
      </c>
      <c r="G34" s="162">
        <f t="shared" si="18"/>
        <v>2.2770000000000001</v>
      </c>
      <c r="H34" s="163">
        <f t="shared" si="19"/>
        <v>2.6</v>
      </c>
      <c r="I34" s="164">
        <f t="shared" si="24"/>
        <v>1648.7529999999999</v>
      </c>
      <c r="J34" s="165">
        <f t="shared" si="25"/>
        <v>2.5348614743492162E-2</v>
      </c>
      <c r="K34" s="165">
        <f t="shared" si="26"/>
        <v>0.29191230436016263</v>
      </c>
      <c r="L34" s="165">
        <f t="shared" si="27"/>
        <v>0.13646677216053588</v>
      </c>
      <c r="M34" s="166">
        <f t="shared" si="28"/>
        <v>12.262</v>
      </c>
      <c r="N34" s="167">
        <f t="shared" si="29"/>
        <v>6.0999999999999999E-2</v>
      </c>
      <c r="O34" s="167">
        <f t="shared" si="30"/>
        <v>4.5490000000000004</v>
      </c>
      <c r="P34" s="168">
        <f t="shared" si="31"/>
        <v>0</v>
      </c>
      <c r="Q34" s="169">
        <f t="shared" si="32"/>
        <v>78</v>
      </c>
      <c r="R34" s="170">
        <f t="shared" si="33"/>
        <v>23.202256875022012</v>
      </c>
      <c r="S34" s="142">
        <f t="shared" si="34"/>
        <v>1</v>
      </c>
      <c r="T34" s="142">
        <f t="shared" si="35"/>
        <v>75</v>
      </c>
      <c r="U34" t="s">
        <v>117</v>
      </c>
      <c r="V34" t="s">
        <v>120</v>
      </c>
      <c r="W34" s="4" t="s">
        <v>117</v>
      </c>
      <c r="X34" s="4" t="s">
        <v>120</v>
      </c>
      <c r="Y34" s="4" t="s">
        <v>213</v>
      </c>
      <c r="Z34" s="4" t="s">
        <v>210</v>
      </c>
      <c r="AA34" s="4" t="s">
        <v>211</v>
      </c>
      <c r="AB34" s="4">
        <v>519</v>
      </c>
      <c r="AC34" s="4">
        <v>1648.7529999999999</v>
      </c>
      <c r="AD34" s="4">
        <v>724.24199999999996</v>
      </c>
      <c r="AE34" s="4">
        <v>2.2770000000000001</v>
      </c>
      <c r="AF34" s="4">
        <v>2.6</v>
      </c>
      <c r="AG34" s="4">
        <v>12.262</v>
      </c>
      <c r="AH34" s="4">
        <v>104.08079600000001</v>
      </c>
      <c r="AI34" s="4">
        <v>2.6383040000000002</v>
      </c>
      <c r="AJ34" s="4">
        <v>30.382465</v>
      </c>
      <c r="AK34" s="4">
        <v>225</v>
      </c>
      <c r="AL34" s="4">
        <v>1</v>
      </c>
      <c r="AM34" s="4">
        <v>75</v>
      </c>
      <c r="AN34" s="4">
        <v>78</v>
      </c>
      <c r="AO34" s="4">
        <v>15.841087</v>
      </c>
      <c r="AP34" s="4">
        <v>46.1</v>
      </c>
      <c r="AQ34" s="4">
        <v>0</v>
      </c>
      <c r="AR34" s="4">
        <v>7</v>
      </c>
      <c r="AS34" s="4">
        <v>1533</v>
      </c>
      <c r="AT34" s="4">
        <v>6.0999999999999999E-2</v>
      </c>
      <c r="AU34" s="4">
        <v>4.5490000000000004</v>
      </c>
      <c r="AV34" s="4">
        <v>12954</v>
      </c>
      <c r="AW34" s="4">
        <v>0</v>
      </c>
      <c r="AX34" s="4">
        <v>0.63</v>
      </c>
      <c r="AY34">
        <v>0.87576923076923074</v>
      </c>
      <c r="AZ34" t="s">
        <v>69</v>
      </c>
      <c r="BA34" t="s">
        <v>209</v>
      </c>
      <c r="BB34">
        <v>2</v>
      </c>
      <c r="BC34" t="s">
        <v>370</v>
      </c>
      <c r="BD34">
        <v>5</v>
      </c>
      <c r="BE34">
        <v>9050.009</v>
      </c>
      <c r="BF34">
        <v>0.18218247075776389</v>
      </c>
      <c r="BG34">
        <v>0.15954980227516477</v>
      </c>
      <c r="BH34">
        <v>132728.34399999998</v>
      </c>
      <c r="BI34">
        <v>1.242201138288895E-2</v>
      </c>
      <c r="BJ34">
        <v>1.0878815353399284E-2</v>
      </c>
      <c r="BK34">
        <v>1</v>
      </c>
      <c r="BL34" t="s">
        <v>69</v>
      </c>
      <c r="BM34">
        <v>0</v>
      </c>
      <c r="BN34" t="s">
        <v>297</v>
      </c>
    </row>
    <row r="35" spans="1:66">
      <c r="A35" s="143" t="str">
        <f t="shared" si="20"/>
        <v>성원운수</v>
      </c>
      <c r="B35" s="143" t="str">
        <f t="shared" si="21"/>
        <v>538</v>
      </c>
      <c r="C35" s="144" t="str">
        <f t="shared" si="22"/>
        <v>71바6301</v>
      </c>
      <c r="D35" s="132" t="str">
        <f t="shared" si="23"/>
        <v>중형</v>
      </c>
      <c r="E35" s="128" t="str">
        <f t="shared" si="16"/>
        <v>C</v>
      </c>
      <c r="F35" s="151">
        <f t="shared" si="17"/>
        <v>0.85960000000000003</v>
      </c>
      <c r="G35" s="152">
        <f t="shared" si="18"/>
        <v>2.149</v>
      </c>
      <c r="H35" s="153">
        <f t="shared" si="19"/>
        <v>2.5</v>
      </c>
      <c r="I35" s="154">
        <f t="shared" si="24"/>
        <v>2645.4609999999998</v>
      </c>
      <c r="J35" s="155">
        <f t="shared" si="25"/>
        <v>2.4222971346273825E-2</v>
      </c>
      <c r="K35" s="155">
        <f t="shared" si="26"/>
        <v>0.39925781085105549</v>
      </c>
      <c r="L35" s="155">
        <f t="shared" si="27"/>
        <v>0.15082437427729989</v>
      </c>
      <c r="M35" s="156">
        <f t="shared" si="28"/>
        <v>12.201000000000001</v>
      </c>
      <c r="N35" s="157">
        <f t="shared" si="29"/>
        <v>0</v>
      </c>
      <c r="O35" s="157">
        <f t="shared" si="30"/>
        <v>8.5429999999999993</v>
      </c>
      <c r="P35" s="158">
        <f t="shared" si="31"/>
        <v>0</v>
      </c>
      <c r="Q35" s="159">
        <f t="shared" si="32"/>
        <v>71</v>
      </c>
      <c r="R35" s="160">
        <f t="shared" si="33"/>
        <v>21.830470737821624</v>
      </c>
      <c r="S35" s="145">
        <f t="shared" si="34"/>
        <v>0</v>
      </c>
      <c r="T35" s="145">
        <f t="shared" si="35"/>
        <v>226</v>
      </c>
      <c r="U35" t="s">
        <v>117</v>
      </c>
      <c r="V35" t="s">
        <v>121</v>
      </c>
      <c r="W35" t="s">
        <v>117</v>
      </c>
      <c r="X35" s="4" t="s">
        <v>121</v>
      </c>
      <c r="Y35" s="4" t="s">
        <v>214</v>
      </c>
      <c r="Z35" s="4" t="s">
        <v>171</v>
      </c>
      <c r="AA35" s="4" t="s">
        <v>48</v>
      </c>
      <c r="AB35" s="4">
        <v>519</v>
      </c>
      <c r="AC35" s="4">
        <v>2645.4609999999998</v>
      </c>
      <c r="AD35" s="4">
        <v>1230.9059999999999</v>
      </c>
      <c r="AE35" s="4">
        <v>2.149</v>
      </c>
      <c r="AF35" s="4">
        <v>2.5</v>
      </c>
      <c r="AG35" s="4">
        <v>12.201000000000001</v>
      </c>
      <c r="AH35" s="4">
        <v>210.19601299999999</v>
      </c>
      <c r="AI35" s="4">
        <v>5.0915720000000002</v>
      </c>
      <c r="AJ35" s="4">
        <v>83.922399999999996</v>
      </c>
      <c r="AK35" s="4">
        <v>399</v>
      </c>
      <c r="AL35" s="4">
        <v>0</v>
      </c>
      <c r="AM35" s="4">
        <v>226</v>
      </c>
      <c r="AN35" s="4">
        <v>71</v>
      </c>
      <c r="AO35" s="4">
        <v>12.585685</v>
      </c>
      <c r="AP35" s="4">
        <v>171.8</v>
      </c>
      <c r="AQ35" s="4">
        <v>0</v>
      </c>
      <c r="AR35" s="4">
        <v>59</v>
      </c>
      <c r="AS35" s="4">
        <v>6618</v>
      </c>
      <c r="AT35" s="4">
        <v>0</v>
      </c>
      <c r="AU35" s="4">
        <v>8.5429999999999993</v>
      </c>
      <c r="AV35" s="4">
        <v>22104</v>
      </c>
      <c r="AW35" s="4">
        <v>0</v>
      </c>
      <c r="AX35" s="4">
        <v>0.63</v>
      </c>
      <c r="AY35">
        <v>0.85960000000000003</v>
      </c>
      <c r="AZ35" t="s">
        <v>69</v>
      </c>
      <c r="BA35" t="s">
        <v>316</v>
      </c>
      <c r="BB35">
        <v>4</v>
      </c>
      <c r="BC35" t="s">
        <v>371</v>
      </c>
      <c r="BD35">
        <v>7</v>
      </c>
      <c r="BE35">
        <v>24564.012000000002</v>
      </c>
      <c r="BF35">
        <v>0.10769661731153687</v>
      </c>
      <c r="BG35">
        <v>9.2576012240997096E-2</v>
      </c>
      <c r="BH35">
        <v>132728.34399999998</v>
      </c>
      <c r="BI35">
        <v>1.9931394608524614E-2</v>
      </c>
      <c r="BJ35">
        <v>1.7133026805487759E-2</v>
      </c>
      <c r="BK35">
        <v>1</v>
      </c>
      <c r="BL35" t="s">
        <v>67</v>
      </c>
      <c r="BM35">
        <v>1</v>
      </c>
      <c r="BN35" t="s">
        <v>329</v>
      </c>
    </row>
    <row r="36" spans="1:66">
      <c r="A36" s="140" t="str">
        <f t="shared" si="20"/>
        <v>성원운수</v>
      </c>
      <c r="B36" s="140" t="str">
        <f t="shared" si="21"/>
        <v>538</v>
      </c>
      <c r="C36" s="141" t="str">
        <f t="shared" si="22"/>
        <v>71바6302</v>
      </c>
      <c r="D36" s="115" t="str">
        <f t="shared" si="23"/>
        <v>중형</v>
      </c>
      <c r="E36" s="111" t="str">
        <f t="shared" si="16"/>
        <v>D</v>
      </c>
      <c r="F36" s="161">
        <f t="shared" si="17"/>
        <v>0.83576923076923071</v>
      </c>
      <c r="G36" s="162">
        <f t="shared" si="18"/>
        <v>2.173</v>
      </c>
      <c r="H36" s="163">
        <f t="shared" si="19"/>
        <v>2.6</v>
      </c>
      <c r="I36" s="164">
        <f t="shared" si="24"/>
        <v>4379.3</v>
      </c>
      <c r="J36" s="165">
        <f t="shared" si="25"/>
        <v>2.5871140959704456E-2</v>
      </c>
      <c r="K36" s="165">
        <f t="shared" si="26"/>
        <v>0.45422107931310574</v>
      </c>
      <c r="L36" s="165">
        <f t="shared" si="27"/>
        <v>0.23337063000936223</v>
      </c>
      <c r="M36" s="166">
        <f t="shared" si="28"/>
        <v>11.726000000000001</v>
      </c>
      <c r="N36" s="167">
        <f t="shared" si="29"/>
        <v>0.13700000000000001</v>
      </c>
      <c r="O36" s="167">
        <f t="shared" si="30"/>
        <v>8.2889999999999997</v>
      </c>
      <c r="P36" s="168">
        <f t="shared" si="31"/>
        <v>0</v>
      </c>
      <c r="Q36" s="169">
        <f t="shared" si="32"/>
        <v>70</v>
      </c>
      <c r="R36" s="170">
        <f t="shared" si="33"/>
        <v>21.52479784455738</v>
      </c>
      <c r="S36" s="142">
        <f t="shared" si="34"/>
        <v>6</v>
      </c>
      <c r="T36" s="142">
        <f t="shared" si="35"/>
        <v>363</v>
      </c>
      <c r="U36" t="s">
        <v>117</v>
      </c>
      <c r="V36" s="5" t="s">
        <v>121</v>
      </c>
      <c r="W36" t="s">
        <v>117</v>
      </c>
      <c r="X36" s="5" t="s">
        <v>121</v>
      </c>
      <c r="Y36" t="s">
        <v>215</v>
      </c>
      <c r="Z36" t="s">
        <v>171</v>
      </c>
      <c r="AA36" t="s">
        <v>48</v>
      </c>
      <c r="AB36">
        <v>519</v>
      </c>
      <c r="AC36" s="1">
        <v>4379.3</v>
      </c>
      <c r="AD36" s="1">
        <v>2015.5319999999999</v>
      </c>
      <c r="AE36" s="28">
        <v>2.173</v>
      </c>
      <c r="AF36">
        <v>2.6</v>
      </c>
      <c r="AG36">
        <v>11.726000000000001</v>
      </c>
      <c r="AH36">
        <v>391.32653699999997</v>
      </c>
      <c r="AI36">
        <v>10.124064000000001</v>
      </c>
      <c r="AJ36">
        <v>177.748762</v>
      </c>
      <c r="AK36">
        <v>1022</v>
      </c>
      <c r="AL36">
        <v>6</v>
      </c>
      <c r="AM36">
        <v>363</v>
      </c>
      <c r="AN36">
        <v>70</v>
      </c>
      <c r="AO36">
        <v>11.190909</v>
      </c>
      <c r="AP36">
        <v>144.6</v>
      </c>
      <c r="AQ36">
        <v>0</v>
      </c>
      <c r="AR36">
        <v>301</v>
      </c>
      <c r="AS36">
        <v>62268</v>
      </c>
      <c r="AT36">
        <v>0.13700000000000001</v>
      </c>
      <c r="AU36">
        <v>8.2889999999999997</v>
      </c>
      <c r="AV36">
        <v>35208</v>
      </c>
      <c r="AW36">
        <v>0</v>
      </c>
      <c r="AX36">
        <v>0.63</v>
      </c>
      <c r="AY36">
        <v>0.83576923076923071</v>
      </c>
      <c r="AZ36" t="s">
        <v>67</v>
      </c>
      <c r="BA36" t="s">
        <v>316</v>
      </c>
      <c r="BB36">
        <v>1</v>
      </c>
      <c r="BC36" t="s">
        <v>317</v>
      </c>
      <c r="BD36">
        <v>5</v>
      </c>
      <c r="BE36">
        <v>24564.012000000002</v>
      </c>
      <c r="BF36">
        <v>0.17828113746239824</v>
      </c>
      <c r="BG36">
        <v>0.14900188911761206</v>
      </c>
      <c r="BH36">
        <v>132728.34399999998</v>
      </c>
      <c r="BI36">
        <v>3.2994459721429212E-2</v>
      </c>
      <c r="BJ36">
        <v>2.7575754221025258E-2</v>
      </c>
      <c r="BK36">
        <v>1</v>
      </c>
      <c r="BL36" t="s">
        <v>69</v>
      </c>
      <c r="BM36">
        <v>-1</v>
      </c>
      <c r="BN36" t="s">
        <v>352</v>
      </c>
    </row>
    <row r="37" spans="1:66">
      <c r="A37" s="143" t="str">
        <f t="shared" si="20"/>
        <v>성원운수</v>
      </c>
      <c r="B37" s="143" t="str">
        <f t="shared" si="21"/>
        <v>538</v>
      </c>
      <c r="C37" s="144" t="str">
        <f t="shared" si="22"/>
        <v>71바6303</v>
      </c>
      <c r="D37" s="132" t="str">
        <f t="shared" si="23"/>
        <v>중형</v>
      </c>
      <c r="E37" s="128" t="str">
        <f t="shared" si="16"/>
        <v>B</v>
      </c>
      <c r="F37" s="151">
        <f t="shared" si="17"/>
        <v>0.90846153846153843</v>
      </c>
      <c r="G37" s="152">
        <f t="shared" si="18"/>
        <v>2.3620000000000001</v>
      </c>
      <c r="H37" s="153">
        <f t="shared" si="19"/>
        <v>2.6</v>
      </c>
      <c r="I37" s="154">
        <f t="shared" si="24"/>
        <v>3973.7510000000002</v>
      </c>
      <c r="J37" s="155">
        <f t="shared" si="25"/>
        <v>2.6873253985139973E-2</v>
      </c>
      <c r="K37" s="155">
        <f t="shared" si="26"/>
        <v>0.40119211858410098</v>
      </c>
      <c r="L37" s="155">
        <f t="shared" si="27"/>
        <v>0.13463349867669111</v>
      </c>
      <c r="M37" s="156">
        <f t="shared" si="28"/>
        <v>9.5739999999999998</v>
      </c>
      <c r="N37" s="157">
        <f t="shared" si="29"/>
        <v>0.10100000000000001</v>
      </c>
      <c r="O37" s="157">
        <f t="shared" si="30"/>
        <v>4.5549999999999997</v>
      </c>
      <c r="P37" s="158">
        <f t="shared" si="31"/>
        <v>0</v>
      </c>
      <c r="Q37" s="159">
        <f t="shared" si="32"/>
        <v>72</v>
      </c>
      <c r="R37" s="160">
        <f t="shared" si="33"/>
        <v>20.70918562934898</v>
      </c>
      <c r="S37" s="145">
        <f t="shared" si="34"/>
        <v>4</v>
      </c>
      <c r="T37" s="145">
        <f t="shared" si="35"/>
        <v>181</v>
      </c>
      <c r="U37" t="s">
        <v>117</v>
      </c>
      <c r="V37" t="s">
        <v>121</v>
      </c>
      <c r="W37" s="4" t="s">
        <v>117</v>
      </c>
      <c r="X37" s="4" t="s">
        <v>121</v>
      </c>
      <c r="Y37" s="4" t="s">
        <v>216</v>
      </c>
      <c r="Z37" s="4" t="s">
        <v>171</v>
      </c>
      <c r="AA37" s="4" t="s">
        <v>48</v>
      </c>
      <c r="AB37" s="4">
        <v>519</v>
      </c>
      <c r="AC37" s="4">
        <v>3973.7510000000002</v>
      </c>
      <c r="AD37" s="4">
        <v>1682.5650000000001</v>
      </c>
      <c r="AE37" s="4">
        <v>2.3620000000000001</v>
      </c>
      <c r="AF37" s="4">
        <v>2.6</v>
      </c>
      <c r="AG37" s="4">
        <v>9.5739999999999998</v>
      </c>
      <c r="AH37" s="4">
        <v>335.49900600000001</v>
      </c>
      <c r="AI37" s="4">
        <v>9.0159500000000001</v>
      </c>
      <c r="AJ37" s="4">
        <v>134.599557</v>
      </c>
      <c r="AK37" s="4">
        <v>535</v>
      </c>
      <c r="AL37" s="4">
        <v>4</v>
      </c>
      <c r="AM37" s="4">
        <v>181</v>
      </c>
      <c r="AN37" s="4">
        <v>72</v>
      </c>
      <c r="AO37" s="4">
        <v>11.8443</v>
      </c>
      <c r="AP37" s="4">
        <v>77.099999999999994</v>
      </c>
      <c r="AQ37" s="4">
        <v>0</v>
      </c>
      <c r="AR37" s="4">
        <v>162</v>
      </c>
      <c r="AS37" s="4">
        <v>27370</v>
      </c>
      <c r="AT37" s="4">
        <v>0.10100000000000001</v>
      </c>
      <c r="AU37" s="4">
        <v>4.5549999999999997</v>
      </c>
      <c r="AV37" s="4">
        <v>33694</v>
      </c>
      <c r="AW37" s="4">
        <v>0</v>
      </c>
      <c r="AX37" s="4">
        <v>0.63</v>
      </c>
      <c r="AY37">
        <v>0.90846153846153843</v>
      </c>
      <c r="AZ37" t="s">
        <v>68</v>
      </c>
      <c r="BA37" t="s">
        <v>316</v>
      </c>
      <c r="BB37">
        <v>2</v>
      </c>
      <c r="BC37" t="s">
        <v>354</v>
      </c>
      <c r="BD37">
        <v>10</v>
      </c>
      <c r="BE37">
        <v>24564.012000000002</v>
      </c>
      <c r="BF37">
        <v>0.16177125300215617</v>
      </c>
      <c r="BG37">
        <v>0.14696296138118956</v>
      </c>
      <c r="BH37">
        <v>132728.34399999998</v>
      </c>
      <c r="BI37">
        <v>2.993897821854841E-2</v>
      </c>
      <c r="BJ37">
        <v>2.7198410212388977E-2</v>
      </c>
      <c r="BK37">
        <v>1</v>
      </c>
      <c r="BL37" t="s">
        <v>68</v>
      </c>
      <c r="BM37">
        <v>0</v>
      </c>
      <c r="BN37" t="s">
        <v>297</v>
      </c>
    </row>
    <row r="38" spans="1:66">
      <c r="A38" s="140" t="str">
        <f t="shared" si="20"/>
        <v>성원운수</v>
      </c>
      <c r="B38" s="140" t="str">
        <f t="shared" si="21"/>
        <v>538</v>
      </c>
      <c r="C38" s="141" t="str">
        <f t="shared" si="22"/>
        <v>71바6305</v>
      </c>
      <c r="D38" s="115" t="str">
        <f t="shared" si="23"/>
        <v>중형</v>
      </c>
      <c r="E38" s="111" t="str">
        <f t="shared" si="16"/>
        <v>B</v>
      </c>
      <c r="F38" s="161">
        <f t="shared" si="17"/>
        <v>0.91846153846153844</v>
      </c>
      <c r="G38" s="162">
        <f t="shared" si="18"/>
        <v>2.3879999999999999</v>
      </c>
      <c r="H38" s="163">
        <f t="shared" si="19"/>
        <v>2.6</v>
      </c>
      <c r="I38" s="164">
        <f t="shared" si="24"/>
        <v>2657.9029999999998</v>
      </c>
      <c r="J38" s="165">
        <f t="shared" si="25"/>
        <v>3.2066900136043436E-2</v>
      </c>
      <c r="K38" s="165">
        <f t="shared" si="26"/>
        <v>0.40783838910875686</v>
      </c>
      <c r="L38" s="165">
        <f t="shared" si="27"/>
        <v>0.24154380351728413</v>
      </c>
      <c r="M38" s="166">
        <f t="shared" si="28"/>
        <v>10.138999999999999</v>
      </c>
      <c r="N38" s="167">
        <f t="shared" si="29"/>
        <v>0.22600000000000001</v>
      </c>
      <c r="O38" s="167">
        <f t="shared" si="30"/>
        <v>10.422000000000001</v>
      </c>
      <c r="P38" s="168">
        <f t="shared" si="31"/>
        <v>0.2</v>
      </c>
      <c r="Q38" s="169">
        <f t="shared" si="32"/>
        <v>94</v>
      </c>
      <c r="R38" s="170">
        <f t="shared" si="33"/>
        <v>21.654134306791441</v>
      </c>
      <c r="S38" s="142">
        <f t="shared" si="34"/>
        <v>6</v>
      </c>
      <c r="T38" s="142">
        <f t="shared" si="35"/>
        <v>277</v>
      </c>
      <c r="U38" t="s">
        <v>117</v>
      </c>
      <c r="V38" t="s">
        <v>121</v>
      </c>
      <c r="W38" t="s">
        <v>117</v>
      </c>
      <c r="X38" s="4" t="s">
        <v>121</v>
      </c>
      <c r="Y38" s="4" t="s">
        <v>217</v>
      </c>
      <c r="Z38" s="4" t="s">
        <v>171</v>
      </c>
      <c r="AA38" s="4" t="s">
        <v>48</v>
      </c>
      <c r="AB38" s="4">
        <v>519</v>
      </c>
      <c r="AC38" s="4">
        <v>2657.9029999999998</v>
      </c>
      <c r="AD38" s="4">
        <v>1113.02</v>
      </c>
      <c r="AE38" s="4">
        <v>2.3879999999999999</v>
      </c>
      <c r="AF38" s="4">
        <v>2.6</v>
      </c>
      <c r="AG38" s="4">
        <v>10.138999999999999</v>
      </c>
      <c r="AH38" s="4">
        <v>219.14765600000001</v>
      </c>
      <c r="AI38" s="4">
        <v>7.0273859999999999</v>
      </c>
      <c r="AJ38" s="4">
        <v>89.376827000000006</v>
      </c>
      <c r="AK38" s="4">
        <v>642</v>
      </c>
      <c r="AL38" s="4">
        <v>6</v>
      </c>
      <c r="AM38" s="4">
        <v>277</v>
      </c>
      <c r="AN38" s="4">
        <v>94</v>
      </c>
      <c r="AO38" s="4">
        <v>12.128366</v>
      </c>
      <c r="AP38" s="4">
        <v>169.2</v>
      </c>
      <c r="AQ38" s="4">
        <v>12</v>
      </c>
      <c r="AR38" s="4">
        <v>104</v>
      </c>
      <c r="AS38" s="4">
        <v>19029</v>
      </c>
      <c r="AT38" s="4">
        <v>0.22600000000000001</v>
      </c>
      <c r="AU38" s="4">
        <v>10.422000000000001</v>
      </c>
      <c r="AV38" s="4">
        <v>21888</v>
      </c>
      <c r="AW38" s="4">
        <v>0</v>
      </c>
      <c r="AX38" s="4">
        <v>0.63</v>
      </c>
      <c r="AY38">
        <v>0.91846153846153844</v>
      </c>
      <c r="AZ38" t="s">
        <v>68</v>
      </c>
      <c r="BA38" t="s">
        <v>316</v>
      </c>
      <c r="BB38">
        <v>1</v>
      </c>
      <c r="BC38" t="s">
        <v>355</v>
      </c>
      <c r="BD38">
        <v>10</v>
      </c>
      <c r="BE38">
        <v>24564.012000000002</v>
      </c>
      <c r="BF38">
        <v>0.10820313066122909</v>
      </c>
      <c r="BG38">
        <v>9.9380413853467339E-2</v>
      </c>
      <c r="BH38">
        <v>132728.34399999998</v>
      </c>
      <c r="BI38">
        <v>2.0025134947814917E-2</v>
      </c>
      <c r="BJ38">
        <v>1.8392316252070006E-2</v>
      </c>
      <c r="BK38">
        <v>1</v>
      </c>
      <c r="BL38" t="s">
        <v>68</v>
      </c>
      <c r="BM38">
        <v>0</v>
      </c>
      <c r="BN38" t="s">
        <v>297</v>
      </c>
    </row>
    <row r="39" spans="1:66">
      <c r="A39" s="143" t="str">
        <f t="shared" si="20"/>
        <v>성원운수</v>
      </c>
      <c r="B39" s="143" t="str">
        <f t="shared" si="21"/>
        <v>538</v>
      </c>
      <c r="C39" s="144" t="str">
        <f t="shared" si="22"/>
        <v>71바6306</v>
      </c>
      <c r="D39" s="132" t="str">
        <f t="shared" si="23"/>
        <v>중형</v>
      </c>
      <c r="E39" s="128" t="str">
        <f t="shared" si="16"/>
        <v>C</v>
      </c>
      <c r="F39" s="151">
        <f t="shared" si="17"/>
        <v>0.87576923076923074</v>
      </c>
      <c r="G39" s="152">
        <f t="shared" si="18"/>
        <v>2.2770000000000001</v>
      </c>
      <c r="H39" s="153">
        <f t="shared" si="19"/>
        <v>2.6</v>
      </c>
      <c r="I39" s="154">
        <f t="shared" si="24"/>
        <v>4363.4690000000001</v>
      </c>
      <c r="J39" s="155">
        <f t="shared" si="25"/>
        <v>2.2134345882307293E-2</v>
      </c>
      <c r="K39" s="155">
        <f t="shared" si="26"/>
        <v>0.37902781144169684</v>
      </c>
      <c r="L39" s="155">
        <f t="shared" si="27"/>
        <v>0.23536319382582985</v>
      </c>
      <c r="M39" s="156">
        <f t="shared" si="28"/>
        <v>10.641</v>
      </c>
      <c r="N39" s="157">
        <f t="shared" si="29"/>
        <v>0.183</v>
      </c>
      <c r="O39" s="157">
        <f t="shared" si="30"/>
        <v>8.5020000000000007</v>
      </c>
      <c r="P39" s="158">
        <f t="shared" si="31"/>
        <v>0</v>
      </c>
      <c r="Q39" s="159">
        <f t="shared" si="32"/>
        <v>74</v>
      </c>
      <c r="R39" s="160">
        <f t="shared" si="33"/>
        <v>21.254720020765529</v>
      </c>
      <c r="S39" s="145">
        <f t="shared" si="34"/>
        <v>8</v>
      </c>
      <c r="T39" s="145">
        <f t="shared" si="35"/>
        <v>371</v>
      </c>
      <c r="U39" t="s">
        <v>117</v>
      </c>
      <c r="V39" s="5" t="s">
        <v>121</v>
      </c>
      <c r="W39" t="s">
        <v>117</v>
      </c>
      <c r="X39" s="5" t="s">
        <v>121</v>
      </c>
      <c r="Y39" t="s">
        <v>303</v>
      </c>
      <c r="Z39" t="s">
        <v>171</v>
      </c>
      <c r="AA39" t="s">
        <v>48</v>
      </c>
      <c r="AB39">
        <v>519</v>
      </c>
      <c r="AC39" s="1">
        <v>4363.4690000000001</v>
      </c>
      <c r="AD39" s="1">
        <v>1916.2190000000001</v>
      </c>
      <c r="AE39" s="28">
        <v>2.2770000000000001</v>
      </c>
      <c r="AF39">
        <v>2.6</v>
      </c>
      <c r="AG39">
        <v>10.641</v>
      </c>
      <c r="AH39">
        <v>342.82088299999998</v>
      </c>
      <c r="AI39">
        <v>7.5881160000000003</v>
      </c>
      <c r="AJ39">
        <v>129.938649</v>
      </c>
      <c r="AK39">
        <v>1027</v>
      </c>
      <c r="AL39">
        <v>8</v>
      </c>
      <c r="AM39">
        <v>371</v>
      </c>
      <c r="AN39">
        <v>74</v>
      </c>
      <c r="AO39">
        <v>12.72813</v>
      </c>
      <c r="AP39">
        <v>37</v>
      </c>
      <c r="AQ39">
        <v>0</v>
      </c>
      <c r="AR39">
        <v>73</v>
      </c>
      <c r="AS39">
        <v>7879</v>
      </c>
      <c r="AT39">
        <v>0.183</v>
      </c>
      <c r="AU39">
        <v>8.5020000000000007</v>
      </c>
      <c r="AV39">
        <v>33901</v>
      </c>
      <c r="AW39">
        <v>0</v>
      </c>
      <c r="AX39">
        <v>0.63</v>
      </c>
      <c r="AY39">
        <v>0.87576923076923074</v>
      </c>
      <c r="AZ39" t="s">
        <v>69</v>
      </c>
      <c r="BA39" t="s">
        <v>316</v>
      </c>
      <c r="BB39">
        <v>2</v>
      </c>
      <c r="BC39" t="s">
        <v>332</v>
      </c>
      <c r="BD39">
        <v>11</v>
      </c>
      <c r="BE39">
        <v>24564.012000000002</v>
      </c>
      <c r="BF39">
        <v>0.17763665805081025</v>
      </c>
      <c r="BG39">
        <v>0.15556871937757497</v>
      </c>
      <c r="BH39">
        <v>132728.34399999998</v>
      </c>
      <c r="BI39">
        <v>3.2875186026580731E-2</v>
      </c>
      <c r="BJ39">
        <v>2.8791076377893972E-2</v>
      </c>
      <c r="BK39">
        <v>1</v>
      </c>
      <c r="BL39" t="s">
        <v>69</v>
      </c>
      <c r="BM39">
        <v>0</v>
      </c>
      <c r="BN39" t="s">
        <v>297</v>
      </c>
    </row>
    <row r="40" spans="1:66">
      <c r="A40" s="140" t="str">
        <f t="shared" si="20"/>
        <v>성원운수</v>
      </c>
      <c r="B40" s="140" t="str">
        <f t="shared" si="21"/>
        <v>538</v>
      </c>
      <c r="C40" s="141" t="str">
        <f t="shared" si="22"/>
        <v>71바6307</v>
      </c>
      <c r="D40" s="115" t="str">
        <f t="shared" si="23"/>
        <v>중형</v>
      </c>
      <c r="E40" s="111" t="str">
        <f t="shared" si="16"/>
        <v>C</v>
      </c>
      <c r="F40" s="161">
        <f t="shared" si="17"/>
        <v>0.86769230769230754</v>
      </c>
      <c r="G40" s="162">
        <f t="shared" si="18"/>
        <v>2.2559999999999998</v>
      </c>
      <c r="H40" s="163">
        <f t="shared" si="19"/>
        <v>2.6</v>
      </c>
      <c r="I40" s="164">
        <f t="shared" si="24"/>
        <v>2937.8919999999998</v>
      </c>
      <c r="J40" s="165">
        <f t="shared" si="25"/>
        <v>2.9533443497507372E-2</v>
      </c>
      <c r="K40" s="165">
        <f t="shared" si="26"/>
        <v>0.43742285181948848</v>
      </c>
      <c r="L40" s="165">
        <f t="shared" si="27"/>
        <v>0.26719838578136978</v>
      </c>
      <c r="M40" s="166">
        <f t="shared" si="28"/>
        <v>12.705</v>
      </c>
      <c r="N40" s="167">
        <f t="shared" si="29"/>
        <v>0.10199999999999999</v>
      </c>
      <c r="O40" s="167">
        <f t="shared" si="30"/>
        <v>12.186</v>
      </c>
      <c r="P40" s="168">
        <f t="shared" si="31"/>
        <v>0</v>
      </c>
      <c r="Q40" s="169">
        <f t="shared" si="32"/>
        <v>82</v>
      </c>
      <c r="R40" s="170">
        <f t="shared" si="33"/>
        <v>22.457162915797845</v>
      </c>
      <c r="S40" s="142">
        <f t="shared" si="34"/>
        <v>3</v>
      </c>
      <c r="T40" s="142">
        <f t="shared" si="35"/>
        <v>358</v>
      </c>
      <c r="U40" t="s">
        <v>117</v>
      </c>
      <c r="V40" t="s">
        <v>121</v>
      </c>
      <c r="W40" s="4" t="s">
        <v>117</v>
      </c>
      <c r="X40" s="4" t="s">
        <v>121</v>
      </c>
      <c r="Y40" s="4" t="s">
        <v>218</v>
      </c>
      <c r="Z40" s="4" t="s">
        <v>171</v>
      </c>
      <c r="AA40" s="4" t="s">
        <v>48</v>
      </c>
      <c r="AB40" s="4">
        <v>519</v>
      </c>
      <c r="AC40" s="4">
        <v>2937.8919999999998</v>
      </c>
      <c r="AD40" s="4">
        <v>1302.1320000000001</v>
      </c>
      <c r="AE40" s="4">
        <v>2.2559999999999998</v>
      </c>
      <c r="AF40" s="4">
        <v>2.6</v>
      </c>
      <c r="AG40" s="4">
        <v>12.705</v>
      </c>
      <c r="AH40" s="4">
        <v>245.42461499999999</v>
      </c>
      <c r="AI40" s="4">
        <v>7.2482340000000001</v>
      </c>
      <c r="AJ40" s="4">
        <v>107.35433500000001</v>
      </c>
      <c r="AK40" s="4">
        <v>785</v>
      </c>
      <c r="AL40" s="4">
        <v>3</v>
      </c>
      <c r="AM40" s="4">
        <v>358</v>
      </c>
      <c r="AN40" s="4">
        <v>82</v>
      </c>
      <c r="AO40" s="4">
        <v>11.970649</v>
      </c>
      <c r="AP40" s="4">
        <v>263</v>
      </c>
      <c r="AQ40" s="4">
        <v>0</v>
      </c>
      <c r="AR40" s="4">
        <v>145</v>
      </c>
      <c r="AS40" s="4">
        <v>23347</v>
      </c>
      <c r="AT40" s="4">
        <v>0.10199999999999999</v>
      </c>
      <c r="AU40" s="4">
        <v>12.186</v>
      </c>
      <c r="AV40" s="4">
        <v>20817</v>
      </c>
      <c r="AW40" s="4">
        <v>0</v>
      </c>
      <c r="AX40" s="4">
        <v>0.66</v>
      </c>
      <c r="AY40">
        <v>0.86769230769230754</v>
      </c>
      <c r="AZ40" t="s">
        <v>69</v>
      </c>
      <c r="BA40" t="s">
        <v>316</v>
      </c>
      <c r="BB40">
        <v>3</v>
      </c>
      <c r="BC40" t="s">
        <v>372</v>
      </c>
      <c r="BD40">
        <v>7</v>
      </c>
      <c r="BE40">
        <v>24564.012000000002</v>
      </c>
      <c r="BF40">
        <v>0.11960147226764095</v>
      </c>
      <c r="BG40">
        <v>0.10377727747530691</v>
      </c>
      <c r="BH40">
        <v>132728.34399999998</v>
      </c>
      <c r="BI40">
        <v>2.2134624086020391E-2</v>
      </c>
      <c r="BJ40">
        <v>1.9206043053100766E-2</v>
      </c>
      <c r="BK40">
        <v>1</v>
      </c>
      <c r="BL40" t="s">
        <v>67</v>
      </c>
      <c r="BM40">
        <v>1</v>
      </c>
      <c r="BN40" t="s">
        <v>329</v>
      </c>
    </row>
    <row r="41" spans="1:66">
      <c r="A41" s="143" t="str">
        <f t="shared" si="20"/>
        <v>성원운수</v>
      </c>
      <c r="B41" s="143" t="str">
        <f t="shared" si="21"/>
        <v>538</v>
      </c>
      <c r="C41" s="144" t="str">
        <f t="shared" si="22"/>
        <v>71바6309</v>
      </c>
      <c r="D41" s="132" t="str">
        <f t="shared" si="23"/>
        <v>중형</v>
      </c>
      <c r="E41" s="128" t="str">
        <f t="shared" si="16"/>
        <v>S</v>
      </c>
      <c r="F41" s="151">
        <f t="shared" si="17"/>
        <v>1.0049999999999999</v>
      </c>
      <c r="G41" s="152">
        <f t="shared" si="18"/>
        <v>2.613</v>
      </c>
      <c r="H41" s="153">
        <f t="shared" si="19"/>
        <v>2.6</v>
      </c>
      <c r="I41" s="154">
        <f t="shared" si="24"/>
        <v>1568.5060000000001</v>
      </c>
      <c r="J41" s="155">
        <f t="shared" si="25"/>
        <v>1.7369200775986665E-2</v>
      </c>
      <c r="K41" s="155">
        <f t="shared" si="26"/>
        <v>0.38335534157813789</v>
      </c>
      <c r="L41" s="155">
        <f t="shared" si="27"/>
        <v>9.8182601787943427E-2</v>
      </c>
      <c r="M41" s="156">
        <f t="shared" si="28"/>
        <v>8.9390000000000001</v>
      </c>
      <c r="N41" s="157">
        <f t="shared" si="29"/>
        <v>0.128</v>
      </c>
      <c r="O41" s="157">
        <f t="shared" si="30"/>
        <v>3.9529999999999998</v>
      </c>
      <c r="P41" s="158">
        <f t="shared" si="31"/>
        <v>0</v>
      </c>
      <c r="Q41" s="159">
        <f t="shared" si="32"/>
        <v>67</v>
      </c>
      <c r="R41" s="160">
        <f t="shared" si="33"/>
        <v>20.121209910085803</v>
      </c>
      <c r="S41" s="145">
        <f t="shared" si="34"/>
        <v>2</v>
      </c>
      <c r="T41" s="145">
        <f t="shared" si="35"/>
        <v>62</v>
      </c>
      <c r="U41" t="s">
        <v>117</v>
      </c>
      <c r="V41" t="s">
        <v>121</v>
      </c>
      <c r="W41" t="s">
        <v>117</v>
      </c>
      <c r="X41" s="4" t="s">
        <v>121</v>
      </c>
      <c r="Y41" s="4" t="s">
        <v>219</v>
      </c>
      <c r="Z41" s="4" t="s">
        <v>171</v>
      </c>
      <c r="AA41" s="4" t="s">
        <v>48</v>
      </c>
      <c r="AB41" s="4">
        <v>519</v>
      </c>
      <c r="AC41" s="4">
        <v>1568.5060000000001</v>
      </c>
      <c r="AD41" s="4">
        <v>600.24</v>
      </c>
      <c r="AE41" s="4">
        <v>2.613</v>
      </c>
      <c r="AF41" s="4">
        <v>2.6</v>
      </c>
      <c r="AG41" s="4">
        <v>8.9390000000000001</v>
      </c>
      <c r="AH41" s="4">
        <v>130.07852399999999</v>
      </c>
      <c r="AI41" s="4">
        <v>2.25936</v>
      </c>
      <c r="AJ41" s="4">
        <v>49.866297000000003</v>
      </c>
      <c r="AK41" s="4">
        <v>154</v>
      </c>
      <c r="AL41" s="4">
        <v>2</v>
      </c>
      <c r="AM41" s="4">
        <v>62</v>
      </c>
      <c r="AN41" s="4">
        <v>67</v>
      </c>
      <c r="AO41" s="4">
        <v>12.058147</v>
      </c>
      <c r="AP41" s="4">
        <v>0.8</v>
      </c>
      <c r="AQ41" s="4">
        <v>0</v>
      </c>
      <c r="AR41" s="4">
        <v>55</v>
      </c>
      <c r="AS41" s="4">
        <v>8883</v>
      </c>
      <c r="AT41" s="4">
        <v>0.128</v>
      </c>
      <c r="AU41" s="4">
        <v>3.9529999999999998</v>
      </c>
      <c r="AV41" s="4">
        <v>12466</v>
      </c>
      <c r="AW41" s="4">
        <v>0</v>
      </c>
      <c r="AX41" s="4">
        <v>0.69</v>
      </c>
      <c r="AY41">
        <v>1.0049999999999999</v>
      </c>
      <c r="AZ41" t="s">
        <v>71</v>
      </c>
      <c r="BA41" t="s">
        <v>316</v>
      </c>
      <c r="BB41">
        <v>1</v>
      </c>
      <c r="BC41" t="s">
        <v>373</v>
      </c>
      <c r="BD41">
        <v>5</v>
      </c>
      <c r="BE41">
        <v>24564.012000000002</v>
      </c>
      <c r="BF41">
        <v>6.3853819970451073E-2</v>
      </c>
      <c r="BG41">
        <v>6.4173089070303321E-2</v>
      </c>
      <c r="BH41">
        <v>132728.34399999998</v>
      </c>
      <c r="BI41">
        <v>1.1817415577790983E-2</v>
      </c>
      <c r="BJ41">
        <v>1.1876502655679936E-2</v>
      </c>
      <c r="BK41">
        <v>1</v>
      </c>
      <c r="BL41" t="s">
        <v>66</v>
      </c>
      <c r="BM41">
        <v>1</v>
      </c>
      <c r="BN41" t="s">
        <v>329</v>
      </c>
    </row>
    <row r="42" spans="1:66">
      <c r="A42" s="140" t="str">
        <f t="shared" si="20"/>
        <v>성원운수</v>
      </c>
      <c r="B42" s="140" t="str">
        <f t="shared" si="21"/>
        <v>538</v>
      </c>
      <c r="C42" s="141" t="str">
        <f t="shared" si="22"/>
        <v>71바6311</v>
      </c>
      <c r="D42" s="115" t="str">
        <f t="shared" si="23"/>
        <v>중형</v>
      </c>
      <c r="E42" s="111" t="str">
        <f t="shared" si="16"/>
        <v>C</v>
      </c>
      <c r="F42" s="161">
        <f t="shared" si="17"/>
        <v>0.88821428571428584</v>
      </c>
      <c r="G42" s="162">
        <f t="shared" si="18"/>
        <v>2.4870000000000001</v>
      </c>
      <c r="H42" s="163">
        <f t="shared" si="19"/>
        <v>2.8</v>
      </c>
      <c r="I42" s="164">
        <f t="shared" si="24"/>
        <v>2037.73</v>
      </c>
      <c r="J42" s="165">
        <f t="shared" si="25"/>
        <v>1.7133787585352476E-2</v>
      </c>
      <c r="K42" s="165">
        <f t="shared" si="26"/>
        <v>0.50703463715147146</v>
      </c>
      <c r="L42" s="165">
        <f t="shared" si="27"/>
        <v>0.25567665981263465</v>
      </c>
      <c r="M42" s="166">
        <f t="shared" si="28"/>
        <v>20.224</v>
      </c>
      <c r="N42" s="167">
        <f t="shared" si="29"/>
        <v>0.442</v>
      </c>
      <c r="O42" s="167">
        <f t="shared" si="30"/>
        <v>6.085</v>
      </c>
      <c r="P42" s="168">
        <f t="shared" si="31"/>
        <v>0</v>
      </c>
      <c r="Q42" s="169">
        <f t="shared" si="32"/>
        <v>78</v>
      </c>
      <c r="R42" s="170">
        <f t="shared" si="33"/>
        <v>21.290537374676234</v>
      </c>
      <c r="S42" s="142">
        <f t="shared" si="34"/>
        <v>9</v>
      </c>
      <c r="T42" s="142">
        <f t="shared" si="35"/>
        <v>124</v>
      </c>
      <c r="U42" t="s">
        <v>117</v>
      </c>
      <c r="V42" t="s">
        <v>121</v>
      </c>
      <c r="W42" t="s">
        <v>117</v>
      </c>
      <c r="X42" s="4" t="s">
        <v>121</v>
      </c>
      <c r="Y42" s="4" t="s">
        <v>339</v>
      </c>
      <c r="Z42" s="4" t="s">
        <v>171</v>
      </c>
      <c r="AA42" s="4" t="s">
        <v>172</v>
      </c>
      <c r="AB42" s="4">
        <v>519</v>
      </c>
      <c r="AC42" s="4">
        <v>2037.73</v>
      </c>
      <c r="AD42" s="4">
        <v>819.34400000000005</v>
      </c>
      <c r="AE42" s="4">
        <v>2.4870000000000001</v>
      </c>
      <c r="AF42" s="4">
        <v>2.8</v>
      </c>
      <c r="AG42" s="4">
        <v>20.224</v>
      </c>
      <c r="AH42" s="4">
        <v>201.14384999999999</v>
      </c>
      <c r="AI42" s="4">
        <v>3.4463560000000002</v>
      </c>
      <c r="AJ42" s="4">
        <v>101.98689899999999</v>
      </c>
      <c r="AK42" s="4">
        <v>521</v>
      </c>
      <c r="AL42" s="4">
        <v>9</v>
      </c>
      <c r="AM42" s="4">
        <v>124</v>
      </c>
      <c r="AN42" s="4">
        <v>78</v>
      </c>
      <c r="AO42" s="4">
        <v>10.130709</v>
      </c>
      <c r="AP42" s="4">
        <v>130.9</v>
      </c>
      <c r="AQ42" s="4">
        <v>0</v>
      </c>
      <c r="AR42" s="4">
        <v>219</v>
      </c>
      <c r="AS42" s="4">
        <v>69749</v>
      </c>
      <c r="AT42" s="4">
        <v>0.442</v>
      </c>
      <c r="AU42" s="4">
        <v>6.085</v>
      </c>
      <c r="AV42" s="4">
        <v>0</v>
      </c>
      <c r="AW42" s="4">
        <v>0</v>
      </c>
      <c r="AX42" s="4">
        <v>1.06</v>
      </c>
      <c r="AY42">
        <v>0.88821428571428584</v>
      </c>
      <c r="AZ42" t="s">
        <v>69</v>
      </c>
      <c r="BA42" t="s">
        <v>316</v>
      </c>
      <c r="BB42">
        <v>1</v>
      </c>
      <c r="BC42" t="s">
        <v>318</v>
      </c>
      <c r="BD42">
        <v>1</v>
      </c>
      <c r="BE42">
        <v>24564.012000000002</v>
      </c>
      <c r="BF42">
        <v>8.2955911273777258E-2</v>
      </c>
      <c r="BG42">
        <v>7.3682625477815733E-2</v>
      </c>
      <c r="BH42">
        <v>132728.34399999998</v>
      </c>
      <c r="BI42">
        <v>1.5352636359269277E-2</v>
      </c>
      <c r="BJ42">
        <v>1.3636430937679534E-2</v>
      </c>
      <c r="BK42">
        <v>1</v>
      </c>
      <c r="BL42" t="s">
        <v>67</v>
      </c>
      <c r="BM42">
        <v>1</v>
      </c>
      <c r="BN42" t="s">
        <v>329</v>
      </c>
    </row>
    <row r="43" spans="1:66">
      <c r="A43" s="143" t="str">
        <f t="shared" si="20"/>
        <v>성원운수</v>
      </c>
      <c r="B43" s="143" t="str">
        <f t="shared" si="21"/>
        <v>539</v>
      </c>
      <c r="C43" s="144" t="str">
        <f t="shared" si="22"/>
        <v>71바6601</v>
      </c>
      <c r="D43" s="132" t="str">
        <f t="shared" si="23"/>
        <v>중형</v>
      </c>
      <c r="E43" s="128" t="str">
        <f t="shared" si="16"/>
        <v>D</v>
      </c>
      <c r="F43" s="151">
        <f t="shared" si="17"/>
        <v>0.82121951219512201</v>
      </c>
      <c r="G43" s="152">
        <f t="shared" si="18"/>
        <v>3.367</v>
      </c>
      <c r="H43" s="153">
        <f t="shared" si="19"/>
        <v>4.0999999999999996</v>
      </c>
      <c r="I43" s="154">
        <f t="shared" si="24"/>
        <v>1924.566</v>
      </c>
      <c r="J43" s="155">
        <f t="shared" si="25"/>
        <v>3.98847109341934E-2</v>
      </c>
      <c r="K43" s="155">
        <f t="shared" si="26"/>
        <v>0.38524367774122331</v>
      </c>
      <c r="L43" s="155">
        <f t="shared" si="27"/>
        <v>0.44373640602608588</v>
      </c>
      <c r="M43" s="156">
        <f t="shared" si="28"/>
        <v>9.4979999999999993</v>
      </c>
      <c r="N43" s="157">
        <f t="shared" si="29"/>
        <v>0.26</v>
      </c>
      <c r="O43" s="157">
        <f t="shared" si="30"/>
        <v>0.52</v>
      </c>
      <c r="P43" s="158">
        <f t="shared" si="31"/>
        <v>0</v>
      </c>
      <c r="Q43" s="159">
        <f t="shared" si="32"/>
        <v>58</v>
      </c>
      <c r="R43" s="160">
        <f t="shared" si="33"/>
        <v>18.518529922589522</v>
      </c>
      <c r="S43" s="145">
        <f t="shared" si="34"/>
        <v>5</v>
      </c>
      <c r="T43" s="145">
        <f t="shared" si="35"/>
        <v>10</v>
      </c>
      <c r="U43" t="s">
        <v>117</v>
      </c>
      <c r="V43" t="s">
        <v>122</v>
      </c>
      <c r="W43" s="4" t="s">
        <v>117</v>
      </c>
      <c r="X43" s="4" t="s">
        <v>122</v>
      </c>
      <c r="Y43" s="4" t="s">
        <v>220</v>
      </c>
      <c r="Z43" s="4" t="s">
        <v>171</v>
      </c>
      <c r="AA43" s="4" t="s">
        <v>172</v>
      </c>
      <c r="AB43" s="4">
        <v>519</v>
      </c>
      <c r="AC43" s="4">
        <v>1924.566</v>
      </c>
      <c r="AD43" s="4">
        <v>571.53300000000002</v>
      </c>
      <c r="AE43" s="4">
        <v>3.367</v>
      </c>
      <c r="AF43" s="4">
        <v>4.0999999999999996</v>
      </c>
      <c r="AG43" s="4">
        <v>9.4979999999999993</v>
      </c>
      <c r="AH43" s="4">
        <v>180.782105</v>
      </c>
      <c r="AI43" s="4">
        <v>7.2104419999999996</v>
      </c>
      <c r="AJ43" s="4">
        <v>69.645162999999997</v>
      </c>
      <c r="AK43" s="4">
        <v>854</v>
      </c>
      <c r="AL43" s="4">
        <v>5</v>
      </c>
      <c r="AM43" s="4">
        <v>10</v>
      </c>
      <c r="AN43" s="4">
        <v>58</v>
      </c>
      <c r="AO43" s="4">
        <v>10.645777000000001</v>
      </c>
      <c r="AP43" s="4">
        <v>0</v>
      </c>
      <c r="AQ43" s="4">
        <v>0</v>
      </c>
      <c r="AR43" s="4">
        <v>51</v>
      </c>
      <c r="AS43" s="4">
        <v>39877</v>
      </c>
      <c r="AT43" s="4">
        <v>0.26</v>
      </c>
      <c r="AU43" s="4">
        <v>0.52</v>
      </c>
      <c r="AV43" s="4">
        <v>14717</v>
      </c>
      <c r="AW43" s="4">
        <v>0</v>
      </c>
      <c r="AX43" s="4">
        <v>1</v>
      </c>
      <c r="AY43">
        <v>0.82121951219512201</v>
      </c>
      <c r="AZ43" t="s">
        <v>67</v>
      </c>
      <c r="BA43" t="s">
        <v>319</v>
      </c>
      <c r="BB43">
        <v>2</v>
      </c>
      <c r="BC43" t="s">
        <v>374</v>
      </c>
      <c r="BD43">
        <v>7</v>
      </c>
      <c r="BE43">
        <v>7637.2809999999999</v>
      </c>
      <c r="BF43">
        <v>0.25199622745319966</v>
      </c>
      <c r="BG43">
        <v>0.20694421898412765</v>
      </c>
      <c r="BH43">
        <v>132728.34399999998</v>
      </c>
      <c r="BI43">
        <v>1.4500037761339056E-2</v>
      </c>
      <c r="BJ43">
        <v>1.1907713937177709E-2</v>
      </c>
      <c r="BK43">
        <v>1</v>
      </c>
      <c r="BL43" t="s">
        <v>68</v>
      </c>
      <c r="BM43">
        <v>-2</v>
      </c>
      <c r="BN43" t="s">
        <v>352</v>
      </c>
    </row>
    <row r="44" spans="1:66">
      <c r="A44" s="140" t="str">
        <f t="shared" si="20"/>
        <v>성원운수</v>
      </c>
      <c r="B44" s="140" t="str">
        <f t="shared" si="21"/>
        <v>539</v>
      </c>
      <c r="C44" s="141" t="str">
        <f t="shared" si="22"/>
        <v>71바6605</v>
      </c>
      <c r="D44" s="115" t="str">
        <f t="shared" si="23"/>
        <v>중형</v>
      </c>
      <c r="E44" s="111" t="str">
        <f t="shared" si="16"/>
        <v>D</v>
      </c>
      <c r="F44" s="161">
        <f t="shared" si="17"/>
        <v>0.8063414634146342</v>
      </c>
      <c r="G44" s="162">
        <f t="shared" si="18"/>
        <v>3.306</v>
      </c>
      <c r="H44" s="163">
        <f t="shared" si="19"/>
        <v>4.0999999999999996</v>
      </c>
      <c r="I44" s="164">
        <f t="shared" si="24"/>
        <v>2097.8409999999999</v>
      </c>
      <c r="J44" s="165">
        <f t="shared" si="25"/>
        <v>2.7380803642762866E-2</v>
      </c>
      <c r="K44" s="165">
        <f t="shared" si="26"/>
        <v>0.44445578582634687</v>
      </c>
      <c r="L44" s="165">
        <f t="shared" si="27"/>
        <v>0.43520934141338646</v>
      </c>
      <c r="M44" s="166">
        <f t="shared" si="28"/>
        <v>11.218999999999999</v>
      </c>
      <c r="N44" s="167">
        <f t="shared" si="29"/>
        <v>1.1439999999999999</v>
      </c>
      <c r="O44" s="167">
        <f t="shared" si="30"/>
        <v>0.57199999999999995</v>
      </c>
      <c r="P44" s="168">
        <f t="shared" si="31"/>
        <v>0</v>
      </c>
      <c r="Q44" s="169">
        <f t="shared" si="32"/>
        <v>56</v>
      </c>
      <c r="R44" s="170">
        <f t="shared" si="33"/>
        <v>19.495435138938269</v>
      </c>
      <c r="S44" s="142">
        <f t="shared" si="34"/>
        <v>24</v>
      </c>
      <c r="T44" s="142">
        <f t="shared" si="35"/>
        <v>12</v>
      </c>
      <c r="U44" t="s">
        <v>117</v>
      </c>
      <c r="V44" t="s">
        <v>122</v>
      </c>
      <c r="W44" t="s">
        <v>117</v>
      </c>
      <c r="X44" s="4" t="s">
        <v>122</v>
      </c>
      <c r="Y44" s="4" t="s">
        <v>221</v>
      </c>
      <c r="Z44" s="4" t="s">
        <v>171</v>
      </c>
      <c r="AA44" s="4" t="s">
        <v>172</v>
      </c>
      <c r="AB44" s="4">
        <v>519</v>
      </c>
      <c r="AC44" s="4">
        <v>2097.8409999999999</v>
      </c>
      <c r="AD44" s="4">
        <v>634.49099999999999</v>
      </c>
      <c r="AE44" s="4">
        <v>3.306</v>
      </c>
      <c r="AF44" s="4">
        <v>4.0999999999999996</v>
      </c>
      <c r="AG44" s="4">
        <v>11.218999999999999</v>
      </c>
      <c r="AH44" s="4">
        <v>203.73766499999999</v>
      </c>
      <c r="AI44" s="4">
        <v>5.5785010000000002</v>
      </c>
      <c r="AJ44" s="4">
        <v>90.552384000000004</v>
      </c>
      <c r="AK44" s="4">
        <v>913</v>
      </c>
      <c r="AL44" s="4">
        <v>24</v>
      </c>
      <c r="AM44" s="4">
        <v>12</v>
      </c>
      <c r="AN44" s="4">
        <v>56</v>
      </c>
      <c r="AO44" s="4">
        <v>10.296775</v>
      </c>
      <c r="AP44" s="4">
        <v>0</v>
      </c>
      <c r="AQ44" s="4">
        <v>0</v>
      </c>
      <c r="AR44" s="4">
        <v>78</v>
      </c>
      <c r="AS44" s="4">
        <v>81065</v>
      </c>
      <c r="AT44" s="4">
        <v>1.1439999999999999</v>
      </c>
      <c r="AU44" s="4">
        <v>0.57199999999999995</v>
      </c>
      <c r="AV44" s="4">
        <v>16429</v>
      </c>
      <c r="AW44" s="4">
        <v>0</v>
      </c>
      <c r="AX44" s="4">
        <v>1.03</v>
      </c>
      <c r="AY44">
        <v>0.8063414634146342</v>
      </c>
      <c r="AZ44" t="s">
        <v>67</v>
      </c>
      <c r="BA44" t="s">
        <v>319</v>
      </c>
      <c r="BB44">
        <v>3</v>
      </c>
      <c r="BC44" t="s">
        <v>375</v>
      </c>
      <c r="BD44">
        <v>6</v>
      </c>
      <c r="BE44">
        <v>7637.2809999999999</v>
      </c>
      <c r="BF44">
        <v>0.27468427572587678</v>
      </c>
      <c r="BG44">
        <v>0.22148932086579237</v>
      </c>
      <c r="BH44">
        <v>132728.34399999998</v>
      </c>
      <c r="BI44">
        <v>1.5805523799799687E-2</v>
      </c>
      <c r="BJ44">
        <v>1.2744649190765308E-2</v>
      </c>
      <c r="BK44">
        <v>1</v>
      </c>
      <c r="BL44" t="s">
        <v>69</v>
      </c>
      <c r="BM44">
        <v>-1</v>
      </c>
      <c r="BN44" t="s">
        <v>352</v>
      </c>
    </row>
    <row r="45" spans="1:66">
      <c r="A45" s="143" t="str">
        <f t="shared" si="20"/>
        <v>성원운수</v>
      </c>
      <c r="B45" s="143" t="str">
        <f t="shared" si="21"/>
        <v>539</v>
      </c>
      <c r="C45" s="144" t="str">
        <f t="shared" si="22"/>
        <v>71바6615</v>
      </c>
      <c r="D45" s="132" t="str">
        <f t="shared" si="23"/>
        <v>중형</v>
      </c>
      <c r="E45" s="128" t="str">
        <f t="shared" si="16"/>
        <v>F</v>
      </c>
      <c r="F45" s="151">
        <f t="shared" si="17"/>
        <v>0.77249999999999996</v>
      </c>
      <c r="G45" s="152">
        <f t="shared" si="18"/>
        <v>3.09</v>
      </c>
      <c r="H45" s="153">
        <f t="shared" si="19"/>
        <v>4</v>
      </c>
      <c r="I45" s="154">
        <f t="shared" si="24"/>
        <v>1528.981</v>
      </c>
      <c r="J45" s="155">
        <f t="shared" si="25"/>
        <v>3.8006902349957634E-2</v>
      </c>
      <c r="K45" s="155">
        <f t="shared" si="26"/>
        <v>0.44381535724144333</v>
      </c>
      <c r="L45" s="155">
        <f t="shared" si="27"/>
        <v>0.40876897750854979</v>
      </c>
      <c r="M45" s="156">
        <f t="shared" si="28"/>
        <v>12.568</v>
      </c>
      <c r="N45" s="157">
        <f t="shared" si="29"/>
        <v>0.91600000000000004</v>
      </c>
      <c r="O45" s="157">
        <f t="shared" si="30"/>
        <v>0.78500000000000003</v>
      </c>
      <c r="P45" s="158">
        <f t="shared" si="31"/>
        <v>0</v>
      </c>
      <c r="Q45" s="159">
        <f t="shared" si="32"/>
        <v>54</v>
      </c>
      <c r="R45" s="160">
        <f t="shared" si="33"/>
        <v>18.490188088182585</v>
      </c>
      <c r="S45" s="145">
        <f t="shared" si="34"/>
        <v>14</v>
      </c>
      <c r="T45" s="145">
        <f t="shared" si="35"/>
        <v>12</v>
      </c>
      <c r="U45" t="s">
        <v>117</v>
      </c>
      <c r="V45" t="s">
        <v>122</v>
      </c>
      <c r="W45" t="s">
        <v>117</v>
      </c>
      <c r="X45" s="4" t="s">
        <v>122</v>
      </c>
      <c r="Y45" s="4" t="s">
        <v>222</v>
      </c>
      <c r="Z45" s="4" t="s">
        <v>171</v>
      </c>
      <c r="AA45" s="4" t="s">
        <v>172</v>
      </c>
      <c r="AB45" s="4">
        <v>519</v>
      </c>
      <c r="AC45" s="4">
        <v>1528.981</v>
      </c>
      <c r="AD45" s="4">
        <v>494.83699999999999</v>
      </c>
      <c r="AE45" s="4">
        <v>3.09</v>
      </c>
      <c r="AF45" s="4">
        <v>4</v>
      </c>
      <c r="AG45" s="4">
        <v>12.568</v>
      </c>
      <c r="AH45" s="4">
        <v>159.58130299999999</v>
      </c>
      <c r="AI45" s="4">
        <v>6.0651910000000004</v>
      </c>
      <c r="AJ45" s="4">
        <v>70.824633000000006</v>
      </c>
      <c r="AK45" s="4">
        <v>625</v>
      </c>
      <c r="AL45" s="4">
        <v>14</v>
      </c>
      <c r="AM45" s="4">
        <v>12</v>
      </c>
      <c r="AN45" s="4">
        <v>54</v>
      </c>
      <c r="AO45" s="4">
        <v>9.5812030000000004</v>
      </c>
      <c r="AP45" s="4">
        <v>0</v>
      </c>
      <c r="AQ45" s="4">
        <v>0</v>
      </c>
      <c r="AR45" s="4">
        <v>80</v>
      </c>
      <c r="AS45" s="4">
        <v>85751</v>
      </c>
      <c r="AT45" s="4">
        <v>0.91600000000000004</v>
      </c>
      <c r="AU45" s="4">
        <v>0.78500000000000003</v>
      </c>
      <c r="AV45" s="4">
        <v>12162</v>
      </c>
      <c r="AW45" s="4">
        <v>0</v>
      </c>
      <c r="AX45" s="4">
        <v>1.0900000000000001</v>
      </c>
      <c r="AY45">
        <v>0.77249999999999996</v>
      </c>
      <c r="AZ45" t="s">
        <v>70</v>
      </c>
      <c r="BA45" t="s">
        <v>319</v>
      </c>
      <c r="BB45">
        <v>1</v>
      </c>
      <c r="BC45" t="s">
        <v>376</v>
      </c>
      <c r="BD45">
        <v>6</v>
      </c>
      <c r="BE45">
        <v>7637.2809999999999</v>
      </c>
      <c r="BF45">
        <v>0.20019965220606653</v>
      </c>
      <c r="BG45">
        <v>0.15465423132918638</v>
      </c>
      <c r="BH45">
        <v>132728.34399999998</v>
      </c>
      <c r="BI45">
        <v>1.1519626885422456E-2</v>
      </c>
      <c r="BJ45">
        <v>8.8989117689888472E-3</v>
      </c>
      <c r="BK45">
        <v>1</v>
      </c>
      <c r="BL45" t="s">
        <v>68</v>
      </c>
      <c r="BM45">
        <v>-3</v>
      </c>
      <c r="BN45" t="s">
        <v>352</v>
      </c>
    </row>
    <row r="46" spans="1:66">
      <c r="A46" s="140" t="str">
        <f t="shared" ref="A46:A47" si="36">W46</f>
        <v>성원운수</v>
      </c>
      <c r="B46" s="140" t="str">
        <f t="shared" ref="B46:B47" si="37">V46</f>
        <v>539</v>
      </c>
      <c r="C46" s="141" t="str">
        <f t="shared" ref="C46:C47" si="38">Y46</f>
        <v>71바6616</v>
      </c>
      <c r="D46" s="115" t="str">
        <f t="shared" ref="D46:D47" si="39">Z46</f>
        <v>중형</v>
      </c>
      <c r="E46" s="111" t="str">
        <f t="shared" ref="E46:E47" si="40">AZ46</f>
        <v>D</v>
      </c>
      <c r="F46" s="161">
        <f t="shared" ref="F46:F47" si="41">G46/H46</f>
        <v>0.82243902439024397</v>
      </c>
      <c r="G46" s="162">
        <f t="shared" ref="G46:G47" si="42">AE46</f>
        <v>3.3719999999999999</v>
      </c>
      <c r="H46" s="163">
        <f t="shared" ref="H46:H47" si="43">AF46</f>
        <v>4.0999999999999996</v>
      </c>
      <c r="I46" s="164">
        <f t="shared" ref="I46:I47" si="44">AC46</f>
        <v>2085.893</v>
      </c>
      <c r="J46" s="165">
        <f t="shared" ref="J46:J47" si="45">AI46/AH46</f>
        <v>3.0481510697906149E-2</v>
      </c>
      <c r="K46" s="165">
        <f t="shared" ref="K46:K47" si="46">AJ46/AH46</f>
        <v>0.41419442185062955</v>
      </c>
      <c r="L46" s="165">
        <f t="shared" ref="L46:L47" si="47">AK46/AC46</f>
        <v>0.40510227514067115</v>
      </c>
      <c r="M46" s="166">
        <f t="shared" ref="M46:M47" si="48">AG46</f>
        <v>10.007</v>
      </c>
      <c r="N46" s="167">
        <f t="shared" ref="N46:N47" si="49">IF(AW46=0,AT46,"속도계이상")</f>
        <v>0.33600000000000002</v>
      </c>
      <c r="O46" s="167">
        <f t="shared" ref="O46:O47" si="50">IF(AW46=0,AU46,"속도계이상")</f>
        <v>0.24</v>
      </c>
      <c r="P46" s="168">
        <f t="shared" ref="P46:P47" si="51">AQ46/60</f>
        <v>0</v>
      </c>
      <c r="Q46" s="169">
        <f t="shared" ref="Q46:Q47" si="52">AN46</f>
        <v>58</v>
      </c>
      <c r="R46" s="170">
        <f t="shared" ref="R46:R47" si="53">AC46/(AH46-AI46-AJ46)</f>
        <v>18.556876537053697</v>
      </c>
      <c r="S46" s="142">
        <f t="shared" ref="S46:S47" si="54">IF(AW46=0,AL46,"속도계이상")</f>
        <v>7</v>
      </c>
      <c r="T46" s="142">
        <f t="shared" ref="T46:T47" si="55">IF(AW46=0,AM46,"속도계이상")</f>
        <v>5</v>
      </c>
      <c r="U46" t="s">
        <v>117</v>
      </c>
      <c r="V46" t="s">
        <v>122</v>
      </c>
      <c r="W46" t="s">
        <v>117</v>
      </c>
      <c r="X46" s="4" t="s">
        <v>122</v>
      </c>
      <c r="Y46" s="4" t="s">
        <v>223</v>
      </c>
      <c r="Z46" s="4" t="s">
        <v>171</v>
      </c>
      <c r="AA46" s="4" t="s">
        <v>172</v>
      </c>
      <c r="AB46" s="4">
        <v>519</v>
      </c>
      <c r="AC46" s="4">
        <v>2085.893</v>
      </c>
      <c r="AD46" s="4">
        <v>618.61</v>
      </c>
      <c r="AE46" s="4">
        <v>3.3719999999999999</v>
      </c>
      <c r="AF46" s="4">
        <v>4.0999999999999996</v>
      </c>
      <c r="AG46" s="4">
        <v>10.007</v>
      </c>
      <c r="AH46" s="4">
        <v>202.41404900000001</v>
      </c>
      <c r="AI46" s="4">
        <v>6.169886</v>
      </c>
      <c r="AJ46" s="4">
        <v>83.838769999999997</v>
      </c>
      <c r="AK46" s="4">
        <v>845</v>
      </c>
      <c r="AL46" s="4">
        <v>7</v>
      </c>
      <c r="AM46" s="4">
        <v>5</v>
      </c>
      <c r="AN46" s="4">
        <v>58</v>
      </c>
      <c r="AO46" s="4">
        <v>10.30508</v>
      </c>
      <c r="AP46" s="4">
        <v>0</v>
      </c>
      <c r="AQ46" s="4">
        <v>0</v>
      </c>
      <c r="AR46" s="4">
        <v>70</v>
      </c>
      <c r="AS46" s="4">
        <v>65242</v>
      </c>
      <c r="AT46" s="4">
        <v>0.33600000000000002</v>
      </c>
      <c r="AU46" s="4">
        <v>0.24</v>
      </c>
      <c r="AV46" s="4">
        <v>16496</v>
      </c>
      <c r="AW46" s="4">
        <v>0</v>
      </c>
      <c r="AX46" s="4">
        <v>1.03</v>
      </c>
      <c r="AY46">
        <v>0.82243902439024397</v>
      </c>
      <c r="AZ46" t="s">
        <v>67</v>
      </c>
      <c r="BA46" t="s">
        <v>319</v>
      </c>
      <c r="BB46">
        <v>1</v>
      </c>
      <c r="BC46" t="s">
        <v>377</v>
      </c>
      <c r="BD46">
        <v>8</v>
      </c>
      <c r="BE46">
        <v>7637.2809999999999</v>
      </c>
      <c r="BF46">
        <v>0.27311984461485705</v>
      </c>
      <c r="BG46">
        <v>0.22462441854665807</v>
      </c>
      <c r="BH46">
        <v>132728.34399999998</v>
      </c>
      <c r="BI46">
        <v>1.5715505348277384E-2</v>
      </c>
      <c r="BJ46">
        <v>1.2925044886436914E-2</v>
      </c>
      <c r="BK46">
        <v>1</v>
      </c>
      <c r="BL46" t="s">
        <v>68</v>
      </c>
      <c r="BM46">
        <v>-2</v>
      </c>
      <c r="BN46" t="s">
        <v>352</v>
      </c>
    </row>
    <row r="47" spans="1:66">
      <c r="A47" s="143" t="str">
        <f t="shared" si="36"/>
        <v>성원운수</v>
      </c>
      <c r="B47" s="143" t="str">
        <f t="shared" si="37"/>
        <v>순환54</v>
      </c>
      <c r="C47" s="144" t="str">
        <f t="shared" si="38"/>
        <v>72바1927</v>
      </c>
      <c r="D47" s="132" t="str">
        <f t="shared" si="39"/>
        <v>중형</v>
      </c>
      <c r="E47" s="128" t="str">
        <f t="shared" si="40"/>
        <v>B</v>
      </c>
      <c r="F47" s="151">
        <f t="shared" si="41"/>
        <v>0.91363636363636369</v>
      </c>
      <c r="G47" s="152">
        <f t="shared" si="42"/>
        <v>3.0150000000000001</v>
      </c>
      <c r="H47" s="153">
        <f t="shared" si="43"/>
        <v>3.3</v>
      </c>
      <c r="I47" s="154">
        <f t="shared" si="44"/>
        <v>5349.482</v>
      </c>
      <c r="J47" s="155">
        <f t="shared" si="45"/>
        <v>3.5468505287661635E-2</v>
      </c>
      <c r="K47" s="155">
        <f t="shared" si="46"/>
        <v>0.28510986075561368</v>
      </c>
      <c r="L47" s="155">
        <f t="shared" si="47"/>
        <v>0.18992493104939881</v>
      </c>
      <c r="M47" s="156">
        <f t="shared" si="48"/>
        <v>4.4569999999999999</v>
      </c>
      <c r="N47" s="157">
        <f t="shared" si="49"/>
        <v>0</v>
      </c>
      <c r="O47" s="157">
        <f t="shared" si="50"/>
        <v>8.0009999999999994</v>
      </c>
      <c r="P47" s="158">
        <f t="shared" si="51"/>
        <v>0</v>
      </c>
      <c r="Q47" s="159">
        <f t="shared" si="52"/>
        <v>77</v>
      </c>
      <c r="R47" s="160">
        <f t="shared" si="53"/>
        <v>25.581819422037068</v>
      </c>
      <c r="S47" s="145">
        <f t="shared" si="54"/>
        <v>0</v>
      </c>
      <c r="T47" s="145">
        <f t="shared" si="55"/>
        <v>428</v>
      </c>
      <c r="U47" t="s">
        <v>117</v>
      </c>
      <c r="V47" t="s">
        <v>123</v>
      </c>
      <c r="W47" t="s">
        <v>117</v>
      </c>
      <c r="X47" s="4" t="s">
        <v>123</v>
      </c>
      <c r="Y47" s="4" t="s">
        <v>224</v>
      </c>
      <c r="Z47" s="4" t="s">
        <v>171</v>
      </c>
      <c r="AA47" s="4" t="s">
        <v>173</v>
      </c>
      <c r="AB47" s="4">
        <v>519</v>
      </c>
      <c r="AC47" s="4">
        <v>5349.482</v>
      </c>
      <c r="AD47" s="4">
        <v>1774.5740000000001</v>
      </c>
      <c r="AE47" s="4">
        <v>3.0150000000000001</v>
      </c>
      <c r="AF47" s="4">
        <v>3.3</v>
      </c>
      <c r="AG47" s="4">
        <v>4.4569999999999999</v>
      </c>
      <c r="AH47" s="4">
        <v>307.78037899999998</v>
      </c>
      <c r="AI47" s="4">
        <v>10.916510000000001</v>
      </c>
      <c r="AJ47" s="4">
        <v>87.751221000000001</v>
      </c>
      <c r="AK47" s="4">
        <v>1016</v>
      </c>
      <c r="AL47" s="4">
        <v>0</v>
      </c>
      <c r="AM47" s="4">
        <v>428</v>
      </c>
      <c r="AN47" s="4">
        <v>77</v>
      </c>
      <c r="AO47" s="4">
        <v>17.380841</v>
      </c>
      <c r="AP47" s="4">
        <v>959.1</v>
      </c>
      <c r="AQ47" s="4">
        <v>0</v>
      </c>
      <c r="AR47" s="4">
        <v>40</v>
      </c>
      <c r="AS47" s="4">
        <v>15228</v>
      </c>
      <c r="AT47" s="4">
        <v>0</v>
      </c>
      <c r="AU47" s="4">
        <v>8.0009999999999994</v>
      </c>
      <c r="AV47" s="4">
        <v>47143</v>
      </c>
      <c r="AW47" s="4">
        <v>0</v>
      </c>
      <c r="AX47" s="4">
        <v>0.45</v>
      </c>
      <c r="AY47">
        <v>0.91363636363636369</v>
      </c>
      <c r="AZ47" t="s">
        <v>68</v>
      </c>
      <c r="BA47" t="s">
        <v>320</v>
      </c>
      <c r="BB47">
        <v>1</v>
      </c>
      <c r="BC47" t="s">
        <v>356</v>
      </c>
      <c r="BD47">
        <v>6</v>
      </c>
      <c r="BE47">
        <v>5349.482</v>
      </c>
      <c r="BF47">
        <v>1</v>
      </c>
      <c r="BG47">
        <v>0.91363636363636369</v>
      </c>
      <c r="BH47">
        <v>132728.34399999998</v>
      </c>
      <c r="BI47">
        <v>4.0303991135457858E-2</v>
      </c>
      <c r="BJ47">
        <v>3.6823191901031956E-2</v>
      </c>
      <c r="BK47">
        <v>1</v>
      </c>
      <c r="BL47" t="s">
        <v>68</v>
      </c>
      <c r="BM47">
        <v>0</v>
      </c>
      <c r="BN47" t="s">
        <v>297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49" priority="1" operator="containsText" text="F">
      <formula>NOT(ISERROR(SEARCH("F",E1)))</formula>
    </cfRule>
    <cfRule type="containsText" dxfId="48" priority="2" operator="containsText" text="D">
      <formula>NOT(ISERROR(SEARCH("D",E1)))</formula>
    </cfRule>
    <cfRule type="containsText" dxfId="47" priority="3" operator="containsText" text="C">
      <formula>NOT(ISERROR(SEARCH("C",E1)))</formula>
    </cfRule>
    <cfRule type="containsText" dxfId="46" priority="4" operator="containsText" text="B">
      <formula>NOT(ISERROR(SEARCH("B",E1)))</formula>
    </cfRule>
    <cfRule type="containsText" dxfId="45" priority="5" operator="containsText" text="A">
      <formula>NOT(ISERROR(SEARCH("A",E1)))</formula>
    </cfRule>
    <cfRule type="containsText" dxfId="44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111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2" customWidth="1"/>
    <col min="4" max="4" width="10.140625" style="10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7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9" width="0" hidden="1" customWidth="1" outlineLevel="1"/>
    <col min="80" max="80" width="9.140625" collapsed="1"/>
  </cols>
  <sheetData>
    <row r="1" spans="1:78" ht="9.75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5"/>
      <c r="R1" s="215"/>
    </row>
    <row r="2" spans="1:78" ht="45" customHeight="1">
      <c r="A2" s="10" t="s">
        <v>32</v>
      </c>
      <c r="B2" s="34"/>
      <c r="C2" s="100"/>
      <c r="D2" s="107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6"/>
      <c r="R2" s="216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155</v>
      </c>
      <c r="B3" s="35"/>
      <c r="E3" s="11"/>
      <c r="F3" s="8"/>
      <c r="G3" s="11"/>
      <c r="H3" s="11"/>
      <c r="X3" s="11"/>
      <c r="Y3" s="11"/>
    </row>
    <row r="4" spans="1:78" ht="27">
      <c r="A4" s="121" t="s">
        <v>38</v>
      </c>
      <c r="B4" s="122" t="s">
        <v>49</v>
      </c>
      <c r="C4" s="123" t="s">
        <v>141</v>
      </c>
      <c r="D4" s="123" t="s">
        <v>156</v>
      </c>
      <c r="E4" s="124" t="s">
        <v>145</v>
      </c>
      <c r="F4" s="122" t="s">
        <v>149</v>
      </c>
      <c r="G4" s="124" t="s">
        <v>147</v>
      </c>
      <c r="H4" s="124" t="s">
        <v>151</v>
      </c>
      <c r="I4" s="125" t="s">
        <v>153</v>
      </c>
      <c r="J4" s="124" t="s">
        <v>11</v>
      </c>
      <c r="K4" s="124" t="s">
        <v>12</v>
      </c>
      <c r="L4" s="124" t="s">
        <v>13</v>
      </c>
      <c r="M4" s="124" t="s">
        <v>73</v>
      </c>
      <c r="N4" s="124" t="s">
        <v>6</v>
      </c>
      <c r="O4" s="124" t="s">
        <v>7</v>
      </c>
      <c r="P4" s="124" t="s">
        <v>162</v>
      </c>
      <c r="Q4" s="218" t="s">
        <v>43</v>
      </c>
      <c r="R4" s="218" t="s">
        <v>44</v>
      </c>
      <c r="S4" s="13"/>
      <c r="T4" s="13" t="s">
        <v>42</v>
      </c>
      <c r="U4" s="13" t="s">
        <v>158</v>
      </c>
      <c r="V4" s="13" t="s">
        <v>159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515</v>
      </c>
      <c r="AN4" s="13"/>
      <c r="AO4" t="s">
        <v>169</v>
      </c>
      <c r="AP4" t="s">
        <v>516</v>
      </c>
      <c r="AQ4" t="s">
        <v>146</v>
      </c>
      <c r="AR4" t="s">
        <v>31</v>
      </c>
      <c r="AS4" t="s">
        <v>0</v>
      </c>
      <c r="AT4" t="s">
        <v>9</v>
      </c>
      <c r="AU4" t="s">
        <v>29</v>
      </c>
      <c r="AV4" t="s">
        <v>159</v>
      </c>
      <c r="AW4" t="s">
        <v>65</v>
      </c>
      <c r="AX4" t="s">
        <v>517</v>
      </c>
      <c r="AY4" t="s">
        <v>126</v>
      </c>
      <c r="AZ4" t="s">
        <v>518</v>
      </c>
      <c r="BA4" t="s">
        <v>519</v>
      </c>
      <c r="BB4" t="s">
        <v>520</v>
      </c>
      <c r="BC4" t="s">
        <v>521</v>
      </c>
      <c r="BD4">
        <v>24</v>
      </c>
      <c r="BE4" t="s">
        <v>138</v>
      </c>
      <c r="BF4" t="s">
        <v>139</v>
      </c>
      <c r="BG4" t="s">
        <v>140</v>
      </c>
      <c r="BI4" t="s">
        <v>0</v>
      </c>
      <c r="BJ4" t="s">
        <v>74</v>
      </c>
      <c r="BK4" t="s">
        <v>65</v>
      </c>
      <c r="BL4" t="s">
        <v>157</v>
      </c>
      <c r="BM4" t="s">
        <v>143</v>
      </c>
      <c r="BN4" t="s">
        <v>148</v>
      </c>
      <c r="BO4" t="s">
        <v>146</v>
      </c>
      <c r="BP4" t="s">
        <v>150</v>
      </c>
      <c r="BQ4" t="s">
        <v>152</v>
      </c>
      <c r="BR4" t="s">
        <v>11</v>
      </c>
      <c r="BS4" t="s">
        <v>12</v>
      </c>
      <c r="BT4" t="s">
        <v>13</v>
      </c>
      <c r="BU4" t="s">
        <v>105</v>
      </c>
      <c r="BV4" t="s">
        <v>6</v>
      </c>
      <c r="BW4" t="s">
        <v>7</v>
      </c>
      <c r="BX4" t="s">
        <v>161</v>
      </c>
      <c r="BY4" t="s">
        <v>163</v>
      </c>
      <c r="BZ4" t="s">
        <v>164</v>
      </c>
    </row>
    <row r="5" spans="1:78" ht="16.5">
      <c r="A5" s="126" t="str">
        <f>BI5</f>
        <v>성원운수</v>
      </c>
      <c r="B5" s="127">
        <f>IF(BJ5="NULL", E5, BJ5)</f>
        <v>2900</v>
      </c>
      <c r="C5" s="128" t="str">
        <f>BK5</f>
        <v>D</v>
      </c>
      <c r="D5" s="129">
        <f>BL5</f>
        <v>0.83615805725353898</v>
      </c>
      <c r="E5" s="130">
        <f>U5</f>
        <v>2900</v>
      </c>
      <c r="F5" s="131" t="str">
        <f t="shared" ref="F5:I6" si="0">BN5</f>
        <v>537</v>
      </c>
      <c r="G5" s="132" t="str">
        <f t="shared" si="0"/>
        <v>71바6612</v>
      </c>
      <c r="H5" s="133">
        <f t="shared" si="0"/>
        <v>2</v>
      </c>
      <c r="I5" s="134">
        <f t="shared" si="0"/>
        <v>1545.8130000000001</v>
      </c>
      <c r="J5" s="135">
        <f>AB5/AA5</f>
        <v>2.1469657381174265E-2</v>
      </c>
      <c r="K5" s="135">
        <f>AC5/AA5</f>
        <v>0.37920924486778962</v>
      </c>
      <c r="L5" s="135">
        <f>AD5/I5</f>
        <v>0.26393878172844965</v>
      </c>
      <c r="M5" s="136">
        <f>Z5</f>
        <v>10.363</v>
      </c>
      <c r="N5" s="137">
        <f>BV5</f>
        <v>0</v>
      </c>
      <c r="O5" s="137">
        <f>BW5</f>
        <v>6.5337786653366221</v>
      </c>
      <c r="P5" s="219">
        <f>AK5</f>
        <v>21</v>
      </c>
      <c r="Q5" s="220">
        <f>AE5</f>
        <v>0</v>
      </c>
      <c r="R5" s="220">
        <f>AF5</f>
        <v>101</v>
      </c>
      <c r="T5">
        <v>519</v>
      </c>
      <c r="U5">
        <v>2900</v>
      </c>
      <c r="V5" t="s">
        <v>522</v>
      </c>
      <c r="W5">
        <v>1545.8130000000001</v>
      </c>
      <c r="X5">
        <v>687.798</v>
      </c>
      <c r="Y5">
        <v>2.2469999999999999</v>
      </c>
      <c r="Z5">
        <v>10.363</v>
      </c>
      <c r="AA5">
        <v>111.538296</v>
      </c>
      <c r="AB5">
        <v>2.3946890000000001</v>
      </c>
      <c r="AC5">
        <v>42.296353000000003</v>
      </c>
      <c r="AD5" s="1">
        <v>408</v>
      </c>
      <c r="AE5">
        <v>0</v>
      </c>
      <c r="AF5">
        <v>101</v>
      </c>
      <c r="AG5">
        <v>60</v>
      </c>
      <c r="AH5">
        <v>13.859033</v>
      </c>
      <c r="AI5">
        <v>0</v>
      </c>
      <c r="AJ5">
        <v>0</v>
      </c>
      <c r="AK5">
        <v>21</v>
      </c>
      <c r="AL5">
        <v>3720</v>
      </c>
      <c r="AM5">
        <v>0.83615805725353898</v>
      </c>
      <c r="AN5" t="s">
        <v>67</v>
      </c>
      <c r="AO5">
        <v>1402.1210000000001</v>
      </c>
      <c r="AP5" t="s">
        <v>523</v>
      </c>
      <c r="AQ5" t="s">
        <v>117</v>
      </c>
      <c r="AR5" t="s">
        <v>120</v>
      </c>
      <c r="AS5" t="s">
        <v>117</v>
      </c>
      <c r="AT5" t="s">
        <v>120</v>
      </c>
      <c r="AU5" t="s">
        <v>302</v>
      </c>
      <c r="AV5" t="s">
        <v>522</v>
      </c>
      <c r="AW5" t="s">
        <v>67</v>
      </c>
      <c r="AX5">
        <v>2900</v>
      </c>
      <c r="AY5" t="s">
        <v>524</v>
      </c>
      <c r="AZ5">
        <v>1</v>
      </c>
      <c r="BA5" t="s">
        <v>368</v>
      </c>
      <c r="BB5">
        <v>2</v>
      </c>
      <c r="BC5">
        <v>1</v>
      </c>
      <c r="BE5" t="s">
        <v>326</v>
      </c>
      <c r="BF5" t="s">
        <v>327</v>
      </c>
      <c r="BG5" t="s">
        <v>326</v>
      </c>
      <c r="BI5" t="s">
        <v>117</v>
      </c>
      <c r="BJ5" t="s">
        <v>522</v>
      </c>
      <c r="BK5" t="s">
        <v>67</v>
      </c>
      <c r="BL5">
        <v>0.83615805725353898</v>
      </c>
      <c r="BM5">
        <v>2900</v>
      </c>
      <c r="BN5" t="s">
        <v>120</v>
      </c>
      <c r="BO5" t="s">
        <v>302</v>
      </c>
      <c r="BP5">
        <v>2</v>
      </c>
      <c r="BQ5">
        <v>1545.8130000000001</v>
      </c>
      <c r="BR5">
        <v>2.1469657381174265E-2</v>
      </c>
      <c r="BS5">
        <v>0.37920924486778962</v>
      </c>
      <c r="BT5">
        <v>0.26393878172844965</v>
      </c>
      <c r="BU5">
        <v>10.363</v>
      </c>
      <c r="BV5">
        <v>0</v>
      </c>
      <c r="BW5">
        <v>6.5337786653366221</v>
      </c>
      <c r="BX5">
        <v>21</v>
      </c>
      <c r="BY5">
        <v>0</v>
      </c>
      <c r="BZ5">
        <v>101</v>
      </c>
    </row>
    <row r="6" spans="1:78" ht="16.5">
      <c r="A6" s="109" t="str">
        <f>BI6</f>
        <v>성원운수</v>
      </c>
      <c r="B6" s="110">
        <f>IF(BJ6="NULL", E6, BJ6)</f>
        <v>3629</v>
      </c>
      <c r="C6" s="111" t="str">
        <f>BK6</f>
        <v>C</v>
      </c>
      <c r="D6" s="112">
        <f>BL6</f>
        <v>0.85726389248548185</v>
      </c>
      <c r="E6" s="113">
        <f>U6</f>
        <v>3629</v>
      </c>
      <c r="F6" s="114" t="str">
        <f t="shared" si="0"/>
        <v>순환54</v>
      </c>
      <c r="G6" s="115" t="str">
        <f t="shared" si="0"/>
        <v>72바1927</v>
      </c>
      <c r="H6" s="116">
        <f t="shared" si="0"/>
        <v>2</v>
      </c>
      <c r="I6" s="117">
        <f t="shared" si="0"/>
        <v>465.38400000000001</v>
      </c>
      <c r="J6" s="118">
        <f>AB6/AA6</f>
        <v>3.45803677899345E-2</v>
      </c>
      <c r="K6" s="118">
        <f>AC6/AA6</f>
        <v>0.43767749091514141</v>
      </c>
      <c r="L6" s="118">
        <f>AD6/I6</f>
        <v>0.11388444811166692</v>
      </c>
      <c r="M6" s="119">
        <f>Z6</f>
        <v>13.065</v>
      </c>
      <c r="N6" s="120">
        <f>BV6</f>
        <v>0</v>
      </c>
      <c r="O6" s="120">
        <f>BW6</f>
        <v>1.2892579031509463</v>
      </c>
      <c r="P6" s="221">
        <f>AK6</f>
        <v>16</v>
      </c>
      <c r="Q6" s="222">
        <f>AE6</f>
        <v>0</v>
      </c>
      <c r="R6" s="222">
        <f>AF6</f>
        <v>6</v>
      </c>
      <c r="T6">
        <v>519</v>
      </c>
      <c r="U6">
        <v>3629</v>
      </c>
      <c r="V6" t="s">
        <v>522</v>
      </c>
      <c r="W6">
        <v>465.38400000000001</v>
      </c>
      <c r="X6">
        <v>162.65</v>
      </c>
      <c r="Y6">
        <v>2.8610000000000002</v>
      </c>
      <c r="Z6">
        <v>13.065</v>
      </c>
      <c r="AA6">
        <v>37.328319</v>
      </c>
      <c r="AB6">
        <v>1.2908269999999999</v>
      </c>
      <c r="AC6">
        <v>16.337765000000001</v>
      </c>
      <c r="AD6" s="1">
        <v>53</v>
      </c>
      <c r="AE6">
        <v>0</v>
      </c>
      <c r="AF6">
        <v>6</v>
      </c>
      <c r="AG6">
        <v>73</v>
      </c>
      <c r="AH6">
        <v>12.467317</v>
      </c>
      <c r="AI6">
        <v>5.3</v>
      </c>
      <c r="AJ6">
        <v>0</v>
      </c>
      <c r="AK6">
        <v>16</v>
      </c>
      <c r="AL6">
        <v>20200</v>
      </c>
      <c r="AM6">
        <v>0.85726389248548185</v>
      </c>
      <c r="AN6" t="s">
        <v>69</v>
      </c>
      <c r="AO6">
        <v>281.267</v>
      </c>
      <c r="AP6" t="s">
        <v>525</v>
      </c>
      <c r="AQ6" t="s">
        <v>117</v>
      </c>
      <c r="AR6" t="s">
        <v>123</v>
      </c>
      <c r="AS6" t="s">
        <v>117</v>
      </c>
      <c r="AT6" t="s">
        <v>123</v>
      </c>
      <c r="AU6" t="s">
        <v>224</v>
      </c>
      <c r="AV6" t="s">
        <v>522</v>
      </c>
      <c r="AW6" t="s">
        <v>69</v>
      </c>
      <c r="AX6">
        <v>3629</v>
      </c>
      <c r="AY6" t="s">
        <v>526</v>
      </c>
      <c r="AZ6">
        <v>3</v>
      </c>
      <c r="BA6" t="s">
        <v>527</v>
      </c>
      <c r="BB6">
        <v>2</v>
      </c>
      <c r="BC6">
        <v>1</v>
      </c>
      <c r="BE6" t="s">
        <v>68</v>
      </c>
      <c r="BF6">
        <v>-1</v>
      </c>
      <c r="BG6" t="s">
        <v>352</v>
      </c>
      <c r="BI6" t="s">
        <v>117</v>
      </c>
      <c r="BJ6" t="s">
        <v>522</v>
      </c>
      <c r="BK6" t="s">
        <v>69</v>
      </c>
      <c r="BL6">
        <v>0.85726389248548185</v>
      </c>
      <c r="BM6">
        <v>3629</v>
      </c>
      <c r="BN6" t="s">
        <v>123</v>
      </c>
      <c r="BO6" t="s">
        <v>224</v>
      </c>
      <c r="BP6">
        <v>2</v>
      </c>
      <c r="BQ6">
        <v>465.38400000000001</v>
      </c>
      <c r="BR6">
        <v>3.45803677899345E-2</v>
      </c>
      <c r="BS6">
        <v>0.43767749091514141</v>
      </c>
      <c r="BT6">
        <v>0.11388444811166692</v>
      </c>
      <c r="BU6">
        <v>13.065</v>
      </c>
      <c r="BV6">
        <v>0</v>
      </c>
      <c r="BW6">
        <v>1.2892579031509463</v>
      </c>
      <c r="BX6">
        <v>16</v>
      </c>
      <c r="BY6">
        <v>0</v>
      </c>
      <c r="BZ6">
        <v>6</v>
      </c>
    </row>
    <row r="7" spans="1:78" ht="16.5">
      <c r="A7" s="126" t="str">
        <f t="shared" ref="A7:A70" si="1">BI7</f>
        <v>성원운수</v>
      </c>
      <c r="B7" s="127">
        <f t="shared" ref="B7:B70" si="2">IF(BJ7="NULL", E7, BJ7)</f>
        <v>6640</v>
      </c>
      <c r="C7" s="128" t="str">
        <f t="shared" ref="C7:C70" si="3">BK7</f>
        <v>D</v>
      </c>
      <c r="D7" s="129">
        <f t="shared" ref="D7:D70" si="4">BL7</f>
        <v>0.81307012330232609</v>
      </c>
      <c r="E7" s="130">
        <f t="shared" ref="E7:E70" si="5">U7</f>
        <v>6640</v>
      </c>
      <c r="F7" s="131" t="str">
        <f t="shared" ref="F7:F70" si="6">BN7</f>
        <v>535</v>
      </c>
      <c r="G7" s="132" t="str">
        <f t="shared" ref="G7:G70" si="7">BO7</f>
        <v>71바6960</v>
      </c>
      <c r="H7" s="133">
        <f t="shared" ref="H7:H70" si="8">BP7</f>
        <v>3</v>
      </c>
      <c r="I7" s="134">
        <f t="shared" ref="I7:I70" si="9">BQ7</f>
        <v>555.72</v>
      </c>
      <c r="J7" s="135">
        <f t="shared" ref="J7:J70" si="10">AB7/AA7</f>
        <v>7.1674989652074639E-2</v>
      </c>
      <c r="K7" s="135">
        <f t="shared" ref="K7:K70" si="11">AC7/AA7</f>
        <v>0.40976056101293651</v>
      </c>
      <c r="L7" s="135">
        <f t="shared" ref="L7:L70" si="12">AD7/I7</f>
        <v>6.8379759591161007E-2</v>
      </c>
      <c r="M7" s="136">
        <f t="shared" ref="M7:M70" si="13">Z7</f>
        <v>21.117000000000001</v>
      </c>
      <c r="N7" s="137">
        <f t="shared" ref="N7:N70" si="14">BV7</f>
        <v>0</v>
      </c>
      <c r="O7" s="137">
        <f t="shared" ref="O7:O70" si="15">BW7</f>
        <v>2.8791477722594112</v>
      </c>
      <c r="P7" s="219">
        <f t="shared" ref="P7:P70" si="16">AK7</f>
        <v>30</v>
      </c>
      <c r="Q7" s="220">
        <f t="shared" ref="Q7:Q70" si="17">AE7</f>
        <v>0</v>
      </c>
      <c r="R7" s="220">
        <f t="shared" ref="R7:R70" si="18">AF7</f>
        <v>16</v>
      </c>
      <c r="T7">
        <v>519</v>
      </c>
      <c r="U7">
        <v>6640</v>
      </c>
      <c r="V7" t="s">
        <v>522</v>
      </c>
      <c r="W7">
        <v>555.72</v>
      </c>
      <c r="X7">
        <v>205.31200000000001</v>
      </c>
      <c r="Y7">
        <v>2.7069999999999999</v>
      </c>
      <c r="Z7">
        <v>21.117000000000001</v>
      </c>
      <c r="AA7">
        <v>47.560257999999997</v>
      </c>
      <c r="AB7">
        <v>3.408881</v>
      </c>
      <c r="AC7">
        <v>19.488318</v>
      </c>
      <c r="AD7" s="1">
        <v>38</v>
      </c>
      <c r="AE7">
        <v>0</v>
      </c>
      <c r="AF7">
        <v>16</v>
      </c>
      <c r="AG7">
        <v>63</v>
      </c>
      <c r="AH7">
        <v>11.684545</v>
      </c>
      <c r="AI7">
        <v>21.7</v>
      </c>
      <c r="AJ7">
        <v>0</v>
      </c>
      <c r="AK7">
        <v>30</v>
      </c>
      <c r="AL7">
        <v>16027</v>
      </c>
      <c r="AM7">
        <v>0.81307012330232609</v>
      </c>
      <c r="AN7" t="s">
        <v>67</v>
      </c>
      <c r="AO7">
        <v>266.245</v>
      </c>
      <c r="AP7" t="s">
        <v>528</v>
      </c>
      <c r="AQ7" t="s">
        <v>117</v>
      </c>
      <c r="AR7" t="s">
        <v>118</v>
      </c>
      <c r="AS7" t="s">
        <v>117</v>
      </c>
      <c r="AT7" t="s">
        <v>118</v>
      </c>
      <c r="AU7" t="s">
        <v>298</v>
      </c>
      <c r="AV7" t="s">
        <v>522</v>
      </c>
      <c r="AW7" t="s">
        <v>67</v>
      </c>
      <c r="AX7">
        <v>6640</v>
      </c>
      <c r="AY7" t="s">
        <v>529</v>
      </c>
      <c r="AZ7">
        <v>5</v>
      </c>
      <c r="BA7" t="s">
        <v>530</v>
      </c>
      <c r="BB7">
        <v>3</v>
      </c>
      <c r="BC7">
        <v>1</v>
      </c>
      <c r="BE7" t="s">
        <v>70</v>
      </c>
      <c r="BF7">
        <v>1</v>
      </c>
      <c r="BG7" t="s">
        <v>329</v>
      </c>
      <c r="BI7" t="s">
        <v>117</v>
      </c>
      <c r="BJ7" t="s">
        <v>522</v>
      </c>
      <c r="BK7" t="s">
        <v>67</v>
      </c>
      <c r="BL7">
        <v>0.81307012330232609</v>
      </c>
      <c r="BM7">
        <v>6640</v>
      </c>
      <c r="BN7" t="s">
        <v>118</v>
      </c>
      <c r="BO7" t="s">
        <v>298</v>
      </c>
      <c r="BP7">
        <v>3</v>
      </c>
      <c r="BQ7">
        <v>555.72</v>
      </c>
      <c r="BR7">
        <v>7.1674989652074639E-2</v>
      </c>
      <c r="BS7">
        <v>0.40976056101293651</v>
      </c>
      <c r="BT7">
        <v>6.8379759591161007E-2</v>
      </c>
      <c r="BU7">
        <v>21.117000000000001</v>
      </c>
      <c r="BV7">
        <v>0</v>
      </c>
      <c r="BW7">
        <v>2.8791477722594112</v>
      </c>
      <c r="BX7">
        <v>30</v>
      </c>
      <c r="BY7">
        <v>0</v>
      </c>
      <c r="BZ7">
        <v>16</v>
      </c>
    </row>
    <row r="8" spans="1:78" ht="16.5">
      <c r="A8" s="109" t="str">
        <f t="shared" si="1"/>
        <v>성원운수</v>
      </c>
      <c r="B8" s="110">
        <f t="shared" si="2"/>
        <v>9619</v>
      </c>
      <c r="C8" s="111" t="str">
        <f t="shared" si="3"/>
        <v>A</v>
      </c>
      <c r="D8" s="112">
        <f t="shared" si="4"/>
        <v>0.9848148148148147</v>
      </c>
      <c r="E8" s="113">
        <f t="shared" si="5"/>
        <v>9619</v>
      </c>
      <c r="F8" s="114" t="str">
        <f t="shared" si="6"/>
        <v>537</v>
      </c>
      <c r="G8" s="115" t="str">
        <f t="shared" si="7"/>
        <v>71바6612</v>
      </c>
      <c r="H8" s="116">
        <f t="shared" si="8"/>
        <v>1</v>
      </c>
      <c r="I8" s="117">
        <f t="shared" si="9"/>
        <v>1639.232</v>
      </c>
      <c r="J8" s="118">
        <f t="shared" si="10"/>
        <v>1.5391777784777164E-2</v>
      </c>
      <c r="K8" s="118">
        <f t="shared" si="11"/>
        <v>0.30173913207175074</v>
      </c>
      <c r="L8" s="118">
        <f t="shared" si="12"/>
        <v>0.1543405692421817</v>
      </c>
      <c r="M8" s="119">
        <f t="shared" si="13"/>
        <v>6.7530000000000001</v>
      </c>
      <c r="N8" s="120">
        <f t="shared" si="14"/>
        <v>0</v>
      </c>
      <c r="O8" s="120">
        <f t="shared" si="15"/>
        <v>5.0633467379846175</v>
      </c>
      <c r="P8" s="221">
        <f t="shared" si="16"/>
        <v>1</v>
      </c>
      <c r="Q8" s="222">
        <f t="shared" si="17"/>
        <v>0</v>
      </c>
      <c r="R8" s="222">
        <f t="shared" si="18"/>
        <v>85</v>
      </c>
      <c r="T8">
        <v>519</v>
      </c>
      <c r="U8">
        <v>9619</v>
      </c>
      <c r="V8" t="s">
        <v>522</v>
      </c>
      <c r="W8">
        <v>1685.4880000000001</v>
      </c>
      <c r="X8">
        <v>640.11800000000005</v>
      </c>
      <c r="Y8">
        <v>2.633</v>
      </c>
      <c r="Z8">
        <v>6.7530000000000001</v>
      </c>
      <c r="AA8">
        <v>114.740222</v>
      </c>
      <c r="AB8">
        <v>1.7660560000000001</v>
      </c>
      <c r="AC8">
        <v>34.621614999999998</v>
      </c>
      <c r="AD8" s="1">
        <v>253</v>
      </c>
      <c r="AE8">
        <v>0</v>
      </c>
      <c r="AF8">
        <v>85</v>
      </c>
      <c r="AG8">
        <v>60</v>
      </c>
      <c r="AH8">
        <v>14.6896</v>
      </c>
      <c r="AI8">
        <v>0</v>
      </c>
      <c r="AJ8">
        <v>0</v>
      </c>
      <c r="AK8">
        <v>1</v>
      </c>
      <c r="AL8">
        <v>7</v>
      </c>
      <c r="AM8">
        <v>0.9848148148148147</v>
      </c>
      <c r="AN8" t="s">
        <v>66</v>
      </c>
      <c r="AO8">
        <v>1639.232</v>
      </c>
      <c r="AP8" t="s">
        <v>531</v>
      </c>
      <c r="AQ8" t="s">
        <v>117</v>
      </c>
      <c r="AR8" t="s">
        <v>120</v>
      </c>
      <c r="AS8" t="s">
        <v>117</v>
      </c>
      <c r="AT8" t="s">
        <v>120</v>
      </c>
      <c r="AU8" t="s">
        <v>302</v>
      </c>
      <c r="AV8" t="s">
        <v>522</v>
      </c>
      <c r="AW8" t="s">
        <v>66</v>
      </c>
      <c r="AX8">
        <v>9619</v>
      </c>
      <c r="AY8" t="s">
        <v>532</v>
      </c>
      <c r="AZ8">
        <v>1</v>
      </c>
      <c r="BA8" t="s">
        <v>533</v>
      </c>
      <c r="BB8">
        <v>1</v>
      </c>
      <c r="BC8">
        <v>1</v>
      </c>
      <c r="BE8" t="s">
        <v>66</v>
      </c>
      <c r="BF8">
        <v>0</v>
      </c>
      <c r="BG8" t="s">
        <v>297</v>
      </c>
      <c r="BI8" t="s">
        <v>117</v>
      </c>
      <c r="BJ8" t="s">
        <v>522</v>
      </c>
      <c r="BK8" t="s">
        <v>66</v>
      </c>
      <c r="BL8">
        <v>0.9848148148148147</v>
      </c>
      <c r="BM8">
        <v>9619</v>
      </c>
      <c r="BN8" t="s">
        <v>120</v>
      </c>
      <c r="BO8" t="s">
        <v>302</v>
      </c>
      <c r="BP8">
        <v>1</v>
      </c>
      <c r="BQ8">
        <v>1639.232</v>
      </c>
      <c r="BR8">
        <v>1.5391777784777164E-2</v>
      </c>
      <c r="BS8">
        <v>0.30173913207175074</v>
      </c>
      <c r="BT8">
        <v>0.15010489543681119</v>
      </c>
      <c r="BU8">
        <v>6.7530000000000001</v>
      </c>
      <c r="BV8">
        <v>0</v>
      </c>
      <c r="BW8">
        <v>5.0633467379846175</v>
      </c>
      <c r="BX8">
        <v>1</v>
      </c>
      <c r="BY8">
        <v>0</v>
      </c>
      <c r="BZ8">
        <v>85</v>
      </c>
    </row>
    <row r="9" spans="1:78" ht="16.5">
      <c r="A9" s="126" t="str">
        <f t="shared" si="1"/>
        <v>성원운수</v>
      </c>
      <c r="B9" s="127" t="str">
        <f t="shared" si="2"/>
        <v>강건구</v>
      </c>
      <c r="C9" s="128" t="str">
        <f t="shared" si="3"/>
        <v>C</v>
      </c>
      <c r="D9" s="129">
        <f t="shared" si="4"/>
        <v>0.86620689655172411</v>
      </c>
      <c r="E9" s="130">
        <f t="shared" si="5"/>
        <v>4191</v>
      </c>
      <c r="F9" s="131" t="str">
        <f t="shared" si="6"/>
        <v>536</v>
      </c>
      <c r="G9" s="132" t="str">
        <f t="shared" si="7"/>
        <v>71바5552</v>
      </c>
      <c r="H9" s="133">
        <f t="shared" si="8"/>
        <v>1</v>
      </c>
      <c r="I9" s="134">
        <f t="shared" si="9"/>
        <v>913.86300000000006</v>
      </c>
      <c r="J9" s="135">
        <f t="shared" si="10"/>
        <v>7.5030416335904121E-3</v>
      </c>
      <c r="K9" s="135">
        <f t="shared" si="11"/>
        <v>0.3939665225017091</v>
      </c>
      <c r="L9" s="135">
        <f t="shared" si="12"/>
        <v>0.19587181010720425</v>
      </c>
      <c r="M9" s="136">
        <f t="shared" si="13"/>
        <v>8.9510000000000005</v>
      </c>
      <c r="N9" s="137">
        <f t="shared" si="14"/>
        <v>0</v>
      </c>
      <c r="O9" s="137">
        <f t="shared" si="15"/>
        <v>2.9544909904438628</v>
      </c>
      <c r="P9" s="219">
        <f t="shared" si="16"/>
        <v>7</v>
      </c>
      <c r="Q9" s="220">
        <f t="shared" si="17"/>
        <v>0</v>
      </c>
      <c r="R9" s="220">
        <f t="shared" si="18"/>
        <v>27</v>
      </c>
      <c r="T9">
        <v>519</v>
      </c>
      <c r="U9">
        <v>4191</v>
      </c>
      <c r="V9" t="s">
        <v>304</v>
      </c>
      <c r="W9">
        <v>913.86300000000006</v>
      </c>
      <c r="X9">
        <v>363.77800000000002</v>
      </c>
      <c r="Y9">
        <v>2.512</v>
      </c>
      <c r="Z9">
        <v>8.9510000000000005</v>
      </c>
      <c r="AA9">
        <v>74.300533999999999</v>
      </c>
      <c r="AB9">
        <v>0.55747999999999998</v>
      </c>
      <c r="AC9">
        <v>29.271923000000001</v>
      </c>
      <c r="AD9" s="1">
        <v>179</v>
      </c>
      <c r="AE9">
        <v>0</v>
      </c>
      <c r="AF9">
        <v>27</v>
      </c>
      <c r="AG9">
        <v>64</v>
      </c>
      <c r="AH9">
        <v>12.299548</v>
      </c>
      <c r="AI9">
        <v>0</v>
      </c>
      <c r="AJ9">
        <v>0</v>
      </c>
      <c r="AK9">
        <v>7</v>
      </c>
      <c r="AL9">
        <v>359</v>
      </c>
      <c r="AM9">
        <v>0.86620689655172411</v>
      </c>
      <c r="AN9" t="s">
        <v>69</v>
      </c>
      <c r="AO9">
        <v>913.86300000000006</v>
      </c>
      <c r="AP9" t="s">
        <v>378</v>
      </c>
      <c r="AQ9" t="s">
        <v>117</v>
      </c>
      <c r="AR9" t="s">
        <v>119</v>
      </c>
      <c r="AS9" t="s">
        <v>117</v>
      </c>
      <c r="AT9" t="s">
        <v>119</v>
      </c>
      <c r="AU9" t="s">
        <v>299</v>
      </c>
      <c r="AV9" t="s">
        <v>304</v>
      </c>
      <c r="AW9" t="s">
        <v>69</v>
      </c>
      <c r="AX9">
        <v>4191</v>
      </c>
      <c r="AY9" t="s">
        <v>534</v>
      </c>
      <c r="AZ9">
        <v>5</v>
      </c>
      <c r="BA9" t="s">
        <v>535</v>
      </c>
      <c r="BB9">
        <v>1</v>
      </c>
      <c r="BC9">
        <v>1</v>
      </c>
      <c r="BE9" t="s">
        <v>67</v>
      </c>
      <c r="BF9">
        <v>1</v>
      </c>
      <c r="BG9" t="s">
        <v>329</v>
      </c>
      <c r="BI9" t="s">
        <v>117</v>
      </c>
      <c r="BJ9" t="s">
        <v>304</v>
      </c>
      <c r="BK9" t="s">
        <v>69</v>
      </c>
      <c r="BL9">
        <v>0.86620689655172411</v>
      </c>
      <c r="BM9">
        <v>4191</v>
      </c>
      <c r="BN9" t="s">
        <v>119</v>
      </c>
      <c r="BO9" t="s">
        <v>299</v>
      </c>
      <c r="BP9">
        <v>1</v>
      </c>
      <c r="BQ9">
        <v>913.86300000000006</v>
      </c>
      <c r="BR9">
        <v>7.5030416335904121E-3</v>
      </c>
      <c r="BS9">
        <v>0.3939665225017091</v>
      </c>
      <c r="BT9">
        <v>0.19587181010720425</v>
      </c>
      <c r="BU9">
        <v>8.9510000000000005</v>
      </c>
      <c r="BV9">
        <v>0</v>
      </c>
      <c r="BW9">
        <v>2.9544909904438628</v>
      </c>
      <c r="BX9">
        <v>7</v>
      </c>
      <c r="BY9">
        <v>0</v>
      </c>
      <c r="BZ9">
        <v>27</v>
      </c>
    </row>
    <row r="10" spans="1:78" ht="16.5">
      <c r="A10" s="109" t="str">
        <f t="shared" si="1"/>
        <v>성원운수</v>
      </c>
      <c r="B10" s="110" t="str">
        <f t="shared" si="2"/>
        <v>강석수</v>
      </c>
      <c r="C10" s="111" t="str">
        <f t="shared" si="3"/>
        <v>B</v>
      </c>
      <c r="D10" s="112">
        <f t="shared" si="4"/>
        <v>0.90880639389170015</v>
      </c>
      <c r="E10" s="113">
        <f t="shared" si="5"/>
        <v>2701</v>
      </c>
      <c r="F10" s="114" t="str">
        <f t="shared" si="6"/>
        <v>539</v>
      </c>
      <c r="G10" s="115" t="str">
        <f t="shared" si="7"/>
        <v>71바6605</v>
      </c>
      <c r="H10" s="116">
        <f t="shared" si="8"/>
        <v>2</v>
      </c>
      <c r="I10" s="117">
        <f t="shared" si="9"/>
        <v>1194.7469999999998</v>
      </c>
      <c r="J10" s="118">
        <f t="shared" si="10"/>
        <v>2.4802013560119386E-2</v>
      </c>
      <c r="K10" s="118">
        <f t="shared" si="11"/>
        <v>0.41780157853396371</v>
      </c>
      <c r="L10" s="118">
        <f t="shared" si="12"/>
        <v>0.40259569599254075</v>
      </c>
      <c r="M10" s="119">
        <f t="shared" si="13"/>
        <v>9.3109999999999999</v>
      </c>
      <c r="N10" s="120">
        <f t="shared" si="14"/>
        <v>1.0043967467589374</v>
      </c>
      <c r="O10" s="120">
        <f t="shared" si="15"/>
        <v>0.66959783117262495</v>
      </c>
      <c r="P10" s="221">
        <f t="shared" si="16"/>
        <v>42</v>
      </c>
      <c r="Q10" s="222">
        <f t="shared" si="17"/>
        <v>12</v>
      </c>
      <c r="R10" s="222">
        <f t="shared" si="18"/>
        <v>8</v>
      </c>
      <c r="T10">
        <v>519</v>
      </c>
      <c r="U10">
        <v>2701</v>
      </c>
      <c r="V10" t="s">
        <v>225</v>
      </c>
      <c r="W10">
        <v>1194.7470000000001</v>
      </c>
      <c r="X10">
        <v>320.721</v>
      </c>
      <c r="Y10">
        <v>3.7250000000000001</v>
      </c>
      <c r="Z10">
        <v>9.3109999999999999</v>
      </c>
      <c r="AA10">
        <v>109.00494</v>
      </c>
      <c r="AB10">
        <v>2.7035420000000001</v>
      </c>
      <c r="AC10">
        <v>45.542436000000002</v>
      </c>
      <c r="AD10" s="1">
        <v>481</v>
      </c>
      <c r="AE10">
        <v>12</v>
      </c>
      <c r="AF10">
        <v>8</v>
      </c>
      <c r="AG10">
        <v>55</v>
      </c>
      <c r="AH10">
        <v>10.960483999999999</v>
      </c>
      <c r="AI10">
        <v>0</v>
      </c>
      <c r="AJ10">
        <v>0</v>
      </c>
      <c r="AK10">
        <v>42</v>
      </c>
      <c r="AL10">
        <v>27333</v>
      </c>
      <c r="AM10">
        <v>0.90880639389170015</v>
      </c>
      <c r="AN10" t="s">
        <v>68</v>
      </c>
      <c r="AO10">
        <v>1126.848</v>
      </c>
      <c r="AP10" t="s">
        <v>379</v>
      </c>
      <c r="AQ10" t="s">
        <v>117</v>
      </c>
      <c r="AR10" t="s">
        <v>122</v>
      </c>
      <c r="AS10" t="s">
        <v>117</v>
      </c>
      <c r="AT10" t="s">
        <v>122</v>
      </c>
      <c r="AU10" t="s">
        <v>221</v>
      </c>
      <c r="AV10" t="s">
        <v>225</v>
      </c>
      <c r="AW10" t="s">
        <v>68</v>
      </c>
      <c r="AX10">
        <v>2701</v>
      </c>
      <c r="AY10" t="s">
        <v>536</v>
      </c>
      <c r="AZ10">
        <v>5</v>
      </c>
      <c r="BA10" t="s">
        <v>537</v>
      </c>
      <c r="BB10">
        <v>2</v>
      </c>
      <c r="BC10">
        <v>1</v>
      </c>
      <c r="BE10" t="s">
        <v>69</v>
      </c>
      <c r="BF10">
        <v>1</v>
      </c>
      <c r="BG10" t="s">
        <v>329</v>
      </c>
      <c r="BI10" t="s">
        <v>117</v>
      </c>
      <c r="BJ10" t="s">
        <v>225</v>
      </c>
      <c r="BK10" t="s">
        <v>68</v>
      </c>
      <c r="BL10">
        <v>0.90880639389170015</v>
      </c>
      <c r="BM10">
        <v>2701</v>
      </c>
      <c r="BN10" t="s">
        <v>122</v>
      </c>
      <c r="BO10" t="s">
        <v>221</v>
      </c>
      <c r="BP10">
        <v>2</v>
      </c>
      <c r="BQ10">
        <v>1194.7469999999998</v>
      </c>
      <c r="BR10">
        <v>2.4802013560119386E-2</v>
      </c>
      <c r="BS10">
        <v>0.41780157853396371</v>
      </c>
      <c r="BT10">
        <v>0.40259569599254064</v>
      </c>
      <c r="BU10">
        <v>9.3109999999999999</v>
      </c>
      <c r="BV10">
        <v>1.0043967467589374</v>
      </c>
      <c r="BW10">
        <v>0.66959783117262495</v>
      </c>
      <c r="BX10">
        <v>42</v>
      </c>
      <c r="BY10">
        <v>12</v>
      </c>
      <c r="BZ10">
        <v>8</v>
      </c>
    </row>
    <row r="11" spans="1:78" ht="16.5">
      <c r="A11" s="126" t="str">
        <f t="shared" si="1"/>
        <v>성원운수</v>
      </c>
      <c r="B11" s="127" t="str">
        <f t="shared" si="2"/>
        <v>강원식</v>
      </c>
      <c r="C11" s="128" t="str">
        <f t="shared" si="3"/>
        <v>D</v>
      </c>
      <c r="D11" s="129">
        <f t="shared" si="4"/>
        <v>0.83655454152803677</v>
      </c>
      <c r="E11" s="130">
        <f t="shared" si="5"/>
        <v>9814</v>
      </c>
      <c r="F11" s="131" t="str">
        <f t="shared" si="6"/>
        <v>536</v>
      </c>
      <c r="G11" s="132" t="str">
        <f t="shared" si="7"/>
        <v>71바5565</v>
      </c>
      <c r="H11" s="133">
        <f t="shared" si="8"/>
        <v>3</v>
      </c>
      <c r="I11" s="134">
        <f t="shared" si="9"/>
        <v>822.47800000000007</v>
      </c>
      <c r="J11" s="135">
        <f t="shared" si="10"/>
        <v>4.3447456520171552E-3</v>
      </c>
      <c r="K11" s="135">
        <f t="shared" si="11"/>
        <v>0.41227996431495767</v>
      </c>
      <c r="L11" s="135">
        <f t="shared" si="12"/>
        <v>0.18480737478692438</v>
      </c>
      <c r="M11" s="136">
        <f t="shared" si="13"/>
        <v>11.332000000000001</v>
      </c>
      <c r="N11" s="137">
        <f t="shared" si="14"/>
        <v>0.12158379920192393</v>
      </c>
      <c r="O11" s="137">
        <f t="shared" si="15"/>
        <v>8.6324497433365988</v>
      </c>
      <c r="P11" s="219">
        <f t="shared" si="16"/>
        <v>8</v>
      </c>
      <c r="Q11" s="220">
        <f t="shared" si="17"/>
        <v>1</v>
      </c>
      <c r="R11" s="220">
        <f t="shared" si="18"/>
        <v>71</v>
      </c>
      <c r="T11">
        <v>519</v>
      </c>
      <c r="U11">
        <v>9814</v>
      </c>
      <c r="V11" t="s">
        <v>226</v>
      </c>
      <c r="W11">
        <v>822.47799999999995</v>
      </c>
      <c r="X11">
        <v>341.66800000000001</v>
      </c>
      <c r="Y11">
        <v>2.407</v>
      </c>
      <c r="Z11">
        <v>11.332000000000001</v>
      </c>
      <c r="AA11">
        <v>65.720533000000003</v>
      </c>
      <c r="AB11">
        <v>0.28553899999999999</v>
      </c>
      <c r="AC11">
        <v>27.095258999999999</v>
      </c>
      <c r="AD11" s="1">
        <v>152</v>
      </c>
      <c r="AE11">
        <v>1</v>
      </c>
      <c r="AF11">
        <v>71</v>
      </c>
      <c r="AG11">
        <v>64</v>
      </c>
      <c r="AH11">
        <v>12.514779000000001</v>
      </c>
      <c r="AI11">
        <v>21</v>
      </c>
      <c r="AJ11">
        <v>0</v>
      </c>
      <c r="AK11">
        <v>8</v>
      </c>
      <c r="AL11">
        <v>543</v>
      </c>
      <c r="AM11">
        <v>0.83655454152803677</v>
      </c>
      <c r="AN11" t="s">
        <v>67</v>
      </c>
      <c r="AO11">
        <v>593.42600000000004</v>
      </c>
      <c r="AP11" t="s">
        <v>380</v>
      </c>
      <c r="AQ11" t="s">
        <v>117</v>
      </c>
      <c r="AR11" t="s">
        <v>119</v>
      </c>
      <c r="AS11" t="s">
        <v>117</v>
      </c>
      <c r="AT11" t="s">
        <v>119</v>
      </c>
      <c r="AU11" t="s">
        <v>202</v>
      </c>
      <c r="AV11" t="s">
        <v>226</v>
      </c>
      <c r="AW11" t="s">
        <v>67</v>
      </c>
      <c r="AX11">
        <v>9814</v>
      </c>
      <c r="AY11" t="s">
        <v>538</v>
      </c>
      <c r="AZ11">
        <v>2</v>
      </c>
      <c r="BA11" t="s">
        <v>366</v>
      </c>
      <c r="BB11">
        <v>3</v>
      </c>
      <c r="BC11">
        <v>1</v>
      </c>
      <c r="BE11" t="s">
        <v>67</v>
      </c>
      <c r="BF11">
        <v>0</v>
      </c>
      <c r="BG11" t="s">
        <v>297</v>
      </c>
      <c r="BI11" t="s">
        <v>117</v>
      </c>
      <c r="BJ11" t="s">
        <v>226</v>
      </c>
      <c r="BK11" t="s">
        <v>67</v>
      </c>
      <c r="BL11">
        <v>0.83655454152803677</v>
      </c>
      <c r="BM11">
        <v>9814</v>
      </c>
      <c r="BN11" t="s">
        <v>119</v>
      </c>
      <c r="BO11" t="s">
        <v>202</v>
      </c>
      <c r="BP11">
        <v>3</v>
      </c>
      <c r="BQ11">
        <v>822.47800000000007</v>
      </c>
      <c r="BR11">
        <v>4.3447456520171552E-3</v>
      </c>
      <c r="BS11">
        <v>0.41227996431495767</v>
      </c>
      <c r="BT11">
        <v>0.18480737478692441</v>
      </c>
      <c r="BU11">
        <v>11.332000000000001</v>
      </c>
      <c r="BV11">
        <v>0.12158379920192393</v>
      </c>
      <c r="BW11">
        <v>8.6324497433365988</v>
      </c>
      <c r="BX11">
        <v>8</v>
      </c>
      <c r="BY11">
        <v>1</v>
      </c>
      <c r="BZ11">
        <v>71</v>
      </c>
    </row>
    <row r="12" spans="1:78" ht="16.5">
      <c r="A12" s="109" t="str">
        <f t="shared" si="1"/>
        <v>성원운수</v>
      </c>
      <c r="B12" s="110" t="str">
        <f t="shared" si="2"/>
        <v>고기영</v>
      </c>
      <c r="C12" s="111" t="str">
        <f t="shared" si="3"/>
        <v>A</v>
      </c>
      <c r="D12" s="112">
        <f t="shared" si="4"/>
        <v>0.96236067878133325</v>
      </c>
      <c r="E12" s="113">
        <f t="shared" si="5"/>
        <v>934</v>
      </c>
      <c r="F12" s="114" t="str">
        <f t="shared" si="6"/>
        <v>535</v>
      </c>
      <c r="G12" s="115" t="str">
        <f t="shared" si="7"/>
        <v>71바5564</v>
      </c>
      <c r="H12" s="116">
        <f t="shared" si="8"/>
        <v>2</v>
      </c>
      <c r="I12" s="117">
        <f t="shared" si="9"/>
        <v>1582.5640000000001</v>
      </c>
      <c r="J12" s="118">
        <f t="shared" si="10"/>
        <v>3.1669965013868154E-3</v>
      </c>
      <c r="K12" s="118">
        <f t="shared" si="11"/>
        <v>0.34958111871312864</v>
      </c>
      <c r="L12" s="118">
        <f t="shared" si="12"/>
        <v>0.16302658217929891</v>
      </c>
      <c r="M12" s="119">
        <f t="shared" si="13"/>
        <v>7.4260000000000002</v>
      </c>
      <c r="N12" s="120">
        <f t="shared" si="14"/>
        <v>0</v>
      </c>
      <c r="O12" s="120">
        <f t="shared" si="15"/>
        <v>0.94782896615871459</v>
      </c>
      <c r="P12" s="221">
        <f t="shared" si="16"/>
        <v>6</v>
      </c>
      <c r="Q12" s="222">
        <f t="shared" si="17"/>
        <v>0</v>
      </c>
      <c r="R12" s="222">
        <f t="shared" si="18"/>
        <v>15</v>
      </c>
      <c r="T12">
        <v>519</v>
      </c>
      <c r="U12">
        <v>934</v>
      </c>
      <c r="V12" t="s">
        <v>227</v>
      </c>
      <c r="W12">
        <v>1582.5640000000001</v>
      </c>
      <c r="X12">
        <v>545.79100000000005</v>
      </c>
      <c r="Y12">
        <v>2.9</v>
      </c>
      <c r="Z12">
        <v>7.4260000000000002</v>
      </c>
      <c r="AA12">
        <v>122.430511</v>
      </c>
      <c r="AB12">
        <v>0.387737</v>
      </c>
      <c r="AC12">
        <v>42.799394999999997</v>
      </c>
      <c r="AD12" s="1">
        <v>258</v>
      </c>
      <c r="AE12">
        <v>0</v>
      </c>
      <c r="AF12">
        <v>15</v>
      </c>
      <c r="AG12">
        <v>58</v>
      </c>
      <c r="AH12">
        <v>12.926221999999999</v>
      </c>
      <c r="AI12">
        <v>0</v>
      </c>
      <c r="AJ12">
        <v>0</v>
      </c>
      <c r="AK12">
        <v>6</v>
      </c>
      <c r="AL12">
        <v>152</v>
      </c>
      <c r="AM12">
        <v>0.96236067878133325</v>
      </c>
      <c r="AN12" t="s">
        <v>66</v>
      </c>
      <c r="AO12">
        <v>1508.7470000000001</v>
      </c>
      <c r="AP12" t="s">
        <v>381</v>
      </c>
      <c r="AQ12" t="s">
        <v>117</v>
      </c>
      <c r="AR12" t="s">
        <v>118</v>
      </c>
      <c r="AS12" t="s">
        <v>117</v>
      </c>
      <c r="AT12" t="s">
        <v>118</v>
      </c>
      <c r="AU12" t="s">
        <v>175</v>
      </c>
      <c r="AV12" t="s">
        <v>227</v>
      </c>
      <c r="AW12" t="s">
        <v>66</v>
      </c>
      <c r="AX12">
        <v>934</v>
      </c>
      <c r="AY12" t="s">
        <v>539</v>
      </c>
      <c r="AZ12">
        <v>2</v>
      </c>
      <c r="BA12" t="s">
        <v>540</v>
      </c>
      <c r="BB12">
        <v>2</v>
      </c>
      <c r="BC12">
        <v>1</v>
      </c>
      <c r="BE12" t="s">
        <v>66</v>
      </c>
      <c r="BF12">
        <v>0</v>
      </c>
      <c r="BG12" t="s">
        <v>297</v>
      </c>
      <c r="BI12" t="s">
        <v>117</v>
      </c>
      <c r="BJ12" t="s">
        <v>227</v>
      </c>
      <c r="BK12" t="s">
        <v>66</v>
      </c>
      <c r="BL12">
        <v>0.96236067878133325</v>
      </c>
      <c r="BM12">
        <v>934</v>
      </c>
      <c r="BN12" t="s">
        <v>118</v>
      </c>
      <c r="BO12" t="s">
        <v>175</v>
      </c>
      <c r="BP12">
        <v>2</v>
      </c>
      <c r="BQ12">
        <v>1582.5640000000001</v>
      </c>
      <c r="BR12">
        <v>3.1669965013868154E-3</v>
      </c>
      <c r="BS12">
        <v>0.34958111871312864</v>
      </c>
      <c r="BT12">
        <v>0.16302658217929891</v>
      </c>
      <c r="BU12">
        <v>7.4260000000000002</v>
      </c>
      <c r="BV12">
        <v>0</v>
      </c>
      <c r="BW12">
        <v>0.94782896615871459</v>
      </c>
      <c r="BX12">
        <v>6</v>
      </c>
      <c r="BY12">
        <v>0</v>
      </c>
      <c r="BZ12">
        <v>15</v>
      </c>
    </row>
    <row r="13" spans="1:78" ht="16.5">
      <c r="A13" s="126" t="str">
        <f t="shared" si="1"/>
        <v>성원운수</v>
      </c>
      <c r="B13" s="127" t="str">
        <f t="shared" si="2"/>
        <v>고재문</v>
      </c>
      <c r="C13" s="128" t="str">
        <f t="shared" si="3"/>
        <v>C</v>
      </c>
      <c r="D13" s="129">
        <f t="shared" si="4"/>
        <v>0.88367656591343813</v>
      </c>
      <c r="E13" s="130">
        <f t="shared" si="5"/>
        <v>3431</v>
      </c>
      <c r="F13" s="131" t="str">
        <f t="shared" si="6"/>
        <v>539</v>
      </c>
      <c r="G13" s="132" t="str">
        <f t="shared" si="7"/>
        <v>71바6615</v>
      </c>
      <c r="H13" s="133">
        <f t="shared" si="8"/>
        <v>4</v>
      </c>
      <c r="I13" s="134">
        <f t="shared" si="9"/>
        <v>1276.8869999999999</v>
      </c>
      <c r="J13" s="135">
        <f t="shared" si="10"/>
        <v>3.2689879572881657E-2</v>
      </c>
      <c r="K13" s="135">
        <f t="shared" si="11"/>
        <v>0.39276944544625381</v>
      </c>
      <c r="L13" s="135">
        <f t="shared" si="12"/>
        <v>0.42290351456315245</v>
      </c>
      <c r="M13" s="136">
        <f t="shared" si="13"/>
        <v>8.8209999999999997</v>
      </c>
      <c r="N13" s="137">
        <f t="shared" si="14"/>
        <v>0.54820825961890129</v>
      </c>
      <c r="O13" s="137">
        <f t="shared" si="15"/>
        <v>0.70483919093858738</v>
      </c>
      <c r="P13" s="219">
        <f t="shared" si="16"/>
        <v>41</v>
      </c>
      <c r="Q13" s="220">
        <f t="shared" si="17"/>
        <v>7</v>
      </c>
      <c r="R13" s="220">
        <f t="shared" si="18"/>
        <v>10</v>
      </c>
      <c r="T13">
        <v>519</v>
      </c>
      <c r="U13">
        <v>3431</v>
      </c>
      <c r="V13" t="s">
        <v>228</v>
      </c>
      <c r="W13">
        <v>1301.999</v>
      </c>
      <c r="X13">
        <v>363.90600000000001</v>
      </c>
      <c r="Y13">
        <v>3.5779999999999998</v>
      </c>
      <c r="Z13">
        <v>8.8209999999999997</v>
      </c>
      <c r="AA13">
        <v>125.622702</v>
      </c>
      <c r="AB13">
        <v>4.1065909999999999</v>
      </c>
      <c r="AC13">
        <v>49.340758999999998</v>
      </c>
      <c r="AD13" s="1">
        <v>540</v>
      </c>
      <c r="AE13">
        <v>7</v>
      </c>
      <c r="AF13">
        <v>10</v>
      </c>
      <c r="AG13">
        <v>54</v>
      </c>
      <c r="AH13">
        <v>10.36436</v>
      </c>
      <c r="AI13">
        <v>0</v>
      </c>
      <c r="AJ13">
        <v>0</v>
      </c>
      <c r="AK13">
        <v>41</v>
      </c>
      <c r="AL13">
        <v>41956</v>
      </c>
      <c r="AM13">
        <v>0.88367656591343813</v>
      </c>
      <c r="AN13" t="s">
        <v>69</v>
      </c>
      <c r="AO13">
        <v>467.90600000000001</v>
      </c>
      <c r="AP13" t="s">
        <v>382</v>
      </c>
      <c r="AQ13" t="s">
        <v>117</v>
      </c>
      <c r="AR13" t="s">
        <v>122</v>
      </c>
      <c r="AS13" t="s">
        <v>117</v>
      </c>
      <c r="AT13" t="s">
        <v>122</v>
      </c>
      <c r="AU13" t="s">
        <v>222</v>
      </c>
      <c r="AV13" t="s">
        <v>228</v>
      </c>
      <c r="AW13" t="s">
        <v>69</v>
      </c>
      <c r="AX13">
        <v>3431</v>
      </c>
      <c r="AY13" t="s">
        <v>541</v>
      </c>
      <c r="AZ13">
        <v>2</v>
      </c>
      <c r="BA13" t="s">
        <v>542</v>
      </c>
      <c r="BB13">
        <v>4</v>
      </c>
      <c r="BC13">
        <v>1</v>
      </c>
      <c r="BE13" t="s">
        <v>69</v>
      </c>
      <c r="BF13">
        <v>0</v>
      </c>
      <c r="BG13" t="s">
        <v>297</v>
      </c>
      <c r="BI13" t="s">
        <v>117</v>
      </c>
      <c r="BJ13" t="s">
        <v>228</v>
      </c>
      <c r="BK13" t="s">
        <v>69</v>
      </c>
      <c r="BL13">
        <v>0.88367656591343813</v>
      </c>
      <c r="BM13">
        <v>3431</v>
      </c>
      <c r="BN13" t="s">
        <v>122</v>
      </c>
      <c r="BO13" t="s">
        <v>222</v>
      </c>
      <c r="BP13">
        <v>4</v>
      </c>
      <c r="BQ13">
        <v>1276.8869999999999</v>
      </c>
      <c r="BR13">
        <v>3.2689879572881657E-2</v>
      </c>
      <c r="BS13">
        <v>0.39276944544625381</v>
      </c>
      <c r="BT13">
        <v>0.41474686232477903</v>
      </c>
      <c r="BU13">
        <v>8.8209999999999997</v>
      </c>
      <c r="BV13">
        <v>0.54820825961890129</v>
      </c>
      <c r="BW13">
        <v>0.70483919093858738</v>
      </c>
      <c r="BX13">
        <v>41</v>
      </c>
      <c r="BY13">
        <v>7</v>
      </c>
      <c r="BZ13">
        <v>10</v>
      </c>
    </row>
    <row r="14" spans="1:78" ht="16.5">
      <c r="A14" s="109" t="str">
        <f t="shared" si="1"/>
        <v>성원운수</v>
      </c>
      <c r="B14" s="110" t="str">
        <f t="shared" si="2"/>
        <v>고준엽</v>
      </c>
      <c r="C14" s="111" t="str">
        <f t="shared" si="3"/>
        <v>D</v>
      </c>
      <c r="D14" s="112">
        <f t="shared" si="4"/>
        <v>0.8018760336787818</v>
      </c>
      <c r="E14" s="113">
        <f t="shared" si="5"/>
        <v>2474</v>
      </c>
      <c r="F14" s="114" t="str">
        <f t="shared" si="6"/>
        <v>537</v>
      </c>
      <c r="G14" s="115" t="str">
        <f t="shared" si="7"/>
        <v>71바6612</v>
      </c>
      <c r="H14" s="116">
        <f t="shared" si="8"/>
        <v>3</v>
      </c>
      <c r="I14" s="117">
        <f t="shared" si="9"/>
        <v>449.84100000000001</v>
      </c>
      <c r="J14" s="118">
        <f t="shared" si="10"/>
        <v>1.3715511322007703E-2</v>
      </c>
      <c r="K14" s="118">
        <f t="shared" si="11"/>
        <v>0.37343270880540458</v>
      </c>
      <c r="L14" s="118">
        <f t="shared" si="12"/>
        <v>0.26676092219250802</v>
      </c>
      <c r="M14" s="119">
        <f t="shared" si="13"/>
        <v>12.372</v>
      </c>
      <c r="N14" s="120">
        <f t="shared" si="14"/>
        <v>0.22230076849375668</v>
      </c>
      <c r="O14" s="120">
        <f t="shared" si="15"/>
        <v>12.004241498662861</v>
      </c>
      <c r="P14" s="221">
        <f t="shared" si="16"/>
        <v>3</v>
      </c>
      <c r="Q14" s="222">
        <f t="shared" si="17"/>
        <v>1</v>
      </c>
      <c r="R14" s="222">
        <f t="shared" si="18"/>
        <v>54</v>
      </c>
      <c r="T14">
        <v>519</v>
      </c>
      <c r="U14">
        <v>2474</v>
      </c>
      <c r="V14" t="s">
        <v>229</v>
      </c>
      <c r="W14">
        <v>449.84100000000001</v>
      </c>
      <c r="X14">
        <v>212.661</v>
      </c>
      <c r="Y14">
        <v>2.1150000000000002</v>
      </c>
      <c r="Z14">
        <v>12.372</v>
      </c>
      <c r="AA14">
        <v>31.553325999999998</v>
      </c>
      <c r="AB14">
        <v>0.43276999999999999</v>
      </c>
      <c r="AC14">
        <v>11.783044</v>
      </c>
      <c r="AD14" s="1">
        <v>120</v>
      </c>
      <c r="AE14">
        <v>1</v>
      </c>
      <c r="AF14">
        <v>54</v>
      </c>
      <c r="AG14">
        <v>85</v>
      </c>
      <c r="AH14">
        <v>14.256531000000001</v>
      </c>
      <c r="AI14">
        <v>74.400000000000006</v>
      </c>
      <c r="AJ14">
        <v>2.6</v>
      </c>
      <c r="AK14">
        <v>3</v>
      </c>
      <c r="AL14">
        <v>505</v>
      </c>
      <c r="AM14">
        <v>0.8018760336787818</v>
      </c>
      <c r="AN14" t="s">
        <v>67</v>
      </c>
      <c r="AO14">
        <v>216.38499999999999</v>
      </c>
      <c r="AP14" t="s">
        <v>383</v>
      </c>
      <c r="AQ14" t="s">
        <v>117</v>
      </c>
      <c r="AR14" t="s">
        <v>120</v>
      </c>
      <c r="AS14" t="s">
        <v>117</v>
      </c>
      <c r="AT14" t="s">
        <v>120</v>
      </c>
      <c r="AU14" t="s">
        <v>302</v>
      </c>
      <c r="AV14" t="s">
        <v>229</v>
      </c>
      <c r="AW14" t="s">
        <v>67</v>
      </c>
      <c r="AX14">
        <v>2474</v>
      </c>
      <c r="AY14" t="s">
        <v>524</v>
      </c>
      <c r="AZ14">
        <v>2</v>
      </c>
      <c r="BA14" t="s">
        <v>543</v>
      </c>
      <c r="BB14">
        <v>3</v>
      </c>
      <c r="BC14">
        <v>1</v>
      </c>
      <c r="BE14" t="s">
        <v>70</v>
      </c>
      <c r="BF14">
        <v>1</v>
      </c>
      <c r="BG14" t="s">
        <v>329</v>
      </c>
      <c r="BI14" t="s">
        <v>117</v>
      </c>
      <c r="BJ14" t="s">
        <v>229</v>
      </c>
      <c r="BK14" t="s">
        <v>67</v>
      </c>
      <c r="BL14">
        <v>0.8018760336787818</v>
      </c>
      <c r="BM14">
        <v>2474</v>
      </c>
      <c r="BN14" t="s">
        <v>120</v>
      </c>
      <c r="BO14" t="s">
        <v>302</v>
      </c>
      <c r="BP14">
        <v>3</v>
      </c>
      <c r="BQ14">
        <v>449.84100000000001</v>
      </c>
      <c r="BR14">
        <v>1.3715511322007703E-2</v>
      </c>
      <c r="BS14">
        <v>0.37343270880540458</v>
      </c>
      <c r="BT14">
        <v>0.26676092219250802</v>
      </c>
      <c r="BU14">
        <v>12.372</v>
      </c>
      <c r="BV14">
        <v>0.22230076849375668</v>
      </c>
      <c r="BW14">
        <v>12.004241498662861</v>
      </c>
      <c r="BX14">
        <v>3</v>
      </c>
      <c r="BY14">
        <v>1</v>
      </c>
      <c r="BZ14">
        <v>54</v>
      </c>
    </row>
    <row r="15" spans="1:78" ht="16.5">
      <c r="A15" s="126" t="str">
        <f t="shared" si="1"/>
        <v>성원운수</v>
      </c>
      <c r="B15" s="127" t="str">
        <f t="shared" si="2"/>
        <v>공영식</v>
      </c>
      <c r="C15" s="128" t="str">
        <f t="shared" si="3"/>
        <v>C</v>
      </c>
      <c r="D15" s="129">
        <f t="shared" si="4"/>
        <v>0.88432894875889556</v>
      </c>
      <c r="E15" s="130">
        <f t="shared" si="5"/>
        <v>6223</v>
      </c>
      <c r="F15" s="131" t="str">
        <f t="shared" si="6"/>
        <v>536</v>
      </c>
      <c r="G15" s="132" t="str">
        <f t="shared" si="7"/>
        <v>71바5551</v>
      </c>
      <c r="H15" s="133">
        <f t="shared" si="8"/>
        <v>2</v>
      </c>
      <c r="I15" s="134">
        <f t="shared" si="9"/>
        <v>1219.826</v>
      </c>
      <c r="J15" s="135">
        <f t="shared" si="10"/>
        <v>9.1438699527000376E-3</v>
      </c>
      <c r="K15" s="135">
        <f t="shared" si="11"/>
        <v>0.37344279371427236</v>
      </c>
      <c r="L15" s="135">
        <f t="shared" si="12"/>
        <v>0.16231823227247164</v>
      </c>
      <c r="M15" s="136">
        <f t="shared" si="13"/>
        <v>3.9239999999999999</v>
      </c>
      <c r="N15" s="137">
        <f t="shared" si="14"/>
        <v>0</v>
      </c>
      <c r="O15" s="137">
        <f t="shared" si="15"/>
        <v>1.3936413881979888</v>
      </c>
      <c r="P15" s="219">
        <f t="shared" si="16"/>
        <v>2</v>
      </c>
      <c r="Q15" s="220">
        <f t="shared" si="17"/>
        <v>0</v>
      </c>
      <c r="R15" s="220">
        <f t="shared" si="18"/>
        <v>17</v>
      </c>
      <c r="T15">
        <v>519</v>
      </c>
      <c r="U15">
        <v>6223</v>
      </c>
      <c r="V15" t="s">
        <v>230</v>
      </c>
      <c r="W15">
        <v>1219.826</v>
      </c>
      <c r="X15">
        <v>490.09800000000001</v>
      </c>
      <c r="Y15">
        <v>2.4889999999999999</v>
      </c>
      <c r="Z15">
        <v>3.9239999999999999</v>
      </c>
      <c r="AA15">
        <v>95.111917000000005</v>
      </c>
      <c r="AB15">
        <v>0.86969099999999999</v>
      </c>
      <c r="AC15">
        <v>35.518859999999997</v>
      </c>
      <c r="AD15" s="1">
        <v>198</v>
      </c>
      <c r="AE15">
        <v>0</v>
      </c>
      <c r="AF15">
        <v>17</v>
      </c>
      <c r="AG15">
        <v>67</v>
      </c>
      <c r="AH15">
        <v>12.825163999999999</v>
      </c>
      <c r="AI15">
        <v>12.1</v>
      </c>
      <c r="AJ15">
        <v>0</v>
      </c>
      <c r="AK15">
        <v>2</v>
      </c>
      <c r="AL15">
        <v>205</v>
      </c>
      <c r="AM15">
        <v>0.88432894875889556</v>
      </c>
      <c r="AN15" t="s">
        <v>69</v>
      </c>
      <c r="AO15">
        <v>1033.0889999999999</v>
      </c>
      <c r="AP15" t="s">
        <v>384</v>
      </c>
      <c r="AQ15" t="s">
        <v>117</v>
      </c>
      <c r="AR15" t="s">
        <v>119</v>
      </c>
      <c r="AS15" t="s">
        <v>117</v>
      </c>
      <c r="AT15" t="s">
        <v>119</v>
      </c>
      <c r="AU15" t="s">
        <v>192</v>
      </c>
      <c r="AV15" t="s">
        <v>230</v>
      </c>
      <c r="AW15" t="s">
        <v>69</v>
      </c>
      <c r="AX15">
        <v>6223</v>
      </c>
      <c r="AY15" t="s">
        <v>534</v>
      </c>
      <c r="AZ15">
        <v>3</v>
      </c>
      <c r="BA15" t="s">
        <v>331</v>
      </c>
      <c r="BB15">
        <v>2</v>
      </c>
      <c r="BC15">
        <v>1</v>
      </c>
      <c r="BE15" t="s">
        <v>69</v>
      </c>
      <c r="BF15">
        <v>0</v>
      </c>
      <c r="BG15" t="s">
        <v>297</v>
      </c>
      <c r="BI15" t="s">
        <v>117</v>
      </c>
      <c r="BJ15" t="s">
        <v>230</v>
      </c>
      <c r="BK15" t="s">
        <v>69</v>
      </c>
      <c r="BL15">
        <v>0.88432894875889556</v>
      </c>
      <c r="BM15">
        <v>6223</v>
      </c>
      <c r="BN15" t="s">
        <v>119</v>
      </c>
      <c r="BO15" t="s">
        <v>192</v>
      </c>
      <c r="BP15">
        <v>2</v>
      </c>
      <c r="BQ15">
        <v>1219.826</v>
      </c>
      <c r="BR15">
        <v>9.1438699527000376E-3</v>
      </c>
      <c r="BS15">
        <v>0.37344279371427236</v>
      </c>
      <c r="BT15">
        <v>0.16231823227247164</v>
      </c>
      <c r="BU15">
        <v>3.9239999999999999</v>
      </c>
      <c r="BV15">
        <v>0</v>
      </c>
      <c r="BW15">
        <v>1.3936413881979888</v>
      </c>
      <c r="BX15">
        <v>2</v>
      </c>
      <c r="BY15">
        <v>0</v>
      </c>
      <c r="BZ15">
        <v>17</v>
      </c>
    </row>
    <row r="16" spans="1:78" ht="16.5">
      <c r="A16" s="109" t="str">
        <f t="shared" si="1"/>
        <v>성원운수</v>
      </c>
      <c r="B16" s="110" t="str">
        <f t="shared" si="2"/>
        <v>구자엽</v>
      </c>
      <c r="C16" s="111" t="str">
        <f t="shared" si="3"/>
        <v>S</v>
      </c>
      <c r="D16" s="112">
        <f t="shared" si="4"/>
        <v>1.1825000000000001</v>
      </c>
      <c r="E16" s="113">
        <f t="shared" si="5"/>
        <v>7553</v>
      </c>
      <c r="F16" s="114" t="str">
        <f t="shared" si="6"/>
        <v>535</v>
      </c>
      <c r="G16" s="115" t="str">
        <f t="shared" si="7"/>
        <v>71바6962</v>
      </c>
      <c r="H16" s="116">
        <f t="shared" si="8"/>
        <v>1</v>
      </c>
      <c r="I16" s="117">
        <f t="shared" si="9"/>
        <v>1571.4880000000001</v>
      </c>
      <c r="J16" s="118">
        <f t="shared" si="10"/>
        <v>6.6534020435901203E-3</v>
      </c>
      <c r="K16" s="118">
        <f t="shared" si="11"/>
        <v>0.27280551101330414</v>
      </c>
      <c r="L16" s="118">
        <f t="shared" si="12"/>
        <v>0.27044431774216537</v>
      </c>
      <c r="M16" s="119">
        <f t="shared" si="13"/>
        <v>8.1999999999999993</v>
      </c>
      <c r="N16" s="120">
        <f t="shared" si="14"/>
        <v>6.3633957115803622E-2</v>
      </c>
      <c r="O16" s="120">
        <f t="shared" si="15"/>
        <v>1.5908489278950904</v>
      </c>
      <c r="P16" s="221">
        <f t="shared" si="16"/>
        <v>2</v>
      </c>
      <c r="Q16" s="222">
        <f t="shared" si="17"/>
        <v>1</v>
      </c>
      <c r="R16" s="222">
        <f t="shared" si="18"/>
        <v>25</v>
      </c>
      <c r="T16">
        <v>519</v>
      </c>
      <c r="U16">
        <v>7553</v>
      </c>
      <c r="V16" t="s">
        <v>231</v>
      </c>
      <c r="W16">
        <v>1571.4880000000001</v>
      </c>
      <c r="X16">
        <v>474.65100000000001</v>
      </c>
      <c r="Y16">
        <v>3.3109999999999999</v>
      </c>
      <c r="Z16">
        <v>8.1999999999999993</v>
      </c>
      <c r="AA16">
        <v>102.700242</v>
      </c>
      <c r="AB16">
        <v>0.68330599999999997</v>
      </c>
      <c r="AC16">
        <v>28.017192000000001</v>
      </c>
      <c r="AD16" s="1">
        <v>425</v>
      </c>
      <c r="AE16">
        <v>1</v>
      </c>
      <c r="AF16">
        <v>25</v>
      </c>
      <c r="AG16">
        <v>69</v>
      </c>
      <c r="AH16">
        <v>15.301697000000001</v>
      </c>
      <c r="AI16">
        <v>65</v>
      </c>
      <c r="AJ16">
        <v>0</v>
      </c>
      <c r="AK16">
        <v>2</v>
      </c>
      <c r="AL16">
        <v>78</v>
      </c>
      <c r="AM16">
        <v>1.1825000000000001</v>
      </c>
      <c r="AN16" t="s">
        <v>71</v>
      </c>
      <c r="AO16">
        <v>1571.4880000000001</v>
      </c>
      <c r="AP16" t="s">
        <v>385</v>
      </c>
      <c r="AQ16" t="s">
        <v>117</v>
      </c>
      <c r="AR16" t="s">
        <v>118</v>
      </c>
      <c r="AS16" t="s">
        <v>117</v>
      </c>
      <c r="AT16" t="s">
        <v>118</v>
      </c>
      <c r="AU16" t="s">
        <v>186</v>
      </c>
      <c r="AV16" t="s">
        <v>231</v>
      </c>
      <c r="AW16" t="s">
        <v>71</v>
      </c>
      <c r="AX16">
        <v>7553</v>
      </c>
      <c r="AY16" t="s">
        <v>544</v>
      </c>
      <c r="AZ16">
        <v>1</v>
      </c>
      <c r="BA16" t="s">
        <v>343</v>
      </c>
      <c r="BB16">
        <v>1</v>
      </c>
      <c r="BC16">
        <v>1</v>
      </c>
      <c r="BE16" t="s">
        <v>71</v>
      </c>
      <c r="BF16">
        <v>0</v>
      </c>
      <c r="BG16" t="s">
        <v>297</v>
      </c>
      <c r="BI16" t="s">
        <v>117</v>
      </c>
      <c r="BJ16" t="s">
        <v>231</v>
      </c>
      <c r="BK16" t="s">
        <v>71</v>
      </c>
      <c r="BL16">
        <v>1.1825000000000001</v>
      </c>
      <c r="BM16">
        <v>7553</v>
      </c>
      <c r="BN16" t="s">
        <v>118</v>
      </c>
      <c r="BO16" t="s">
        <v>186</v>
      </c>
      <c r="BP16">
        <v>1</v>
      </c>
      <c r="BQ16">
        <v>1571.4880000000001</v>
      </c>
      <c r="BR16">
        <v>6.6534020435901203E-3</v>
      </c>
      <c r="BS16">
        <v>0.27280551101330414</v>
      </c>
      <c r="BT16">
        <v>0.27044431774216537</v>
      </c>
      <c r="BU16">
        <v>8.1999999999999993</v>
      </c>
      <c r="BV16">
        <v>6.3633957115803622E-2</v>
      </c>
      <c r="BW16">
        <v>1.5908489278950904</v>
      </c>
      <c r="BX16">
        <v>2</v>
      </c>
      <c r="BY16">
        <v>1</v>
      </c>
      <c r="BZ16">
        <v>25</v>
      </c>
    </row>
    <row r="17" spans="1:78" ht="16.5">
      <c r="A17" s="126" t="str">
        <f t="shared" si="1"/>
        <v>성원운수</v>
      </c>
      <c r="B17" s="127" t="str">
        <f t="shared" si="2"/>
        <v>권혁기</v>
      </c>
      <c r="C17" s="128" t="str">
        <f t="shared" si="3"/>
        <v>A</v>
      </c>
      <c r="D17" s="129">
        <f t="shared" si="4"/>
        <v>0.97929958672632567</v>
      </c>
      <c r="E17" s="130">
        <f t="shared" si="5"/>
        <v>5547</v>
      </c>
      <c r="F17" s="131" t="str">
        <f t="shared" si="6"/>
        <v>538</v>
      </c>
      <c r="G17" s="132" t="str">
        <f t="shared" si="7"/>
        <v>71바6309</v>
      </c>
      <c r="H17" s="133">
        <f t="shared" si="8"/>
        <v>2</v>
      </c>
      <c r="I17" s="134">
        <f t="shared" si="9"/>
        <v>632.15700000000004</v>
      </c>
      <c r="J17" s="135">
        <f t="shared" si="10"/>
        <v>1.2442334003664087E-2</v>
      </c>
      <c r="K17" s="135">
        <f t="shared" si="11"/>
        <v>0.38025360176466738</v>
      </c>
      <c r="L17" s="135">
        <f t="shared" si="12"/>
        <v>9.9658787294928317E-2</v>
      </c>
      <c r="M17" s="136">
        <f t="shared" si="13"/>
        <v>9.3940000000000001</v>
      </c>
      <c r="N17" s="137">
        <f t="shared" si="14"/>
        <v>0.15818855126179096</v>
      </c>
      <c r="O17" s="137">
        <f t="shared" si="15"/>
        <v>4.4292794353301472</v>
      </c>
      <c r="P17" s="219">
        <f t="shared" si="16"/>
        <v>20</v>
      </c>
      <c r="Q17" s="220">
        <f t="shared" si="17"/>
        <v>1</v>
      </c>
      <c r="R17" s="220">
        <f t="shared" si="18"/>
        <v>28</v>
      </c>
      <c r="T17">
        <v>519</v>
      </c>
      <c r="U17">
        <v>5547</v>
      </c>
      <c r="V17" t="s">
        <v>386</v>
      </c>
      <c r="W17">
        <v>632.15700000000004</v>
      </c>
      <c r="X17">
        <v>248.738</v>
      </c>
      <c r="Y17">
        <v>2.5409999999999999</v>
      </c>
      <c r="Z17">
        <v>9.3940000000000001</v>
      </c>
      <c r="AA17">
        <v>50.964393000000001</v>
      </c>
      <c r="AB17">
        <v>0.63411600000000001</v>
      </c>
      <c r="AC17">
        <v>19.379394000000001</v>
      </c>
      <c r="AD17" s="1">
        <v>63</v>
      </c>
      <c r="AE17">
        <v>1</v>
      </c>
      <c r="AF17">
        <v>28</v>
      </c>
      <c r="AG17">
        <v>67</v>
      </c>
      <c r="AH17">
        <v>12.403895</v>
      </c>
      <c r="AI17">
        <v>2.2999999999999998</v>
      </c>
      <c r="AJ17">
        <v>0</v>
      </c>
      <c r="AK17">
        <v>20</v>
      </c>
      <c r="AL17">
        <v>3837</v>
      </c>
      <c r="AM17">
        <v>0.97929958672632567</v>
      </c>
      <c r="AN17" t="s">
        <v>66</v>
      </c>
      <c r="AO17">
        <v>535.78300000000002</v>
      </c>
      <c r="AP17" t="s">
        <v>387</v>
      </c>
      <c r="AQ17" t="s">
        <v>117</v>
      </c>
      <c r="AR17" t="s">
        <v>121</v>
      </c>
      <c r="AS17" t="s">
        <v>117</v>
      </c>
      <c r="AT17" t="s">
        <v>121</v>
      </c>
      <c r="AU17" t="s">
        <v>219</v>
      </c>
      <c r="AV17" t="s">
        <v>386</v>
      </c>
      <c r="AW17" t="s">
        <v>66</v>
      </c>
      <c r="AX17">
        <v>5547</v>
      </c>
      <c r="AY17" t="s">
        <v>545</v>
      </c>
      <c r="AZ17">
        <v>1</v>
      </c>
      <c r="BA17" t="s">
        <v>546</v>
      </c>
      <c r="BB17">
        <v>2</v>
      </c>
      <c r="BC17">
        <v>1</v>
      </c>
      <c r="BE17" t="s">
        <v>326</v>
      </c>
      <c r="BF17" t="s">
        <v>327</v>
      </c>
      <c r="BG17" t="s">
        <v>326</v>
      </c>
      <c r="BI17" t="s">
        <v>117</v>
      </c>
      <c r="BJ17" t="s">
        <v>386</v>
      </c>
      <c r="BK17" t="s">
        <v>66</v>
      </c>
      <c r="BL17">
        <v>0.97929958672632567</v>
      </c>
      <c r="BM17">
        <v>5547</v>
      </c>
      <c r="BN17" t="s">
        <v>121</v>
      </c>
      <c r="BO17" t="s">
        <v>219</v>
      </c>
      <c r="BP17">
        <v>2</v>
      </c>
      <c r="BQ17">
        <v>632.15700000000004</v>
      </c>
      <c r="BR17">
        <v>1.2442334003664087E-2</v>
      </c>
      <c r="BS17">
        <v>0.38025360176466738</v>
      </c>
      <c r="BT17">
        <v>9.9658787294928317E-2</v>
      </c>
      <c r="BU17">
        <v>9.3940000000000001</v>
      </c>
      <c r="BV17">
        <v>0.15818855126179096</v>
      </c>
      <c r="BW17">
        <v>4.4292794353301472</v>
      </c>
      <c r="BX17">
        <v>20</v>
      </c>
      <c r="BY17">
        <v>1</v>
      </c>
      <c r="BZ17">
        <v>28</v>
      </c>
    </row>
    <row r="18" spans="1:78" ht="16.5">
      <c r="A18" s="109" t="str">
        <f t="shared" si="1"/>
        <v>성원운수</v>
      </c>
      <c r="B18" s="110" t="str">
        <f t="shared" si="2"/>
        <v>김덕희</v>
      </c>
      <c r="C18" s="111" t="str">
        <f t="shared" si="3"/>
        <v>C</v>
      </c>
      <c r="D18" s="112">
        <f t="shared" si="4"/>
        <v>0.87925683247629549</v>
      </c>
      <c r="E18" s="113">
        <f t="shared" si="5"/>
        <v>3495</v>
      </c>
      <c r="F18" s="114" t="str">
        <f t="shared" si="6"/>
        <v>539</v>
      </c>
      <c r="G18" s="115" t="str">
        <f t="shared" si="7"/>
        <v>71바6616</v>
      </c>
      <c r="H18" s="116">
        <f t="shared" si="8"/>
        <v>3</v>
      </c>
      <c r="I18" s="117">
        <f t="shared" si="9"/>
        <v>1524.5409999999999</v>
      </c>
      <c r="J18" s="118">
        <f t="shared" si="10"/>
        <v>2.4539115471210564E-2</v>
      </c>
      <c r="K18" s="118">
        <f t="shared" si="11"/>
        <v>0.40145432804024889</v>
      </c>
      <c r="L18" s="118">
        <f t="shared" si="12"/>
        <v>0.42176628900108298</v>
      </c>
      <c r="M18" s="119">
        <f t="shared" si="13"/>
        <v>8.8979999999999997</v>
      </c>
      <c r="N18" s="120">
        <f t="shared" si="14"/>
        <v>0.13118702612786406</v>
      </c>
      <c r="O18" s="120">
        <f t="shared" si="15"/>
        <v>0.13118702612786406</v>
      </c>
      <c r="P18" s="221">
        <f t="shared" si="16"/>
        <v>40</v>
      </c>
      <c r="Q18" s="222">
        <f t="shared" si="17"/>
        <v>2</v>
      </c>
      <c r="R18" s="222">
        <f t="shared" si="18"/>
        <v>2</v>
      </c>
      <c r="T18">
        <v>519</v>
      </c>
      <c r="U18">
        <v>3495</v>
      </c>
      <c r="V18" t="s">
        <v>321</v>
      </c>
      <c r="W18">
        <v>1524.5409999999999</v>
      </c>
      <c r="X18">
        <v>423.39499999999998</v>
      </c>
      <c r="Y18">
        <v>3.601</v>
      </c>
      <c r="Z18">
        <v>8.8979999999999997</v>
      </c>
      <c r="AA18">
        <v>143.29408100000001</v>
      </c>
      <c r="AB18">
        <v>3.5163099999999998</v>
      </c>
      <c r="AC18">
        <v>57.526029000000001</v>
      </c>
      <c r="AD18" s="1">
        <v>643</v>
      </c>
      <c r="AE18">
        <v>2</v>
      </c>
      <c r="AF18">
        <v>2</v>
      </c>
      <c r="AG18">
        <v>58</v>
      </c>
      <c r="AH18">
        <v>10.639246</v>
      </c>
      <c r="AI18">
        <v>0</v>
      </c>
      <c r="AJ18">
        <v>0</v>
      </c>
      <c r="AK18">
        <v>40</v>
      </c>
      <c r="AL18">
        <v>32826</v>
      </c>
      <c r="AM18">
        <v>0.87925683247629549</v>
      </c>
      <c r="AN18" t="s">
        <v>69</v>
      </c>
      <c r="AO18">
        <v>1378.559</v>
      </c>
      <c r="AP18" t="s">
        <v>388</v>
      </c>
      <c r="AQ18" t="s">
        <v>117</v>
      </c>
      <c r="AR18" t="s">
        <v>122</v>
      </c>
      <c r="AS18" t="s">
        <v>117</v>
      </c>
      <c r="AT18" t="s">
        <v>122</v>
      </c>
      <c r="AU18" t="s">
        <v>223</v>
      </c>
      <c r="AV18" t="s">
        <v>321</v>
      </c>
      <c r="AW18" t="s">
        <v>69</v>
      </c>
      <c r="AX18">
        <v>3495</v>
      </c>
      <c r="AY18" t="s">
        <v>541</v>
      </c>
      <c r="AZ18">
        <v>4</v>
      </c>
      <c r="BA18" t="s">
        <v>547</v>
      </c>
      <c r="BB18">
        <v>3</v>
      </c>
      <c r="BC18">
        <v>1</v>
      </c>
      <c r="BE18" t="s">
        <v>69</v>
      </c>
      <c r="BF18">
        <v>0</v>
      </c>
      <c r="BG18" t="s">
        <v>297</v>
      </c>
      <c r="BI18" t="s">
        <v>117</v>
      </c>
      <c r="BJ18" t="s">
        <v>321</v>
      </c>
      <c r="BK18" t="s">
        <v>69</v>
      </c>
      <c r="BL18">
        <v>0.87925683247629549</v>
      </c>
      <c r="BM18">
        <v>3495</v>
      </c>
      <c r="BN18" t="s">
        <v>122</v>
      </c>
      <c r="BO18" t="s">
        <v>223</v>
      </c>
      <c r="BP18">
        <v>3</v>
      </c>
      <c r="BQ18">
        <v>1524.5409999999999</v>
      </c>
      <c r="BR18">
        <v>2.4539115471210564E-2</v>
      </c>
      <c r="BS18">
        <v>0.40145432804024889</v>
      </c>
      <c r="BT18">
        <v>0.42176628900108298</v>
      </c>
      <c r="BU18">
        <v>8.8979999999999997</v>
      </c>
      <c r="BV18">
        <v>0.13118702612786406</v>
      </c>
      <c r="BW18">
        <v>0.13118702612786406</v>
      </c>
      <c r="BX18">
        <v>40</v>
      </c>
      <c r="BY18">
        <v>2</v>
      </c>
      <c r="BZ18">
        <v>2</v>
      </c>
    </row>
    <row r="19" spans="1:78" ht="16.5">
      <c r="A19" s="126" t="str">
        <f t="shared" si="1"/>
        <v>성원운수</v>
      </c>
      <c r="B19" s="127" t="str">
        <f t="shared" si="2"/>
        <v>김병길</v>
      </c>
      <c r="C19" s="128" t="str">
        <f t="shared" si="3"/>
        <v>C</v>
      </c>
      <c r="D19" s="129">
        <f t="shared" si="4"/>
        <v>0.86433918438343038</v>
      </c>
      <c r="E19" s="130">
        <f t="shared" si="5"/>
        <v>1613</v>
      </c>
      <c r="F19" s="131" t="str">
        <f t="shared" si="6"/>
        <v>536</v>
      </c>
      <c r="G19" s="132" t="str">
        <f t="shared" si="7"/>
        <v>71바5563</v>
      </c>
      <c r="H19" s="133">
        <f t="shared" si="8"/>
        <v>2</v>
      </c>
      <c r="I19" s="134">
        <f t="shared" si="9"/>
        <v>1222.991</v>
      </c>
      <c r="J19" s="135">
        <f t="shared" si="10"/>
        <v>7.2114951763352529E-3</v>
      </c>
      <c r="K19" s="135">
        <f t="shared" si="11"/>
        <v>0.36706203629259948</v>
      </c>
      <c r="L19" s="135">
        <f t="shared" si="12"/>
        <v>0.15862749603226844</v>
      </c>
      <c r="M19" s="136">
        <f t="shared" si="13"/>
        <v>10.159000000000001</v>
      </c>
      <c r="N19" s="137">
        <f t="shared" si="14"/>
        <v>8.1766750532097129E-2</v>
      </c>
      <c r="O19" s="137">
        <f t="shared" si="15"/>
        <v>6.9501737952282561</v>
      </c>
      <c r="P19" s="219">
        <f t="shared" si="16"/>
        <v>15</v>
      </c>
      <c r="Q19" s="220">
        <f t="shared" si="17"/>
        <v>1</v>
      </c>
      <c r="R19" s="220">
        <f t="shared" si="18"/>
        <v>85</v>
      </c>
      <c r="T19">
        <v>519</v>
      </c>
      <c r="U19">
        <v>1613</v>
      </c>
      <c r="V19" t="s">
        <v>337</v>
      </c>
      <c r="W19">
        <v>1222.991</v>
      </c>
      <c r="X19">
        <v>489.846</v>
      </c>
      <c r="Y19">
        <v>2.4969999999999999</v>
      </c>
      <c r="Z19">
        <v>10.159000000000001</v>
      </c>
      <c r="AA19">
        <v>96.408856</v>
      </c>
      <c r="AB19">
        <v>0.69525199999999998</v>
      </c>
      <c r="AC19">
        <v>35.388030999999998</v>
      </c>
      <c r="AD19" s="1">
        <v>194</v>
      </c>
      <c r="AE19">
        <v>1</v>
      </c>
      <c r="AF19">
        <v>85</v>
      </c>
      <c r="AG19">
        <v>69</v>
      </c>
      <c r="AH19">
        <v>12.685463</v>
      </c>
      <c r="AI19">
        <v>9.3000000000000007</v>
      </c>
      <c r="AJ19">
        <v>0</v>
      </c>
      <c r="AK19">
        <v>15</v>
      </c>
      <c r="AL19">
        <v>1364</v>
      </c>
      <c r="AM19">
        <v>0.86433918438343038</v>
      </c>
      <c r="AN19" t="s">
        <v>69</v>
      </c>
      <c r="AO19">
        <v>1132.587</v>
      </c>
      <c r="AP19" t="s">
        <v>389</v>
      </c>
      <c r="AQ19" t="s">
        <v>117</v>
      </c>
      <c r="AR19" t="s">
        <v>119</v>
      </c>
      <c r="AS19" t="s">
        <v>117</v>
      </c>
      <c r="AT19" t="s">
        <v>119</v>
      </c>
      <c r="AU19" t="s">
        <v>201</v>
      </c>
      <c r="AV19" t="s">
        <v>337</v>
      </c>
      <c r="AW19" t="s">
        <v>69</v>
      </c>
      <c r="AX19">
        <v>1613</v>
      </c>
      <c r="AY19" t="s">
        <v>534</v>
      </c>
      <c r="AZ19">
        <v>6</v>
      </c>
      <c r="BA19" t="s">
        <v>548</v>
      </c>
      <c r="BB19">
        <v>2</v>
      </c>
      <c r="BC19">
        <v>1</v>
      </c>
      <c r="BE19" t="s">
        <v>69</v>
      </c>
      <c r="BF19">
        <v>0</v>
      </c>
      <c r="BG19" t="s">
        <v>297</v>
      </c>
      <c r="BI19" t="s">
        <v>117</v>
      </c>
      <c r="BJ19" t="s">
        <v>337</v>
      </c>
      <c r="BK19" t="s">
        <v>69</v>
      </c>
      <c r="BL19">
        <v>0.86433918438343038</v>
      </c>
      <c r="BM19">
        <v>1613</v>
      </c>
      <c r="BN19" t="s">
        <v>119</v>
      </c>
      <c r="BO19" t="s">
        <v>201</v>
      </c>
      <c r="BP19">
        <v>2</v>
      </c>
      <c r="BQ19">
        <v>1222.991</v>
      </c>
      <c r="BR19">
        <v>7.2114951763352529E-3</v>
      </c>
      <c r="BS19">
        <v>0.36706203629259948</v>
      </c>
      <c r="BT19">
        <v>0.15862749603226844</v>
      </c>
      <c r="BU19">
        <v>10.159000000000001</v>
      </c>
      <c r="BV19">
        <v>8.1766750532097129E-2</v>
      </c>
      <c r="BW19">
        <v>6.9501737952282561</v>
      </c>
      <c r="BX19">
        <v>15</v>
      </c>
      <c r="BY19">
        <v>1</v>
      </c>
      <c r="BZ19">
        <v>85</v>
      </c>
    </row>
    <row r="20" spans="1:78" ht="16.5">
      <c r="A20" s="109" t="str">
        <f t="shared" si="1"/>
        <v>성원운수</v>
      </c>
      <c r="B20" s="110" t="str">
        <f t="shared" si="2"/>
        <v>김석균</v>
      </c>
      <c r="C20" s="111" t="str">
        <f t="shared" si="3"/>
        <v>B</v>
      </c>
      <c r="D20" s="112">
        <f t="shared" si="4"/>
        <v>0.92131666730163653</v>
      </c>
      <c r="E20" s="113">
        <f t="shared" si="5"/>
        <v>5010</v>
      </c>
      <c r="F20" s="114" t="str">
        <f t="shared" si="6"/>
        <v>536</v>
      </c>
      <c r="G20" s="115" t="str">
        <f t="shared" si="7"/>
        <v>71바5553</v>
      </c>
      <c r="H20" s="116">
        <f t="shared" si="8"/>
        <v>3</v>
      </c>
      <c r="I20" s="117">
        <f t="shared" si="9"/>
        <v>1096.079</v>
      </c>
      <c r="J20" s="118">
        <f t="shared" si="10"/>
        <v>4.9512571063834712E-3</v>
      </c>
      <c r="K20" s="118">
        <f t="shared" si="11"/>
        <v>0.35173562854610885</v>
      </c>
      <c r="L20" s="118">
        <f t="shared" si="12"/>
        <v>0.13867613557052003</v>
      </c>
      <c r="M20" s="119">
        <f t="shared" si="13"/>
        <v>3.673</v>
      </c>
      <c r="N20" s="120">
        <f t="shared" si="14"/>
        <v>0.36493719886978954</v>
      </c>
      <c r="O20" s="120">
        <f t="shared" si="15"/>
        <v>11.313053164963474</v>
      </c>
      <c r="P20" s="221">
        <f t="shared" si="16"/>
        <v>7</v>
      </c>
      <c r="Q20" s="222">
        <f t="shared" si="17"/>
        <v>4</v>
      </c>
      <c r="R20" s="222">
        <f t="shared" si="18"/>
        <v>124</v>
      </c>
      <c r="T20">
        <v>519</v>
      </c>
      <c r="U20">
        <v>5010</v>
      </c>
      <c r="V20" t="s">
        <v>305</v>
      </c>
      <c r="W20">
        <v>1096.079</v>
      </c>
      <c r="X20">
        <v>423.91899999999998</v>
      </c>
      <c r="Y20">
        <v>2.5859999999999999</v>
      </c>
      <c r="Z20">
        <v>3.673</v>
      </c>
      <c r="AA20">
        <v>84.710809999999995</v>
      </c>
      <c r="AB20">
        <v>0.41942499999999999</v>
      </c>
      <c r="AC20">
        <v>29.795809999999999</v>
      </c>
      <c r="AD20" s="1">
        <v>152</v>
      </c>
      <c r="AE20">
        <v>4</v>
      </c>
      <c r="AF20">
        <v>124</v>
      </c>
      <c r="AG20">
        <v>74</v>
      </c>
      <c r="AH20">
        <v>12.939068000000001</v>
      </c>
      <c r="AI20">
        <v>75</v>
      </c>
      <c r="AJ20">
        <v>0</v>
      </c>
      <c r="AK20">
        <v>7</v>
      </c>
      <c r="AL20">
        <v>496</v>
      </c>
      <c r="AM20">
        <v>0.92131666730163653</v>
      </c>
      <c r="AN20" t="s">
        <v>68</v>
      </c>
      <c r="AO20">
        <v>891.94399999999996</v>
      </c>
      <c r="AP20" t="s">
        <v>390</v>
      </c>
      <c r="AQ20" t="s">
        <v>117</v>
      </c>
      <c r="AR20" t="s">
        <v>119</v>
      </c>
      <c r="AS20" t="s">
        <v>117</v>
      </c>
      <c r="AT20" t="s">
        <v>119</v>
      </c>
      <c r="AU20" t="s">
        <v>300</v>
      </c>
      <c r="AV20" t="s">
        <v>305</v>
      </c>
      <c r="AW20" t="s">
        <v>68</v>
      </c>
      <c r="AX20">
        <v>5010</v>
      </c>
      <c r="AY20" t="s">
        <v>549</v>
      </c>
      <c r="AZ20">
        <v>7</v>
      </c>
      <c r="BA20" t="s">
        <v>550</v>
      </c>
      <c r="BB20">
        <v>3</v>
      </c>
      <c r="BC20">
        <v>1</v>
      </c>
      <c r="BE20" t="s">
        <v>68</v>
      </c>
      <c r="BF20">
        <v>0</v>
      </c>
      <c r="BG20" t="s">
        <v>297</v>
      </c>
      <c r="BI20" t="s">
        <v>117</v>
      </c>
      <c r="BJ20" t="s">
        <v>305</v>
      </c>
      <c r="BK20" t="s">
        <v>68</v>
      </c>
      <c r="BL20">
        <v>0.92131666730163653</v>
      </c>
      <c r="BM20">
        <v>5010</v>
      </c>
      <c r="BN20" t="s">
        <v>119</v>
      </c>
      <c r="BO20" t="s">
        <v>300</v>
      </c>
      <c r="BP20">
        <v>3</v>
      </c>
      <c r="BQ20">
        <v>1096.079</v>
      </c>
      <c r="BR20">
        <v>4.9512571063834712E-3</v>
      </c>
      <c r="BS20">
        <v>0.35173562854610885</v>
      </c>
      <c r="BT20">
        <v>0.13867613557052003</v>
      </c>
      <c r="BU20">
        <v>3.673</v>
      </c>
      <c r="BV20">
        <v>0.36493719886978954</v>
      </c>
      <c r="BW20">
        <v>11.313053164963474</v>
      </c>
      <c r="BX20">
        <v>7</v>
      </c>
      <c r="BY20">
        <v>4</v>
      </c>
      <c r="BZ20">
        <v>124</v>
      </c>
    </row>
    <row r="21" spans="1:78" ht="16.5">
      <c r="A21" s="126" t="str">
        <f t="shared" si="1"/>
        <v>성원운수</v>
      </c>
      <c r="B21" s="127" t="str">
        <f t="shared" si="2"/>
        <v>김영춘</v>
      </c>
      <c r="C21" s="128" t="str">
        <f t="shared" si="3"/>
        <v>C</v>
      </c>
      <c r="D21" s="129">
        <f t="shared" si="4"/>
        <v>0.88537020224922014</v>
      </c>
      <c r="E21" s="130">
        <f t="shared" si="5"/>
        <v>4729</v>
      </c>
      <c r="F21" s="131" t="str">
        <f t="shared" si="6"/>
        <v>536</v>
      </c>
      <c r="G21" s="132" t="str">
        <f t="shared" si="7"/>
        <v>71바5553</v>
      </c>
      <c r="H21" s="133">
        <f t="shared" si="8"/>
        <v>7</v>
      </c>
      <c r="I21" s="134">
        <f t="shared" si="9"/>
        <v>1118.7859999999998</v>
      </c>
      <c r="J21" s="135">
        <f t="shared" si="10"/>
        <v>1.2094593411888017E-2</v>
      </c>
      <c r="K21" s="135">
        <f t="shared" si="11"/>
        <v>0.41319584992567554</v>
      </c>
      <c r="L21" s="135">
        <f t="shared" si="12"/>
        <v>0.26814779591450022</v>
      </c>
      <c r="M21" s="136">
        <f t="shared" si="13"/>
        <v>7.806</v>
      </c>
      <c r="N21" s="137">
        <f t="shared" si="14"/>
        <v>0</v>
      </c>
      <c r="O21" s="137">
        <f t="shared" si="15"/>
        <v>3.0390083536976693</v>
      </c>
      <c r="P21" s="219">
        <f t="shared" si="16"/>
        <v>11</v>
      </c>
      <c r="Q21" s="220">
        <f t="shared" si="17"/>
        <v>0</v>
      </c>
      <c r="R21" s="220">
        <f t="shared" si="18"/>
        <v>34</v>
      </c>
      <c r="T21">
        <v>519</v>
      </c>
      <c r="U21">
        <v>4729</v>
      </c>
      <c r="V21" t="s">
        <v>391</v>
      </c>
      <c r="W21">
        <v>1118.7860000000001</v>
      </c>
      <c r="X21">
        <v>440.25400000000002</v>
      </c>
      <c r="Y21">
        <v>2.5409999999999999</v>
      </c>
      <c r="Z21">
        <v>7.806</v>
      </c>
      <c r="AA21">
        <v>91.521637999999996</v>
      </c>
      <c r="AB21">
        <v>1.1069169999999999</v>
      </c>
      <c r="AC21">
        <v>37.816361000000001</v>
      </c>
      <c r="AD21" s="1">
        <v>300</v>
      </c>
      <c r="AE21">
        <v>0</v>
      </c>
      <c r="AF21">
        <v>34</v>
      </c>
      <c r="AG21">
        <v>69</v>
      </c>
      <c r="AH21">
        <v>12.224278</v>
      </c>
      <c r="AI21">
        <v>20.7</v>
      </c>
      <c r="AJ21">
        <v>0</v>
      </c>
      <c r="AK21">
        <v>11</v>
      </c>
      <c r="AL21">
        <v>1619</v>
      </c>
      <c r="AM21">
        <v>0.88537020224922014</v>
      </c>
      <c r="AN21" t="s">
        <v>69</v>
      </c>
      <c r="AO21">
        <v>233.05199999999999</v>
      </c>
      <c r="AP21" t="s">
        <v>392</v>
      </c>
      <c r="AQ21" t="s">
        <v>117</v>
      </c>
      <c r="AR21" t="s">
        <v>119</v>
      </c>
      <c r="AS21" t="s">
        <v>117</v>
      </c>
      <c r="AT21" t="s">
        <v>119</v>
      </c>
      <c r="AU21" t="s">
        <v>300</v>
      </c>
      <c r="AV21" t="s">
        <v>391</v>
      </c>
      <c r="AW21" t="s">
        <v>69</v>
      </c>
      <c r="AX21">
        <v>4729</v>
      </c>
      <c r="AY21" t="s">
        <v>534</v>
      </c>
      <c r="AZ21">
        <v>2</v>
      </c>
      <c r="BA21" t="s">
        <v>330</v>
      </c>
      <c r="BB21">
        <v>7</v>
      </c>
      <c r="BC21">
        <v>1</v>
      </c>
      <c r="BE21" t="s">
        <v>69</v>
      </c>
      <c r="BF21">
        <v>0</v>
      </c>
      <c r="BG21" t="s">
        <v>297</v>
      </c>
      <c r="BI21" t="s">
        <v>117</v>
      </c>
      <c r="BJ21" t="s">
        <v>391</v>
      </c>
      <c r="BK21" t="s">
        <v>69</v>
      </c>
      <c r="BL21">
        <v>0.88537020224922014</v>
      </c>
      <c r="BM21">
        <v>4729</v>
      </c>
      <c r="BN21" t="s">
        <v>119</v>
      </c>
      <c r="BO21" t="s">
        <v>300</v>
      </c>
      <c r="BP21">
        <v>7</v>
      </c>
      <c r="BQ21">
        <v>1118.7859999999998</v>
      </c>
      <c r="BR21">
        <v>1.2094593411888017E-2</v>
      </c>
      <c r="BS21">
        <v>0.41319584992567554</v>
      </c>
      <c r="BT21">
        <v>0.26814779591450016</v>
      </c>
      <c r="BU21">
        <v>7.806</v>
      </c>
      <c r="BV21">
        <v>0</v>
      </c>
      <c r="BW21">
        <v>3.0390083536976693</v>
      </c>
      <c r="BX21">
        <v>11</v>
      </c>
      <c r="BY21">
        <v>0</v>
      </c>
      <c r="BZ21">
        <v>34</v>
      </c>
    </row>
    <row r="22" spans="1:78" ht="16.5">
      <c r="A22" s="109" t="str">
        <f t="shared" si="1"/>
        <v>성원운수</v>
      </c>
      <c r="B22" s="110" t="str">
        <f t="shared" si="2"/>
        <v>김옥란</v>
      </c>
      <c r="C22" s="111" t="str">
        <f t="shared" si="3"/>
        <v>A</v>
      </c>
      <c r="D22" s="112">
        <f t="shared" si="4"/>
        <v>0.95401301620419088</v>
      </c>
      <c r="E22" s="113">
        <f t="shared" si="5"/>
        <v>9682</v>
      </c>
      <c r="F22" s="114" t="str">
        <f t="shared" si="6"/>
        <v>535</v>
      </c>
      <c r="G22" s="115" t="str">
        <f t="shared" si="7"/>
        <v>71바6956</v>
      </c>
      <c r="H22" s="116">
        <f t="shared" si="8"/>
        <v>4</v>
      </c>
      <c r="I22" s="117">
        <f t="shared" si="9"/>
        <v>961.1819999999999</v>
      </c>
      <c r="J22" s="118">
        <f t="shared" si="10"/>
        <v>1.2649762321501992E-2</v>
      </c>
      <c r="K22" s="118">
        <f t="shared" si="11"/>
        <v>0.31501633922735489</v>
      </c>
      <c r="L22" s="118">
        <f t="shared" si="12"/>
        <v>0.11652319747976971</v>
      </c>
      <c r="M22" s="119">
        <f t="shared" si="13"/>
        <v>11.977</v>
      </c>
      <c r="N22" s="120">
        <f t="shared" si="14"/>
        <v>0</v>
      </c>
      <c r="O22" s="120">
        <f t="shared" si="15"/>
        <v>1.2484628301403897</v>
      </c>
      <c r="P22" s="221">
        <f t="shared" si="16"/>
        <v>4</v>
      </c>
      <c r="Q22" s="222">
        <f t="shared" si="17"/>
        <v>0</v>
      </c>
      <c r="R22" s="222">
        <f t="shared" si="18"/>
        <v>12</v>
      </c>
      <c r="T22">
        <v>519</v>
      </c>
      <c r="U22">
        <v>9682</v>
      </c>
      <c r="V22" t="s">
        <v>232</v>
      </c>
      <c r="W22">
        <v>961.18200000000002</v>
      </c>
      <c r="X22">
        <v>313.92099999999999</v>
      </c>
      <c r="Y22">
        <v>3.0619999999999998</v>
      </c>
      <c r="Z22">
        <v>11.977</v>
      </c>
      <c r="AA22">
        <v>92.730517000000006</v>
      </c>
      <c r="AB22">
        <v>1.173019</v>
      </c>
      <c r="AC22">
        <v>29.211628000000001</v>
      </c>
      <c r="AD22" s="1">
        <v>112</v>
      </c>
      <c r="AE22">
        <v>0</v>
      </c>
      <c r="AF22">
        <v>12</v>
      </c>
      <c r="AG22">
        <v>70</v>
      </c>
      <c r="AH22">
        <v>10.365325</v>
      </c>
      <c r="AI22">
        <v>22.8</v>
      </c>
      <c r="AJ22">
        <v>0</v>
      </c>
      <c r="AK22">
        <v>4</v>
      </c>
      <c r="AL22">
        <v>326</v>
      </c>
      <c r="AM22">
        <v>0.95401301620419088</v>
      </c>
      <c r="AN22" t="s">
        <v>66</v>
      </c>
      <c r="AO22">
        <v>645.44399999999996</v>
      </c>
      <c r="AP22" t="s">
        <v>393</v>
      </c>
      <c r="AQ22" t="s">
        <v>117</v>
      </c>
      <c r="AR22" t="s">
        <v>118</v>
      </c>
      <c r="AS22" t="s">
        <v>117</v>
      </c>
      <c r="AT22" t="s">
        <v>118</v>
      </c>
      <c r="AU22" t="s">
        <v>178</v>
      </c>
      <c r="AV22" t="s">
        <v>232</v>
      </c>
      <c r="AW22" t="s">
        <v>66</v>
      </c>
      <c r="AX22">
        <v>9682</v>
      </c>
      <c r="AY22" t="s">
        <v>539</v>
      </c>
      <c r="AZ22">
        <v>3</v>
      </c>
      <c r="BA22" t="s">
        <v>551</v>
      </c>
      <c r="BB22">
        <v>4</v>
      </c>
      <c r="BC22">
        <v>1</v>
      </c>
      <c r="BE22" t="s">
        <v>66</v>
      </c>
      <c r="BF22">
        <v>0</v>
      </c>
      <c r="BG22" t="s">
        <v>297</v>
      </c>
      <c r="BI22" t="s">
        <v>117</v>
      </c>
      <c r="BJ22" t="s">
        <v>232</v>
      </c>
      <c r="BK22" t="s">
        <v>66</v>
      </c>
      <c r="BL22">
        <v>0.95401301620419088</v>
      </c>
      <c r="BM22">
        <v>9682</v>
      </c>
      <c r="BN22" t="s">
        <v>118</v>
      </c>
      <c r="BO22" t="s">
        <v>178</v>
      </c>
      <c r="BP22">
        <v>4</v>
      </c>
      <c r="BQ22">
        <v>961.1819999999999</v>
      </c>
      <c r="BR22">
        <v>1.2649762321501992E-2</v>
      </c>
      <c r="BS22">
        <v>0.31501633922735489</v>
      </c>
      <c r="BT22">
        <v>0.11652319747976971</v>
      </c>
      <c r="BU22">
        <v>11.977</v>
      </c>
      <c r="BV22">
        <v>0</v>
      </c>
      <c r="BW22">
        <v>1.2484628301403897</v>
      </c>
      <c r="BX22">
        <v>4</v>
      </c>
      <c r="BY22">
        <v>0</v>
      </c>
      <c r="BZ22">
        <v>12</v>
      </c>
    </row>
    <row r="23" spans="1:78" ht="16.5">
      <c r="A23" s="126" t="str">
        <f t="shared" si="1"/>
        <v>성원운수</v>
      </c>
      <c r="B23" s="127" t="str">
        <f t="shared" si="2"/>
        <v>김완철</v>
      </c>
      <c r="C23" s="128" t="str">
        <f t="shared" si="3"/>
        <v>C</v>
      </c>
      <c r="D23" s="129">
        <f t="shared" si="4"/>
        <v>0.86183895323252058</v>
      </c>
      <c r="E23" s="130">
        <f t="shared" si="5"/>
        <v>2</v>
      </c>
      <c r="F23" s="131" t="str">
        <f t="shared" si="6"/>
        <v>537</v>
      </c>
      <c r="G23" s="132" t="str">
        <f t="shared" si="7"/>
        <v>71바6612</v>
      </c>
      <c r="H23" s="133">
        <f t="shared" si="8"/>
        <v>3</v>
      </c>
      <c r="I23" s="134">
        <f t="shared" si="9"/>
        <v>670.00699999999995</v>
      </c>
      <c r="J23" s="135">
        <f t="shared" si="10"/>
        <v>3.1958378131908521E-2</v>
      </c>
      <c r="K23" s="135">
        <f t="shared" si="11"/>
        <v>0.349415481828529</v>
      </c>
      <c r="L23" s="135">
        <f t="shared" si="12"/>
        <v>0.22537077970827171</v>
      </c>
      <c r="M23" s="136">
        <f t="shared" si="13"/>
        <v>10.961</v>
      </c>
      <c r="N23" s="137">
        <f t="shared" si="14"/>
        <v>0</v>
      </c>
      <c r="O23" s="137">
        <f t="shared" si="15"/>
        <v>3.2835477838291243</v>
      </c>
      <c r="P23" s="219">
        <f t="shared" si="16"/>
        <v>4</v>
      </c>
      <c r="Q23" s="220">
        <f t="shared" si="17"/>
        <v>0</v>
      </c>
      <c r="R23" s="220">
        <f t="shared" si="18"/>
        <v>22</v>
      </c>
      <c r="T23">
        <v>519</v>
      </c>
      <c r="U23">
        <v>2</v>
      </c>
      <c r="V23" t="s">
        <v>394</v>
      </c>
      <c r="W23">
        <v>670.00699999999995</v>
      </c>
      <c r="X23">
        <v>295.67599999999999</v>
      </c>
      <c r="Y23">
        <v>2.266</v>
      </c>
      <c r="Z23">
        <v>10.961</v>
      </c>
      <c r="AA23">
        <v>47.222484000000001</v>
      </c>
      <c r="AB23">
        <v>1.5091540000000001</v>
      </c>
      <c r="AC23">
        <v>16.500267000000001</v>
      </c>
      <c r="AD23" s="1">
        <v>151</v>
      </c>
      <c r="AE23">
        <v>0</v>
      </c>
      <c r="AF23">
        <v>22</v>
      </c>
      <c r="AG23">
        <v>62</v>
      </c>
      <c r="AH23">
        <v>14.188304</v>
      </c>
      <c r="AI23">
        <v>0</v>
      </c>
      <c r="AJ23">
        <v>0</v>
      </c>
      <c r="AK23">
        <v>4</v>
      </c>
      <c r="AL23">
        <v>1024</v>
      </c>
      <c r="AM23">
        <v>0.86183895323252058</v>
      </c>
      <c r="AN23" t="s">
        <v>69</v>
      </c>
      <c r="AO23">
        <v>233.92599999999999</v>
      </c>
      <c r="AP23" t="s">
        <v>395</v>
      </c>
      <c r="AQ23" t="s">
        <v>117</v>
      </c>
      <c r="AR23" t="s">
        <v>120</v>
      </c>
      <c r="AS23" t="s">
        <v>117</v>
      </c>
      <c r="AT23" t="s">
        <v>120</v>
      </c>
      <c r="AU23" t="s">
        <v>302</v>
      </c>
      <c r="AV23" t="s">
        <v>394</v>
      </c>
      <c r="AW23" t="s">
        <v>69</v>
      </c>
      <c r="AX23">
        <v>2</v>
      </c>
      <c r="AY23" t="s">
        <v>552</v>
      </c>
      <c r="AZ23">
        <v>2</v>
      </c>
      <c r="BA23" t="s">
        <v>370</v>
      </c>
      <c r="BB23">
        <v>3</v>
      </c>
      <c r="BC23">
        <v>1</v>
      </c>
      <c r="BE23" t="s">
        <v>326</v>
      </c>
      <c r="BF23" t="s">
        <v>327</v>
      </c>
      <c r="BG23" t="s">
        <v>326</v>
      </c>
      <c r="BI23" t="s">
        <v>117</v>
      </c>
      <c r="BJ23" t="s">
        <v>394</v>
      </c>
      <c r="BK23" t="s">
        <v>69</v>
      </c>
      <c r="BL23">
        <v>0.86183895323252058</v>
      </c>
      <c r="BM23">
        <v>2</v>
      </c>
      <c r="BN23" t="s">
        <v>120</v>
      </c>
      <c r="BO23" t="s">
        <v>302</v>
      </c>
      <c r="BP23">
        <v>3</v>
      </c>
      <c r="BQ23">
        <v>670.00699999999995</v>
      </c>
      <c r="BR23">
        <v>3.1958378131908521E-2</v>
      </c>
      <c r="BS23">
        <v>0.349415481828529</v>
      </c>
      <c r="BT23">
        <v>0.22537077970827171</v>
      </c>
      <c r="BU23">
        <v>10.961</v>
      </c>
      <c r="BV23">
        <v>0</v>
      </c>
      <c r="BW23">
        <v>3.2835477838291243</v>
      </c>
      <c r="BX23">
        <v>4</v>
      </c>
      <c r="BY23">
        <v>0</v>
      </c>
      <c r="BZ23">
        <v>22</v>
      </c>
    </row>
    <row r="24" spans="1:78" ht="16.5">
      <c r="A24" s="109" t="str">
        <f t="shared" si="1"/>
        <v>성원운수</v>
      </c>
      <c r="B24" s="110" t="str">
        <f t="shared" si="2"/>
        <v>김익찬</v>
      </c>
      <c r="C24" s="111" t="str">
        <f t="shared" si="3"/>
        <v>S</v>
      </c>
      <c r="D24" s="112">
        <f t="shared" si="4"/>
        <v>1.0257575757575756</v>
      </c>
      <c r="E24" s="113">
        <f t="shared" si="5"/>
        <v>3459</v>
      </c>
      <c r="F24" s="114" t="str">
        <f t="shared" si="6"/>
        <v>순환54</v>
      </c>
      <c r="G24" s="115" t="str">
        <f t="shared" si="7"/>
        <v>72바1927</v>
      </c>
      <c r="H24" s="116">
        <f t="shared" si="8"/>
        <v>1</v>
      </c>
      <c r="I24" s="117">
        <f t="shared" si="9"/>
        <v>1683.057</v>
      </c>
      <c r="J24" s="118">
        <f t="shared" si="10"/>
        <v>2.3577277023816692E-2</v>
      </c>
      <c r="K24" s="118">
        <f t="shared" si="11"/>
        <v>0.24310370668067929</v>
      </c>
      <c r="L24" s="118">
        <f t="shared" si="12"/>
        <v>0.15151002015974505</v>
      </c>
      <c r="M24" s="119">
        <f t="shared" si="13"/>
        <v>2.4900000000000002</v>
      </c>
      <c r="N24" s="120">
        <f t="shared" si="14"/>
        <v>0</v>
      </c>
      <c r="O24" s="120">
        <f t="shared" si="15"/>
        <v>1.4259766603270121</v>
      </c>
      <c r="P24" s="221">
        <f t="shared" si="16"/>
        <v>0</v>
      </c>
      <c r="Q24" s="222">
        <f t="shared" si="17"/>
        <v>0</v>
      </c>
      <c r="R24" s="222">
        <f t="shared" si="18"/>
        <v>24</v>
      </c>
      <c r="T24">
        <v>519</v>
      </c>
      <c r="U24">
        <v>3459</v>
      </c>
      <c r="V24" t="s">
        <v>233</v>
      </c>
      <c r="W24">
        <v>1683.057</v>
      </c>
      <c r="X24">
        <v>497.16399999999999</v>
      </c>
      <c r="Y24">
        <v>3.3849999999999998</v>
      </c>
      <c r="Z24">
        <v>2.4900000000000002</v>
      </c>
      <c r="AA24">
        <v>96.453844000000004</v>
      </c>
      <c r="AB24">
        <v>2.2741189999999998</v>
      </c>
      <c r="AC24">
        <v>23.448287000000001</v>
      </c>
      <c r="AD24" s="1">
        <v>255</v>
      </c>
      <c r="AE24">
        <v>0</v>
      </c>
      <c r="AF24">
        <v>24</v>
      </c>
      <c r="AG24">
        <v>70</v>
      </c>
      <c r="AH24">
        <v>17.449351</v>
      </c>
      <c r="AI24">
        <v>63.3</v>
      </c>
      <c r="AJ24">
        <v>0</v>
      </c>
      <c r="AK24">
        <v>0</v>
      </c>
      <c r="AL24">
        <v>0</v>
      </c>
      <c r="AM24">
        <v>1.0257575757575756</v>
      </c>
      <c r="AN24" t="s">
        <v>71</v>
      </c>
      <c r="AO24">
        <v>1683.057</v>
      </c>
      <c r="AP24" t="s">
        <v>396</v>
      </c>
      <c r="AQ24" t="s">
        <v>117</v>
      </c>
      <c r="AR24" t="s">
        <v>123</v>
      </c>
      <c r="AS24" t="s">
        <v>117</v>
      </c>
      <c r="AT24" t="s">
        <v>123</v>
      </c>
      <c r="AU24" t="s">
        <v>224</v>
      </c>
      <c r="AV24" t="s">
        <v>233</v>
      </c>
      <c r="AW24" t="s">
        <v>71</v>
      </c>
      <c r="AX24">
        <v>3459</v>
      </c>
      <c r="AY24" t="s">
        <v>553</v>
      </c>
      <c r="AZ24">
        <v>1</v>
      </c>
      <c r="BA24" t="s">
        <v>554</v>
      </c>
      <c r="BB24">
        <v>1</v>
      </c>
      <c r="BC24">
        <v>1</v>
      </c>
      <c r="BE24" t="s">
        <v>66</v>
      </c>
      <c r="BF24">
        <v>1</v>
      </c>
      <c r="BG24" t="s">
        <v>329</v>
      </c>
      <c r="BI24" t="s">
        <v>117</v>
      </c>
      <c r="BJ24" t="s">
        <v>233</v>
      </c>
      <c r="BK24" t="s">
        <v>71</v>
      </c>
      <c r="BL24">
        <v>1.0257575757575756</v>
      </c>
      <c r="BM24">
        <v>3459</v>
      </c>
      <c r="BN24" t="s">
        <v>123</v>
      </c>
      <c r="BO24" t="s">
        <v>224</v>
      </c>
      <c r="BP24">
        <v>1</v>
      </c>
      <c r="BQ24">
        <v>1683.057</v>
      </c>
      <c r="BR24">
        <v>2.3577277023816692E-2</v>
      </c>
      <c r="BS24">
        <v>0.24310370668067929</v>
      </c>
      <c r="BT24">
        <v>0.15151002015974505</v>
      </c>
      <c r="BU24">
        <v>2.4900000000000002</v>
      </c>
      <c r="BV24">
        <v>0</v>
      </c>
      <c r="BW24">
        <v>1.4259766603270121</v>
      </c>
      <c r="BX24">
        <v>0</v>
      </c>
      <c r="BY24">
        <v>0</v>
      </c>
      <c r="BZ24">
        <v>24</v>
      </c>
    </row>
    <row r="25" spans="1:78" ht="16.5">
      <c r="A25" s="126" t="str">
        <f t="shared" si="1"/>
        <v>성원운수</v>
      </c>
      <c r="B25" s="127" t="str">
        <f t="shared" si="2"/>
        <v>김진구</v>
      </c>
      <c r="C25" s="128" t="str">
        <f t="shared" si="3"/>
        <v>F</v>
      </c>
      <c r="D25" s="129">
        <f t="shared" si="4"/>
        <v>0.76538032231976849</v>
      </c>
      <c r="E25" s="130">
        <f t="shared" si="5"/>
        <v>9344</v>
      </c>
      <c r="F25" s="131" t="str">
        <f t="shared" si="6"/>
        <v>538</v>
      </c>
      <c r="G25" s="132" t="str">
        <f t="shared" si="7"/>
        <v>71바6307</v>
      </c>
      <c r="H25" s="133">
        <f t="shared" si="8"/>
        <v>3</v>
      </c>
      <c r="I25" s="134">
        <f t="shared" si="9"/>
        <v>1199.43</v>
      </c>
      <c r="J25" s="135">
        <f t="shared" si="10"/>
        <v>2.7446796733430711E-2</v>
      </c>
      <c r="K25" s="135">
        <f t="shared" si="11"/>
        <v>0.50232854175157682</v>
      </c>
      <c r="L25" s="135">
        <f t="shared" si="12"/>
        <v>0.19759385708211399</v>
      </c>
      <c r="M25" s="136">
        <f t="shared" si="13"/>
        <v>16.282</v>
      </c>
      <c r="N25" s="137">
        <f t="shared" si="14"/>
        <v>0.25011880643305567</v>
      </c>
      <c r="O25" s="137">
        <f t="shared" si="15"/>
        <v>12.089075644264359</v>
      </c>
      <c r="P25" s="219">
        <f t="shared" si="16"/>
        <v>117</v>
      </c>
      <c r="Q25" s="220">
        <f t="shared" si="17"/>
        <v>3</v>
      </c>
      <c r="R25" s="220">
        <f t="shared" si="18"/>
        <v>148</v>
      </c>
      <c r="T25">
        <v>519</v>
      </c>
      <c r="U25">
        <v>9344</v>
      </c>
      <c r="V25" t="s">
        <v>234</v>
      </c>
      <c r="W25">
        <v>1230.6310000000001</v>
      </c>
      <c r="X25">
        <v>616.91600000000005</v>
      </c>
      <c r="Y25">
        <v>1.9950000000000001</v>
      </c>
      <c r="Z25">
        <v>16.282</v>
      </c>
      <c r="AA25">
        <v>110.454966</v>
      </c>
      <c r="AB25">
        <v>3.0316350000000001</v>
      </c>
      <c r="AC25">
        <v>55.484681999999999</v>
      </c>
      <c r="AD25" s="1">
        <v>237</v>
      </c>
      <c r="AE25">
        <v>3</v>
      </c>
      <c r="AF25">
        <v>148</v>
      </c>
      <c r="AG25">
        <v>70</v>
      </c>
      <c r="AH25">
        <v>11.141472</v>
      </c>
      <c r="AI25">
        <v>118</v>
      </c>
      <c r="AJ25">
        <v>0</v>
      </c>
      <c r="AK25">
        <v>117</v>
      </c>
      <c r="AL25">
        <v>26044</v>
      </c>
      <c r="AM25">
        <v>0.76538032231976849</v>
      </c>
      <c r="AN25" t="s">
        <v>70</v>
      </c>
      <c r="AO25">
        <v>901.83199999999999</v>
      </c>
      <c r="AP25" t="s">
        <v>397</v>
      </c>
      <c r="AQ25" t="s">
        <v>117</v>
      </c>
      <c r="AR25" t="s">
        <v>121</v>
      </c>
      <c r="AS25" t="s">
        <v>117</v>
      </c>
      <c r="AT25" t="s">
        <v>121</v>
      </c>
      <c r="AU25" t="s">
        <v>218</v>
      </c>
      <c r="AV25" t="s">
        <v>234</v>
      </c>
      <c r="AW25" t="s">
        <v>70</v>
      </c>
      <c r="AX25">
        <v>9344</v>
      </c>
      <c r="AY25" t="s">
        <v>555</v>
      </c>
      <c r="AZ25">
        <v>3</v>
      </c>
      <c r="BA25" t="s">
        <v>556</v>
      </c>
      <c r="BB25">
        <v>3</v>
      </c>
      <c r="BC25">
        <v>1</v>
      </c>
      <c r="BE25" t="s">
        <v>70</v>
      </c>
      <c r="BF25">
        <v>0</v>
      </c>
      <c r="BG25" t="s">
        <v>297</v>
      </c>
      <c r="BI25" t="s">
        <v>117</v>
      </c>
      <c r="BJ25" t="s">
        <v>234</v>
      </c>
      <c r="BK25" t="s">
        <v>70</v>
      </c>
      <c r="BL25">
        <v>0.76538032231976849</v>
      </c>
      <c r="BM25">
        <v>9344</v>
      </c>
      <c r="BN25" t="s">
        <v>121</v>
      </c>
      <c r="BO25" t="s">
        <v>218</v>
      </c>
      <c r="BP25">
        <v>3</v>
      </c>
      <c r="BQ25">
        <v>1199.43</v>
      </c>
      <c r="BR25">
        <v>2.7446796733430711E-2</v>
      </c>
      <c r="BS25">
        <v>0.50232854175157682</v>
      </c>
      <c r="BT25">
        <v>0.19258412960505625</v>
      </c>
      <c r="BU25">
        <v>16.282</v>
      </c>
      <c r="BV25">
        <v>0.25011880643305567</v>
      </c>
      <c r="BW25">
        <v>12.089075644264359</v>
      </c>
      <c r="BX25">
        <v>117</v>
      </c>
      <c r="BY25">
        <v>3</v>
      </c>
      <c r="BZ25">
        <v>148</v>
      </c>
    </row>
    <row r="26" spans="1:78" ht="16.5">
      <c r="A26" s="109" t="str">
        <f t="shared" si="1"/>
        <v>성원운수</v>
      </c>
      <c r="B26" s="110" t="str">
        <f t="shared" si="2"/>
        <v>김태화</v>
      </c>
      <c r="C26" s="111" t="str">
        <f t="shared" si="3"/>
        <v>B</v>
      </c>
      <c r="D26" s="112">
        <f t="shared" si="4"/>
        <v>0.90038461538461545</v>
      </c>
      <c r="E26" s="113">
        <f t="shared" si="5"/>
        <v>6360</v>
      </c>
      <c r="F26" s="114" t="str">
        <f t="shared" si="6"/>
        <v>538</v>
      </c>
      <c r="G26" s="115" t="str">
        <f t="shared" si="7"/>
        <v>71바6306</v>
      </c>
      <c r="H26" s="116">
        <f t="shared" si="8"/>
        <v>1</v>
      </c>
      <c r="I26" s="117">
        <f t="shared" si="9"/>
        <v>1316.9090000000001</v>
      </c>
      <c r="J26" s="118">
        <f t="shared" si="10"/>
        <v>2.9385155273216571E-2</v>
      </c>
      <c r="K26" s="118">
        <f t="shared" si="11"/>
        <v>0.39593300253739644</v>
      </c>
      <c r="L26" s="118">
        <f t="shared" si="12"/>
        <v>0.1526301361749369</v>
      </c>
      <c r="M26" s="119">
        <f t="shared" si="13"/>
        <v>10.066000000000001</v>
      </c>
      <c r="N26" s="120">
        <f t="shared" si="14"/>
        <v>0</v>
      </c>
      <c r="O26" s="120">
        <f t="shared" si="15"/>
        <v>2.2021263428224729</v>
      </c>
      <c r="P26" s="221">
        <f t="shared" si="16"/>
        <v>19</v>
      </c>
      <c r="Q26" s="222">
        <f t="shared" si="17"/>
        <v>0</v>
      </c>
      <c r="R26" s="222">
        <f t="shared" si="18"/>
        <v>29</v>
      </c>
      <c r="T26">
        <v>519</v>
      </c>
      <c r="U26">
        <v>6360</v>
      </c>
      <c r="V26" t="s">
        <v>235</v>
      </c>
      <c r="W26">
        <v>1316.9090000000001</v>
      </c>
      <c r="X26">
        <v>562.63199999999995</v>
      </c>
      <c r="Y26">
        <v>2.3410000000000002</v>
      </c>
      <c r="Z26">
        <v>10.066000000000001</v>
      </c>
      <c r="AA26">
        <v>108.41467299999999</v>
      </c>
      <c r="AB26">
        <v>3.1857820000000001</v>
      </c>
      <c r="AC26">
        <v>42.924947000000003</v>
      </c>
      <c r="AD26" s="1">
        <v>201</v>
      </c>
      <c r="AE26">
        <v>0</v>
      </c>
      <c r="AF26">
        <v>29</v>
      </c>
      <c r="AG26">
        <v>63</v>
      </c>
      <c r="AH26">
        <v>12.146962</v>
      </c>
      <c r="AI26">
        <v>0.6</v>
      </c>
      <c r="AJ26">
        <v>0</v>
      </c>
      <c r="AK26">
        <v>19</v>
      </c>
      <c r="AL26">
        <v>3336</v>
      </c>
      <c r="AM26">
        <v>0.90038461538461545</v>
      </c>
      <c r="AN26" t="s">
        <v>68</v>
      </c>
      <c r="AO26">
        <v>1316.9090000000001</v>
      </c>
      <c r="AP26" t="s">
        <v>398</v>
      </c>
      <c r="AQ26" t="s">
        <v>117</v>
      </c>
      <c r="AR26" t="s">
        <v>121</v>
      </c>
      <c r="AS26" t="s">
        <v>117</v>
      </c>
      <c r="AT26" t="s">
        <v>121</v>
      </c>
      <c r="AU26" t="s">
        <v>303</v>
      </c>
      <c r="AV26" t="s">
        <v>235</v>
      </c>
      <c r="AW26" t="s">
        <v>68</v>
      </c>
      <c r="AX26">
        <v>6360</v>
      </c>
      <c r="AY26" t="s">
        <v>557</v>
      </c>
      <c r="AZ26">
        <v>4</v>
      </c>
      <c r="BA26" t="s">
        <v>558</v>
      </c>
      <c r="BB26">
        <v>1</v>
      </c>
      <c r="BC26">
        <v>1</v>
      </c>
      <c r="BE26" t="s">
        <v>69</v>
      </c>
      <c r="BF26">
        <v>1</v>
      </c>
      <c r="BG26" t="s">
        <v>329</v>
      </c>
      <c r="BI26" t="s">
        <v>117</v>
      </c>
      <c r="BJ26" t="s">
        <v>235</v>
      </c>
      <c r="BK26" t="s">
        <v>68</v>
      </c>
      <c r="BL26">
        <v>0.90038461538461545</v>
      </c>
      <c r="BM26">
        <v>6360</v>
      </c>
      <c r="BN26" t="s">
        <v>121</v>
      </c>
      <c r="BO26" t="s">
        <v>303</v>
      </c>
      <c r="BP26">
        <v>1</v>
      </c>
      <c r="BQ26">
        <v>1316.9090000000001</v>
      </c>
      <c r="BR26">
        <v>2.9385155273216571E-2</v>
      </c>
      <c r="BS26">
        <v>0.39593300253739644</v>
      </c>
      <c r="BT26">
        <v>0.1526301361749369</v>
      </c>
      <c r="BU26">
        <v>10.066000000000001</v>
      </c>
      <c r="BV26">
        <v>0</v>
      </c>
      <c r="BW26">
        <v>2.2021263428224729</v>
      </c>
      <c r="BX26">
        <v>19</v>
      </c>
      <c r="BY26">
        <v>0</v>
      </c>
      <c r="BZ26">
        <v>29</v>
      </c>
    </row>
    <row r="27" spans="1:78" ht="16.5">
      <c r="A27" s="126" t="str">
        <f t="shared" si="1"/>
        <v>성원운수</v>
      </c>
      <c r="B27" s="127" t="str">
        <f t="shared" si="2"/>
        <v>김형구</v>
      </c>
      <c r="C27" s="128" t="str">
        <f t="shared" si="3"/>
        <v>F</v>
      </c>
      <c r="D27" s="129">
        <f t="shared" si="4"/>
        <v>0.7840072029190257</v>
      </c>
      <c r="E27" s="130">
        <f t="shared" si="5"/>
        <v>9091</v>
      </c>
      <c r="F27" s="131" t="str">
        <f t="shared" si="6"/>
        <v>538</v>
      </c>
      <c r="G27" s="132" t="str">
        <f t="shared" si="7"/>
        <v>71바6305</v>
      </c>
      <c r="H27" s="133">
        <f t="shared" si="8"/>
        <v>2</v>
      </c>
      <c r="I27" s="134">
        <f t="shared" si="9"/>
        <v>1014.311</v>
      </c>
      <c r="J27" s="135">
        <f t="shared" si="10"/>
        <v>4.4935916022644247E-2</v>
      </c>
      <c r="K27" s="135">
        <f t="shared" si="11"/>
        <v>0.45509192266446746</v>
      </c>
      <c r="L27" s="135">
        <f t="shared" si="12"/>
        <v>0.31745687466664563</v>
      </c>
      <c r="M27" s="136">
        <f t="shared" si="13"/>
        <v>14.337999999999999</v>
      </c>
      <c r="N27" s="137">
        <f t="shared" si="14"/>
        <v>0.49294545755690317</v>
      </c>
      <c r="O27" s="137">
        <f t="shared" si="15"/>
        <v>17.548858289025752</v>
      </c>
      <c r="P27" s="219">
        <f t="shared" si="16"/>
        <v>84</v>
      </c>
      <c r="Q27" s="220">
        <f t="shared" si="17"/>
        <v>5</v>
      </c>
      <c r="R27" s="220">
        <f t="shared" si="18"/>
        <v>178</v>
      </c>
      <c r="T27">
        <v>519</v>
      </c>
      <c r="U27">
        <v>9091</v>
      </c>
      <c r="V27" t="s">
        <v>236</v>
      </c>
      <c r="W27">
        <v>1014.311</v>
      </c>
      <c r="X27">
        <v>497.709</v>
      </c>
      <c r="Y27">
        <v>2.0379999999999998</v>
      </c>
      <c r="Z27">
        <v>14.337999999999999</v>
      </c>
      <c r="AA27">
        <v>88.186629999999994</v>
      </c>
      <c r="AB27">
        <v>3.9627469999999998</v>
      </c>
      <c r="AC27">
        <v>40.133023000000001</v>
      </c>
      <c r="AD27" s="1">
        <v>322</v>
      </c>
      <c r="AE27">
        <v>5</v>
      </c>
      <c r="AF27">
        <v>178</v>
      </c>
      <c r="AG27">
        <v>94</v>
      </c>
      <c r="AH27">
        <v>11.501868</v>
      </c>
      <c r="AI27">
        <v>135.30000000000001</v>
      </c>
      <c r="AJ27">
        <v>12</v>
      </c>
      <c r="AK27">
        <v>84</v>
      </c>
      <c r="AL27">
        <v>17125</v>
      </c>
      <c r="AM27">
        <v>0.7840072029190257</v>
      </c>
      <c r="AN27" t="s">
        <v>70</v>
      </c>
      <c r="AO27">
        <v>917.62</v>
      </c>
      <c r="AP27" t="s">
        <v>399</v>
      </c>
      <c r="AQ27" t="s">
        <v>117</v>
      </c>
      <c r="AR27" t="s">
        <v>121</v>
      </c>
      <c r="AS27" t="s">
        <v>117</v>
      </c>
      <c r="AT27" t="s">
        <v>121</v>
      </c>
      <c r="AU27" t="s">
        <v>217</v>
      </c>
      <c r="AV27" t="s">
        <v>236</v>
      </c>
      <c r="AW27" t="s">
        <v>70</v>
      </c>
      <c r="AX27">
        <v>9091</v>
      </c>
      <c r="AY27" t="s">
        <v>555</v>
      </c>
      <c r="AZ27">
        <v>2</v>
      </c>
      <c r="BA27" t="s">
        <v>559</v>
      </c>
      <c r="BB27">
        <v>2</v>
      </c>
      <c r="BC27">
        <v>1</v>
      </c>
      <c r="BE27" t="s">
        <v>67</v>
      </c>
      <c r="BF27">
        <v>-1</v>
      </c>
      <c r="BG27" t="s">
        <v>352</v>
      </c>
      <c r="BI27" t="s">
        <v>117</v>
      </c>
      <c r="BJ27" t="s">
        <v>236</v>
      </c>
      <c r="BK27" t="s">
        <v>70</v>
      </c>
      <c r="BL27">
        <v>0.7840072029190257</v>
      </c>
      <c r="BM27">
        <v>9091</v>
      </c>
      <c r="BN27" t="s">
        <v>121</v>
      </c>
      <c r="BO27" t="s">
        <v>217</v>
      </c>
      <c r="BP27">
        <v>2</v>
      </c>
      <c r="BQ27">
        <v>1014.311</v>
      </c>
      <c r="BR27">
        <v>4.4935916022644247E-2</v>
      </c>
      <c r="BS27">
        <v>0.45509192266446746</v>
      </c>
      <c r="BT27">
        <v>0.31745687466664563</v>
      </c>
      <c r="BU27">
        <v>14.337999999999999</v>
      </c>
      <c r="BV27">
        <v>0.49294545755690317</v>
      </c>
      <c r="BW27">
        <v>17.548858289025752</v>
      </c>
      <c r="BX27">
        <v>84</v>
      </c>
      <c r="BY27">
        <v>5</v>
      </c>
      <c r="BZ27">
        <v>178</v>
      </c>
    </row>
    <row r="28" spans="1:78" ht="16.5">
      <c r="A28" s="109" t="str">
        <f t="shared" si="1"/>
        <v>성원운수</v>
      </c>
      <c r="B28" s="110" t="str">
        <f t="shared" si="2"/>
        <v>김호진</v>
      </c>
      <c r="C28" s="111" t="str">
        <f t="shared" si="3"/>
        <v>F</v>
      </c>
      <c r="D28" s="112">
        <f t="shared" si="4"/>
        <v>0.78923076923076918</v>
      </c>
      <c r="E28" s="113">
        <f t="shared" si="5"/>
        <v>4555</v>
      </c>
      <c r="F28" s="114" t="str">
        <f t="shared" si="6"/>
        <v>538</v>
      </c>
      <c r="G28" s="115" t="str">
        <f t="shared" si="7"/>
        <v>71바6302</v>
      </c>
      <c r="H28" s="116">
        <f t="shared" si="8"/>
        <v>1</v>
      </c>
      <c r="I28" s="117">
        <f t="shared" si="9"/>
        <v>1528.057</v>
      </c>
      <c r="J28" s="118">
        <f t="shared" si="10"/>
        <v>1.4508214605567178E-2</v>
      </c>
      <c r="K28" s="118">
        <f t="shared" si="11"/>
        <v>0.4828568437516218</v>
      </c>
      <c r="L28" s="118">
        <f t="shared" si="12"/>
        <v>0.32786735049805077</v>
      </c>
      <c r="M28" s="119">
        <f t="shared" si="13"/>
        <v>11.702</v>
      </c>
      <c r="N28" s="120">
        <f t="shared" si="14"/>
        <v>6.5442584929750663E-2</v>
      </c>
      <c r="O28" s="120">
        <f t="shared" si="15"/>
        <v>2.2250478876115225</v>
      </c>
      <c r="P28" s="221">
        <f t="shared" si="16"/>
        <v>137</v>
      </c>
      <c r="Q28" s="222">
        <f t="shared" si="17"/>
        <v>1</v>
      </c>
      <c r="R28" s="222">
        <f t="shared" si="18"/>
        <v>34</v>
      </c>
      <c r="T28">
        <v>519</v>
      </c>
      <c r="U28">
        <v>4555</v>
      </c>
      <c r="V28" t="s">
        <v>237</v>
      </c>
      <c r="W28">
        <v>1528.057</v>
      </c>
      <c r="X28">
        <v>744.75</v>
      </c>
      <c r="Y28">
        <v>2.052</v>
      </c>
      <c r="Z28">
        <v>11.702</v>
      </c>
      <c r="AA28">
        <v>149.76081199999999</v>
      </c>
      <c r="AB28">
        <v>2.1727620000000001</v>
      </c>
      <c r="AC28">
        <v>72.313033000000004</v>
      </c>
      <c r="AD28" s="1">
        <v>501</v>
      </c>
      <c r="AE28">
        <v>1</v>
      </c>
      <c r="AF28">
        <v>34</v>
      </c>
      <c r="AG28">
        <v>67</v>
      </c>
      <c r="AH28">
        <v>10.203315999999999</v>
      </c>
      <c r="AI28">
        <v>5.0999999999999996</v>
      </c>
      <c r="AJ28">
        <v>0</v>
      </c>
      <c r="AK28">
        <v>137</v>
      </c>
      <c r="AL28">
        <v>35737</v>
      </c>
      <c r="AM28">
        <v>0.78923076923076918</v>
      </c>
      <c r="AN28" t="s">
        <v>70</v>
      </c>
      <c r="AO28">
        <v>1528.057</v>
      </c>
      <c r="AP28" t="s">
        <v>400</v>
      </c>
      <c r="AQ28" t="s">
        <v>117</v>
      </c>
      <c r="AR28" t="s">
        <v>121</v>
      </c>
      <c r="AS28" t="s">
        <v>117</v>
      </c>
      <c r="AT28" t="s">
        <v>121</v>
      </c>
      <c r="AU28" t="s">
        <v>215</v>
      </c>
      <c r="AV28" t="s">
        <v>237</v>
      </c>
      <c r="AW28" t="s">
        <v>70</v>
      </c>
      <c r="AX28">
        <v>4555</v>
      </c>
      <c r="AY28" t="s">
        <v>555</v>
      </c>
      <c r="AZ28">
        <v>1</v>
      </c>
      <c r="BA28" t="s">
        <v>560</v>
      </c>
      <c r="BB28">
        <v>1</v>
      </c>
      <c r="BC28">
        <v>1</v>
      </c>
      <c r="BE28" t="s">
        <v>70</v>
      </c>
      <c r="BF28">
        <v>0</v>
      </c>
      <c r="BG28" t="s">
        <v>297</v>
      </c>
      <c r="BI28" t="s">
        <v>117</v>
      </c>
      <c r="BJ28" t="s">
        <v>237</v>
      </c>
      <c r="BK28" t="s">
        <v>70</v>
      </c>
      <c r="BL28">
        <v>0.78923076923076918</v>
      </c>
      <c r="BM28">
        <v>4555</v>
      </c>
      <c r="BN28" t="s">
        <v>121</v>
      </c>
      <c r="BO28" t="s">
        <v>215</v>
      </c>
      <c r="BP28">
        <v>1</v>
      </c>
      <c r="BQ28">
        <v>1528.057</v>
      </c>
      <c r="BR28">
        <v>1.4508214605567178E-2</v>
      </c>
      <c r="BS28">
        <v>0.4828568437516218</v>
      </c>
      <c r="BT28">
        <v>0.32786735049805077</v>
      </c>
      <c r="BU28">
        <v>11.702</v>
      </c>
      <c r="BV28">
        <v>6.5442584929750663E-2</v>
      </c>
      <c r="BW28">
        <v>2.2250478876115225</v>
      </c>
      <c r="BX28">
        <v>137</v>
      </c>
      <c r="BY28">
        <v>1</v>
      </c>
      <c r="BZ28">
        <v>34</v>
      </c>
    </row>
    <row r="29" spans="1:78" ht="16.5">
      <c r="A29" s="126" t="str">
        <f t="shared" si="1"/>
        <v>성원운수</v>
      </c>
      <c r="B29" s="127" t="str">
        <f t="shared" si="2"/>
        <v>노매화</v>
      </c>
      <c r="C29" s="128" t="str">
        <f t="shared" si="3"/>
        <v>B</v>
      </c>
      <c r="D29" s="129">
        <f t="shared" si="4"/>
        <v>0.92577396891144614</v>
      </c>
      <c r="E29" s="130">
        <f t="shared" si="5"/>
        <v>3968</v>
      </c>
      <c r="F29" s="131" t="str">
        <f t="shared" si="6"/>
        <v>536</v>
      </c>
      <c r="G29" s="132" t="str">
        <f t="shared" si="7"/>
        <v>71바5555</v>
      </c>
      <c r="H29" s="133">
        <f t="shared" si="8"/>
        <v>2</v>
      </c>
      <c r="I29" s="134">
        <f t="shared" si="9"/>
        <v>751.774</v>
      </c>
      <c r="J29" s="135">
        <f t="shared" si="10"/>
        <v>1.187721821757488E-2</v>
      </c>
      <c r="K29" s="135">
        <f t="shared" si="11"/>
        <v>0.38557486925880535</v>
      </c>
      <c r="L29" s="135">
        <f t="shared" si="12"/>
        <v>0.15031113073875926</v>
      </c>
      <c r="M29" s="136">
        <f t="shared" si="13"/>
        <v>4.2050000000000001</v>
      </c>
      <c r="N29" s="137">
        <f t="shared" si="14"/>
        <v>0</v>
      </c>
      <c r="O29" s="137">
        <f t="shared" si="15"/>
        <v>5.4537666905213538</v>
      </c>
      <c r="P29" s="219">
        <f t="shared" si="16"/>
        <v>10</v>
      </c>
      <c r="Q29" s="220">
        <f t="shared" si="17"/>
        <v>0</v>
      </c>
      <c r="R29" s="220">
        <f t="shared" si="18"/>
        <v>41</v>
      </c>
      <c r="T29">
        <v>519</v>
      </c>
      <c r="U29">
        <v>3968</v>
      </c>
      <c r="V29" t="s">
        <v>238</v>
      </c>
      <c r="W29">
        <v>751.774</v>
      </c>
      <c r="X29">
        <v>289.37299999999999</v>
      </c>
      <c r="Y29">
        <v>2.5979999999999999</v>
      </c>
      <c r="Z29">
        <v>4.2050000000000001</v>
      </c>
      <c r="AA29">
        <v>59.426372999999998</v>
      </c>
      <c r="AB29">
        <v>0.70582</v>
      </c>
      <c r="AC29">
        <v>22.913315999999998</v>
      </c>
      <c r="AD29" s="1">
        <v>113</v>
      </c>
      <c r="AE29">
        <v>0</v>
      </c>
      <c r="AF29">
        <v>41</v>
      </c>
      <c r="AG29">
        <v>63</v>
      </c>
      <c r="AH29">
        <v>12.650511</v>
      </c>
      <c r="AI29">
        <v>0</v>
      </c>
      <c r="AJ29">
        <v>0</v>
      </c>
      <c r="AK29">
        <v>10</v>
      </c>
      <c r="AL29">
        <v>821</v>
      </c>
      <c r="AM29">
        <v>0.92577396891144614</v>
      </c>
      <c r="AN29" t="s">
        <v>68</v>
      </c>
      <c r="AO29">
        <v>640.28800000000001</v>
      </c>
      <c r="AP29" t="s">
        <v>401</v>
      </c>
      <c r="AQ29" t="s">
        <v>117</v>
      </c>
      <c r="AR29" t="s">
        <v>119</v>
      </c>
      <c r="AS29" t="s">
        <v>117</v>
      </c>
      <c r="AT29" t="s">
        <v>119</v>
      </c>
      <c r="AU29" t="s">
        <v>194</v>
      </c>
      <c r="AV29" t="s">
        <v>238</v>
      </c>
      <c r="AW29" t="s">
        <v>68</v>
      </c>
      <c r="AX29">
        <v>3968</v>
      </c>
      <c r="AY29" t="s">
        <v>549</v>
      </c>
      <c r="AZ29">
        <v>5</v>
      </c>
      <c r="BA29" t="s">
        <v>367</v>
      </c>
      <c r="BB29">
        <v>2</v>
      </c>
      <c r="BC29">
        <v>1</v>
      </c>
      <c r="BE29" t="s">
        <v>69</v>
      </c>
      <c r="BF29">
        <v>1</v>
      </c>
      <c r="BG29" t="s">
        <v>329</v>
      </c>
      <c r="BI29" t="s">
        <v>117</v>
      </c>
      <c r="BJ29" t="s">
        <v>238</v>
      </c>
      <c r="BK29" t="s">
        <v>68</v>
      </c>
      <c r="BL29">
        <v>0.92577396891144614</v>
      </c>
      <c r="BM29">
        <v>3968</v>
      </c>
      <c r="BN29" t="s">
        <v>119</v>
      </c>
      <c r="BO29" t="s">
        <v>194</v>
      </c>
      <c r="BP29">
        <v>2</v>
      </c>
      <c r="BQ29">
        <v>751.774</v>
      </c>
      <c r="BR29">
        <v>1.187721821757488E-2</v>
      </c>
      <c r="BS29">
        <v>0.38557486925880535</v>
      </c>
      <c r="BT29">
        <v>0.15031113073875926</v>
      </c>
      <c r="BU29">
        <v>4.2050000000000001</v>
      </c>
      <c r="BV29">
        <v>0</v>
      </c>
      <c r="BW29">
        <v>5.4537666905213538</v>
      </c>
      <c r="BX29">
        <v>10</v>
      </c>
      <c r="BY29">
        <v>0</v>
      </c>
      <c r="BZ29">
        <v>41</v>
      </c>
    </row>
    <row r="30" spans="1:78" ht="16.5">
      <c r="A30" s="109" t="str">
        <f t="shared" si="1"/>
        <v>성원운수</v>
      </c>
      <c r="B30" s="110" t="str">
        <f t="shared" si="2"/>
        <v>마재인</v>
      </c>
      <c r="C30" s="111" t="str">
        <f t="shared" si="3"/>
        <v>C</v>
      </c>
      <c r="D30" s="112">
        <f t="shared" si="4"/>
        <v>0.87689655172413805</v>
      </c>
      <c r="E30" s="113">
        <f t="shared" si="5"/>
        <v>1701</v>
      </c>
      <c r="F30" s="114" t="str">
        <f t="shared" si="6"/>
        <v>536</v>
      </c>
      <c r="G30" s="115" t="str">
        <f t="shared" si="7"/>
        <v>71바5562</v>
      </c>
      <c r="H30" s="116">
        <f t="shared" si="8"/>
        <v>1</v>
      </c>
      <c r="I30" s="117">
        <f t="shared" si="9"/>
        <v>1012.38</v>
      </c>
      <c r="J30" s="118">
        <f t="shared" si="10"/>
        <v>4.4554152486601245E-3</v>
      </c>
      <c r="K30" s="118">
        <f t="shared" si="11"/>
        <v>0.38402144484107165</v>
      </c>
      <c r="L30" s="118">
        <f t="shared" si="12"/>
        <v>0.19459096386732255</v>
      </c>
      <c r="M30" s="119">
        <f t="shared" si="13"/>
        <v>4.7229999999999999</v>
      </c>
      <c r="N30" s="120">
        <f t="shared" si="14"/>
        <v>0</v>
      </c>
      <c r="O30" s="120">
        <f t="shared" si="15"/>
        <v>1.3828799462652364</v>
      </c>
      <c r="P30" s="221">
        <f t="shared" si="16"/>
        <v>8</v>
      </c>
      <c r="Q30" s="222">
        <f t="shared" si="17"/>
        <v>0</v>
      </c>
      <c r="R30" s="222">
        <f t="shared" si="18"/>
        <v>14</v>
      </c>
      <c r="T30">
        <v>519</v>
      </c>
      <c r="U30">
        <v>1701</v>
      </c>
      <c r="V30" t="s">
        <v>306</v>
      </c>
      <c r="W30">
        <v>1012.38</v>
      </c>
      <c r="X30">
        <v>398.13600000000002</v>
      </c>
      <c r="Y30">
        <v>2.5430000000000001</v>
      </c>
      <c r="Z30">
        <v>4.7229999999999999</v>
      </c>
      <c r="AA30">
        <v>78.303588000000005</v>
      </c>
      <c r="AB30">
        <v>0.34887499999999999</v>
      </c>
      <c r="AC30">
        <v>30.070257000000002</v>
      </c>
      <c r="AD30" s="1">
        <v>197</v>
      </c>
      <c r="AE30">
        <v>0</v>
      </c>
      <c r="AF30">
        <v>14</v>
      </c>
      <c r="AG30">
        <v>61</v>
      </c>
      <c r="AH30">
        <v>12.928909000000001</v>
      </c>
      <c r="AI30">
        <v>0</v>
      </c>
      <c r="AJ30">
        <v>0</v>
      </c>
      <c r="AK30">
        <v>8</v>
      </c>
      <c r="AL30">
        <v>610</v>
      </c>
      <c r="AM30">
        <v>0.87689655172413805</v>
      </c>
      <c r="AN30" t="s">
        <v>69</v>
      </c>
      <c r="AO30">
        <v>1012.38</v>
      </c>
      <c r="AP30" t="s">
        <v>402</v>
      </c>
      <c r="AQ30" t="s">
        <v>117</v>
      </c>
      <c r="AR30" t="s">
        <v>119</v>
      </c>
      <c r="AS30" t="s">
        <v>117</v>
      </c>
      <c r="AT30" t="s">
        <v>119</v>
      </c>
      <c r="AU30" t="s">
        <v>301</v>
      </c>
      <c r="AV30" t="s">
        <v>306</v>
      </c>
      <c r="AW30" t="s">
        <v>69</v>
      </c>
      <c r="AX30">
        <v>1701</v>
      </c>
      <c r="AY30" t="s">
        <v>534</v>
      </c>
      <c r="AZ30">
        <v>4</v>
      </c>
      <c r="BA30" t="s">
        <v>561</v>
      </c>
      <c r="BB30">
        <v>1</v>
      </c>
      <c r="BC30">
        <v>1</v>
      </c>
      <c r="BE30" t="s">
        <v>69</v>
      </c>
      <c r="BF30">
        <v>0</v>
      </c>
      <c r="BG30" t="s">
        <v>297</v>
      </c>
      <c r="BI30" t="s">
        <v>117</v>
      </c>
      <c r="BJ30" t="s">
        <v>306</v>
      </c>
      <c r="BK30" t="s">
        <v>69</v>
      </c>
      <c r="BL30">
        <v>0.87689655172413805</v>
      </c>
      <c r="BM30">
        <v>1701</v>
      </c>
      <c r="BN30" t="s">
        <v>119</v>
      </c>
      <c r="BO30" t="s">
        <v>301</v>
      </c>
      <c r="BP30">
        <v>1</v>
      </c>
      <c r="BQ30">
        <v>1012.38</v>
      </c>
      <c r="BR30">
        <v>4.4554152486601245E-3</v>
      </c>
      <c r="BS30">
        <v>0.38402144484107165</v>
      </c>
      <c r="BT30">
        <v>0.19459096386732255</v>
      </c>
      <c r="BU30">
        <v>4.7229999999999999</v>
      </c>
      <c r="BV30">
        <v>0</v>
      </c>
      <c r="BW30">
        <v>1.3828799462652364</v>
      </c>
      <c r="BX30">
        <v>8</v>
      </c>
      <c r="BY30">
        <v>0</v>
      </c>
      <c r="BZ30">
        <v>14</v>
      </c>
    </row>
    <row r="31" spans="1:78" ht="16.5">
      <c r="A31" s="126" t="str">
        <f t="shared" si="1"/>
        <v>성원운수</v>
      </c>
      <c r="B31" s="127" t="str">
        <f t="shared" si="2"/>
        <v>명대식</v>
      </c>
      <c r="C31" s="128" t="str">
        <f t="shared" si="3"/>
        <v>A</v>
      </c>
      <c r="D31" s="129">
        <f t="shared" si="4"/>
        <v>0.9671428571428573</v>
      </c>
      <c r="E31" s="130">
        <f t="shared" si="5"/>
        <v>3421</v>
      </c>
      <c r="F31" s="131" t="str">
        <f t="shared" si="6"/>
        <v>536</v>
      </c>
      <c r="G31" s="132" t="str">
        <f t="shared" si="7"/>
        <v>71바5555</v>
      </c>
      <c r="H31" s="133">
        <f t="shared" si="8"/>
        <v>1</v>
      </c>
      <c r="I31" s="134">
        <f t="shared" si="9"/>
        <v>767.39200000000005</v>
      </c>
      <c r="J31" s="135">
        <f t="shared" si="10"/>
        <v>1.4992157597248871E-2</v>
      </c>
      <c r="K31" s="135">
        <f t="shared" si="11"/>
        <v>0.33978499668570555</v>
      </c>
      <c r="L31" s="135">
        <f t="shared" si="12"/>
        <v>0.15898002585380092</v>
      </c>
      <c r="M31" s="136">
        <f t="shared" si="13"/>
        <v>3.0470000000000002</v>
      </c>
      <c r="N31" s="137">
        <f t="shared" si="14"/>
        <v>0</v>
      </c>
      <c r="O31" s="137">
        <f t="shared" si="15"/>
        <v>1.3031149660147616</v>
      </c>
      <c r="P31" s="219">
        <f t="shared" si="16"/>
        <v>0</v>
      </c>
      <c r="Q31" s="220">
        <f t="shared" si="17"/>
        <v>0</v>
      </c>
      <c r="R31" s="220">
        <f t="shared" si="18"/>
        <v>10</v>
      </c>
      <c r="T31">
        <v>519</v>
      </c>
      <c r="U31">
        <v>3421</v>
      </c>
      <c r="V31" t="s">
        <v>239</v>
      </c>
      <c r="W31">
        <v>767.39200000000005</v>
      </c>
      <c r="X31">
        <v>283.43099999999998</v>
      </c>
      <c r="Y31">
        <v>2.7080000000000002</v>
      </c>
      <c r="Z31">
        <v>3.0470000000000002</v>
      </c>
      <c r="AA31">
        <v>56.396619000000001</v>
      </c>
      <c r="AB31">
        <v>0.84550700000000001</v>
      </c>
      <c r="AC31">
        <v>19.162724999999998</v>
      </c>
      <c r="AD31" s="1">
        <v>122</v>
      </c>
      <c r="AE31">
        <v>0</v>
      </c>
      <c r="AF31">
        <v>10</v>
      </c>
      <c r="AG31">
        <v>64</v>
      </c>
      <c r="AH31">
        <v>13.607056</v>
      </c>
      <c r="AI31">
        <v>2.4</v>
      </c>
      <c r="AJ31">
        <v>0</v>
      </c>
      <c r="AK31">
        <v>0</v>
      </c>
      <c r="AL31">
        <v>0</v>
      </c>
      <c r="AM31">
        <v>0.9671428571428573</v>
      </c>
      <c r="AN31" t="s">
        <v>66</v>
      </c>
      <c r="AO31">
        <v>767.39200000000005</v>
      </c>
      <c r="AP31" t="s">
        <v>403</v>
      </c>
      <c r="AQ31" t="s">
        <v>117</v>
      </c>
      <c r="AR31" t="s">
        <v>119</v>
      </c>
      <c r="AS31" t="s">
        <v>117</v>
      </c>
      <c r="AT31" t="s">
        <v>119</v>
      </c>
      <c r="AU31" t="s">
        <v>194</v>
      </c>
      <c r="AV31" t="s">
        <v>239</v>
      </c>
      <c r="AW31" t="s">
        <v>66</v>
      </c>
      <c r="AX31">
        <v>3421</v>
      </c>
      <c r="AY31" t="s">
        <v>562</v>
      </c>
      <c r="AZ31">
        <v>2</v>
      </c>
      <c r="BA31" t="s">
        <v>350</v>
      </c>
      <c r="BB31">
        <v>1</v>
      </c>
      <c r="BC31">
        <v>1</v>
      </c>
      <c r="BE31" t="s">
        <v>66</v>
      </c>
      <c r="BF31">
        <v>0</v>
      </c>
      <c r="BG31" t="s">
        <v>297</v>
      </c>
      <c r="BI31" t="s">
        <v>117</v>
      </c>
      <c r="BJ31" t="s">
        <v>239</v>
      </c>
      <c r="BK31" t="s">
        <v>66</v>
      </c>
      <c r="BL31">
        <v>0.9671428571428573</v>
      </c>
      <c r="BM31">
        <v>3421</v>
      </c>
      <c r="BN31" t="s">
        <v>119</v>
      </c>
      <c r="BO31" t="s">
        <v>194</v>
      </c>
      <c r="BP31">
        <v>1</v>
      </c>
      <c r="BQ31">
        <v>767.39200000000005</v>
      </c>
      <c r="BR31">
        <v>1.4992157597248871E-2</v>
      </c>
      <c r="BS31">
        <v>0.33978499668570555</v>
      </c>
      <c r="BT31">
        <v>0.15898002585380092</v>
      </c>
      <c r="BU31">
        <v>3.0470000000000002</v>
      </c>
      <c r="BV31">
        <v>0</v>
      </c>
      <c r="BW31">
        <v>1.3031149660147616</v>
      </c>
      <c r="BX31">
        <v>0</v>
      </c>
      <c r="BY31">
        <v>0</v>
      </c>
      <c r="BZ31">
        <v>10</v>
      </c>
    </row>
    <row r="32" spans="1:78" ht="16.5">
      <c r="A32" s="109" t="str">
        <f t="shared" si="1"/>
        <v>성원운수</v>
      </c>
      <c r="B32" s="110" t="str">
        <f t="shared" si="2"/>
        <v>문경환</v>
      </c>
      <c r="C32" s="111" t="str">
        <f t="shared" si="3"/>
        <v>S</v>
      </c>
      <c r="D32" s="112">
        <f t="shared" si="4"/>
        <v>1.0201699185141777</v>
      </c>
      <c r="E32" s="113">
        <f t="shared" si="5"/>
        <v>1648</v>
      </c>
      <c r="F32" s="114" t="str">
        <f t="shared" si="6"/>
        <v>538</v>
      </c>
      <c r="G32" s="115" t="str">
        <f t="shared" si="7"/>
        <v>71바6306</v>
      </c>
      <c r="H32" s="116">
        <f t="shared" si="8"/>
        <v>4</v>
      </c>
      <c r="I32" s="117">
        <f t="shared" si="9"/>
        <v>948.51800000000003</v>
      </c>
      <c r="J32" s="118">
        <f t="shared" si="10"/>
        <v>1.7752658065446347E-2</v>
      </c>
      <c r="K32" s="118">
        <f t="shared" si="11"/>
        <v>0.2705874216720669</v>
      </c>
      <c r="L32" s="118">
        <f t="shared" si="12"/>
        <v>0.17290130498314213</v>
      </c>
      <c r="M32" s="119">
        <f t="shared" si="13"/>
        <v>7.0090000000000003</v>
      </c>
      <c r="N32" s="120">
        <f t="shared" si="14"/>
        <v>0.42171049995888321</v>
      </c>
      <c r="O32" s="120">
        <f t="shared" si="15"/>
        <v>1.1597038748869288</v>
      </c>
      <c r="P32" s="221">
        <f t="shared" si="16"/>
        <v>0</v>
      </c>
      <c r="Q32" s="222">
        <f t="shared" si="17"/>
        <v>4</v>
      </c>
      <c r="R32" s="222">
        <f t="shared" si="18"/>
        <v>12</v>
      </c>
      <c r="T32">
        <v>519</v>
      </c>
      <c r="U32">
        <v>1648</v>
      </c>
      <c r="V32" t="s">
        <v>322</v>
      </c>
      <c r="W32">
        <v>994.28700000000003</v>
      </c>
      <c r="X32">
        <v>374.18299999999999</v>
      </c>
      <c r="Y32">
        <v>2.657</v>
      </c>
      <c r="Z32">
        <v>7.0090000000000003</v>
      </c>
      <c r="AA32">
        <v>71.907936000000007</v>
      </c>
      <c r="AB32">
        <v>1.2765569999999999</v>
      </c>
      <c r="AC32">
        <v>19.457383</v>
      </c>
      <c r="AD32" s="1">
        <v>164</v>
      </c>
      <c r="AE32">
        <v>4</v>
      </c>
      <c r="AF32">
        <v>12</v>
      </c>
      <c r="AG32">
        <v>59</v>
      </c>
      <c r="AH32">
        <v>13.827222000000001</v>
      </c>
      <c r="AI32">
        <v>0</v>
      </c>
      <c r="AJ32">
        <v>0</v>
      </c>
      <c r="AK32">
        <v>0</v>
      </c>
      <c r="AL32">
        <v>0</v>
      </c>
      <c r="AM32">
        <v>1.0201699185141777</v>
      </c>
      <c r="AN32" t="s">
        <v>71</v>
      </c>
      <c r="AO32">
        <v>492.24200000000002</v>
      </c>
      <c r="AP32" t="s">
        <v>404</v>
      </c>
      <c r="AQ32" t="s">
        <v>117</v>
      </c>
      <c r="AR32" t="s">
        <v>121</v>
      </c>
      <c r="AS32" t="s">
        <v>117</v>
      </c>
      <c r="AT32" t="s">
        <v>121</v>
      </c>
      <c r="AU32" t="s">
        <v>303</v>
      </c>
      <c r="AV32" t="s">
        <v>322</v>
      </c>
      <c r="AW32" t="s">
        <v>71</v>
      </c>
      <c r="AX32">
        <v>1648</v>
      </c>
      <c r="AY32" t="s">
        <v>563</v>
      </c>
      <c r="AZ32">
        <v>3</v>
      </c>
      <c r="BA32" t="s">
        <v>564</v>
      </c>
      <c r="BB32">
        <v>4</v>
      </c>
      <c r="BC32">
        <v>1</v>
      </c>
      <c r="BE32" t="s">
        <v>66</v>
      </c>
      <c r="BF32">
        <v>1</v>
      </c>
      <c r="BG32" t="s">
        <v>329</v>
      </c>
      <c r="BI32" t="s">
        <v>117</v>
      </c>
      <c r="BJ32" t="s">
        <v>322</v>
      </c>
      <c r="BK32" t="s">
        <v>71</v>
      </c>
      <c r="BL32">
        <v>1.0201699185141777</v>
      </c>
      <c r="BM32">
        <v>1648</v>
      </c>
      <c r="BN32" t="s">
        <v>121</v>
      </c>
      <c r="BO32" t="s">
        <v>303</v>
      </c>
      <c r="BP32">
        <v>4</v>
      </c>
      <c r="BQ32">
        <v>948.51800000000003</v>
      </c>
      <c r="BR32">
        <v>1.7752658065446347E-2</v>
      </c>
      <c r="BS32">
        <v>0.2705874216720669</v>
      </c>
      <c r="BT32">
        <v>0.1649423154481553</v>
      </c>
      <c r="BU32">
        <v>7.0090000000000003</v>
      </c>
      <c r="BV32">
        <v>0.42171049995888321</v>
      </c>
      <c r="BW32">
        <v>1.1597038748869288</v>
      </c>
      <c r="BX32">
        <v>0</v>
      </c>
      <c r="BY32">
        <v>4</v>
      </c>
      <c r="BZ32">
        <v>12</v>
      </c>
    </row>
    <row r="33" spans="1:78" ht="16.5">
      <c r="A33" s="126" t="str">
        <f t="shared" si="1"/>
        <v>성원운수</v>
      </c>
      <c r="B33" s="127" t="str">
        <f t="shared" si="2"/>
        <v>민권식</v>
      </c>
      <c r="C33" s="128" t="str">
        <f t="shared" si="3"/>
        <v>S</v>
      </c>
      <c r="D33" s="129">
        <f t="shared" si="4"/>
        <v>1.0945142995517705</v>
      </c>
      <c r="E33" s="130">
        <f t="shared" si="5"/>
        <v>3300</v>
      </c>
      <c r="F33" s="131" t="str">
        <f t="shared" si="6"/>
        <v>538</v>
      </c>
      <c r="G33" s="132" t="str">
        <f t="shared" si="7"/>
        <v>71바6309</v>
      </c>
      <c r="H33" s="133">
        <f t="shared" si="8"/>
        <v>2</v>
      </c>
      <c r="I33" s="134">
        <f t="shared" si="9"/>
        <v>510.79599999999999</v>
      </c>
      <c r="J33" s="135">
        <f t="shared" si="10"/>
        <v>3.1069431591524106E-2</v>
      </c>
      <c r="K33" s="135">
        <f t="shared" si="11"/>
        <v>0.32386632248074182</v>
      </c>
      <c r="L33" s="135">
        <f t="shared" si="12"/>
        <v>7.4393691414968016E-2</v>
      </c>
      <c r="M33" s="136">
        <f t="shared" si="13"/>
        <v>7.1479999999999997</v>
      </c>
      <c r="N33" s="137">
        <f t="shared" si="14"/>
        <v>0.19577287214465267</v>
      </c>
      <c r="O33" s="137">
        <f t="shared" si="15"/>
        <v>3.3281388264590954</v>
      </c>
      <c r="P33" s="219">
        <f t="shared" si="16"/>
        <v>6</v>
      </c>
      <c r="Q33" s="220">
        <f t="shared" si="17"/>
        <v>1</v>
      </c>
      <c r="R33" s="220">
        <f t="shared" si="18"/>
        <v>17</v>
      </c>
      <c r="T33">
        <v>519</v>
      </c>
      <c r="U33">
        <v>3300</v>
      </c>
      <c r="V33" t="s">
        <v>240</v>
      </c>
      <c r="W33">
        <v>510.79599999999999</v>
      </c>
      <c r="X33">
        <v>179.506</v>
      </c>
      <c r="Y33">
        <v>2.8460000000000001</v>
      </c>
      <c r="Z33">
        <v>7.1479999999999997</v>
      </c>
      <c r="AA33">
        <v>40.043861</v>
      </c>
      <c r="AB33">
        <v>1.24414</v>
      </c>
      <c r="AC33">
        <v>12.968858000000001</v>
      </c>
      <c r="AD33" s="1">
        <v>38</v>
      </c>
      <c r="AE33">
        <v>1</v>
      </c>
      <c r="AF33">
        <v>17</v>
      </c>
      <c r="AG33">
        <v>62</v>
      </c>
      <c r="AH33">
        <v>12.755912</v>
      </c>
      <c r="AI33">
        <v>0</v>
      </c>
      <c r="AJ33">
        <v>0</v>
      </c>
      <c r="AK33">
        <v>6</v>
      </c>
      <c r="AL33">
        <v>677</v>
      </c>
      <c r="AM33">
        <v>1.0945142995517705</v>
      </c>
      <c r="AN33" t="s">
        <v>71</v>
      </c>
      <c r="AO33">
        <v>414.476</v>
      </c>
      <c r="AP33" t="s">
        <v>405</v>
      </c>
      <c r="AQ33" t="s">
        <v>117</v>
      </c>
      <c r="AR33" t="s">
        <v>121</v>
      </c>
      <c r="AS33" t="s">
        <v>117</v>
      </c>
      <c r="AT33" t="s">
        <v>121</v>
      </c>
      <c r="AU33" t="s">
        <v>219</v>
      </c>
      <c r="AV33" t="s">
        <v>240</v>
      </c>
      <c r="AW33" t="s">
        <v>71</v>
      </c>
      <c r="AX33">
        <v>3300</v>
      </c>
      <c r="AY33" t="s">
        <v>563</v>
      </c>
      <c r="AZ33">
        <v>1</v>
      </c>
      <c r="BA33" t="s">
        <v>373</v>
      </c>
      <c r="BB33">
        <v>2</v>
      </c>
      <c r="BC33">
        <v>1</v>
      </c>
      <c r="BE33" t="s">
        <v>71</v>
      </c>
      <c r="BF33">
        <v>0</v>
      </c>
      <c r="BG33" t="s">
        <v>297</v>
      </c>
      <c r="BI33" t="s">
        <v>117</v>
      </c>
      <c r="BJ33" t="s">
        <v>240</v>
      </c>
      <c r="BK33" t="s">
        <v>71</v>
      </c>
      <c r="BL33">
        <v>1.0945142995517705</v>
      </c>
      <c r="BM33">
        <v>3300</v>
      </c>
      <c r="BN33" t="s">
        <v>121</v>
      </c>
      <c r="BO33" t="s">
        <v>219</v>
      </c>
      <c r="BP33">
        <v>2</v>
      </c>
      <c r="BQ33">
        <v>510.79599999999999</v>
      </c>
      <c r="BR33">
        <v>3.1069431591524106E-2</v>
      </c>
      <c r="BS33">
        <v>0.32386632248074182</v>
      </c>
      <c r="BT33">
        <v>7.4393691414968016E-2</v>
      </c>
      <c r="BU33">
        <v>7.1479999999999997</v>
      </c>
      <c r="BV33">
        <v>0.19577287214465267</v>
      </c>
      <c r="BW33">
        <v>3.3281388264590954</v>
      </c>
      <c r="BX33">
        <v>6</v>
      </c>
      <c r="BY33">
        <v>1</v>
      </c>
      <c r="BZ33">
        <v>17</v>
      </c>
    </row>
    <row r="34" spans="1:78" ht="16.5">
      <c r="A34" s="109" t="str">
        <f t="shared" si="1"/>
        <v>성원운수</v>
      </c>
      <c r="B34" s="110" t="str">
        <f t="shared" si="2"/>
        <v>민응채</v>
      </c>
      <c r="C34" s="111" t="str">
        <f t="shared" si="3"/>
        <v>A</v>
      </c>
      <c r="D34" s="112">
        <f t="shared" si="4"/>
        <v>0.95499999999999996</v>
      </c>
      <c r="E34" s="113">
        <f t="shared" si="5"/>
        <v>9231</v>
      </c>
      <c r="F34" s="114" t="str">
        <f t="shared" si="6"/>
        <v>538</v>
      </c>
      <c r="G34" s="115" t="str">
        <f t="shared" si="7"/>
        <v>71바6302</v>
      </c>
      <c r="H34" s="116">
        <f t="shared" si="8"/>
        <v>1</v>
      </c>
      <c r="I34" s="117">
        <f t="shared" si="9"/>
        <v>1484.027</v>
      </c>
      <c r="J34" s="118">
        <f t="shared" si="10"/>
        <v>4.0111027772824499E-2</v>
      </c>
      <c r="K34" s="118">
        <f t="shared" si="11"/>
        <v>0.41910073505838352</v>
      </c>
      <c r="L34" s="118">
        <f t="shared" si="12"/>
        <v>0.11387932968874555</v>
      </c>
      <c r="M34" s="119">
        <f t="shared" si="13"/>
        <v>10.445</v>
      </c>
      <c r="N34" s="120">
        <f t="shared" si="14"/>
        <v>6.738421875073701E-2</v>
      </c>
      <c r="O34" s="120">
        <f t="shared" si="15"/>
        <v>9.6359432813553934</v>
      </c>
      <c r="P34" s="221">
        <f t="shared" si="16"/>
        <v>57</v>
      </c>
      <c r="Q34" s="222">
        <f t="shared" si="17"/>
        <v>1</v>
      </c>
      <c r="R34" s="222">
        <f t="shared" si="18"/>
        <v>143</v>
      </c>
      <c r="T34">
        <v>519</v>
      </c>
      <c r="U34">
        <v>9231</v>
      </c>
      <c r="V34" t="s">
        <v>241</v>
      </c>
      <c r="W34">
        <v>1484.027</v>
      </c>
      <c r="X34">
        <v>597.68399999999997</v>
      </c>
      <c r="Y34">
        <v>2.4830000000000001</v>
      </c>
      <c r="Z34">
        <v>10.445</v>
      </c>
      <c r="AA34">
        <v>119.763548</v>
      </c>
      <c r="AB34">
        <v>4.803839</v>
      </c>
      <c r="AC34">
        <v>50.192990999999999</v>
      </c>
      <c r="AD34" s="1">
        <v>169</v>
      </c>
      <c r="AE34">
        <v>1</v>
      </c>
      <c r="AF34">
        <v>143</v>
      </c>
      <c r="AG34">
        <v>72</v>
      </c>
      <c r="AH34">
        <v>12.391306999999999</v>
      </c>
      <c r="AI34">
        <v>61.2</v>
      </c>
      <c r="AJ34">
        <v>0</v>
      </c>
      <c r="AK34">
        <v>57</v>
      </c>
      <c r="AL34">
        <v>6248</v>
      </c>
      <c r="AM34">
        <v>0.95499999999999996</v>
      </c>
      <c r="AN34" t="s">
        <v>66</v>
      </c>
      <c r="AO34">
        <v>1484.027</v>
      </c>
      <c r="AP34" t="s">
        <v>406</v>
      </c>
      <c r="AQ34" t="s">
        <v>117</v>
      </c>
      <c r="AR34" t="s">
        <v>121</v>
      </c>
      <c r="AS34" t="s">
        <v>117</v>
      </c>
      <c r="AT34" t="s">
        <v>121</v>
      </c>
      <c r="AU34" t="s">
        <v>215</v>
      </c>
      <c r="AV34" t="s">
        <v>241</v>
      </c>
      <c r="AW34" t="s">
        <v>66</v>
      </c>
      <c r="AX34">
        <v>9231</v>
      </c>
      <c r="AY34" t="s">
        <v>545</v>
      </c>
      <c r="AZ34">
        <v>5</v>
      </c>
      <c r="BA34" t="s">
        <v>565</v>
      </c>
      <c r="BB34">
        <v>1</v>
      </c>
      <c r="BC34">
        <v>1</v>
      </c>
      <c r="BE34" t="s">
        <v>66</v>
      </c>
      <c r="BF34">
        <v>0</v>
      </c>
      <c r="BG34" t="s">
        <v>297</v>
      </c>
      <c r="BI34" t="s">
        <v>117</v>
      </c>
      <c r="BJ34" t="s">
        <v>241</v>
      </c>
      <c r="BK34" t="s">
        <v>66</v>
      </c>
      <c r="BL34">
        <v>0.95499999999999996</v>
      </c>
      <c r="BM34">
        <v>9231</v>
      </c>
      <c r="BN34" t="s">
        <v>121</v>
      </c>
      <c r="BO34" t="s">
        <v>215</v>
      </c>
      <c r="BP34">
        <v>1</v>
      </c>
      <c r="BQ34">
        <v>1484.027</v>
      </c>
      <c r="BR34">
        <v>4.0111027772824499E-2</v>
      </c>
      <c r="BS34">
        <v>0.41910073505838352</v>
      </c>
      <c r="BT34">
        <v>0.11387932968874555</v>
      </c>
      <c r="BU34">
        <v>10.445</v>
      </c>
      <c r="BV34">
        <v>6.738421875073701E-2</v>
      </c>
      <c r="BW34">
        <v>9.6359432813553934</v>
      </c>
      <c r="BX34">
        <v>57</v>
      </c>
      <c r="BY34">
        <v>1</v>
      </c>
      <c r="BZ34">
        <v>143</v>
      </c>
    </row>
    <row r="35" spans="1:78" ht="16.5">
      <c r="A35" s="126" t="str">
        <f t="shared" si="1"/>
        <v>성원운수</v>
      </c>
      <c r="B35" s="127" t="str">
        <f t="shared" si="2"/>
        <v>박갑열</v>
      </c>
      <c r="C35" s="128" t="str">
        <f t="shared" si="3"/>
        <v>B</v>
      </c>
      <c r="D35" s="129">
        <f t="shared" si="4"/>
        <v>0.92177627400578122</v>
      </c>
      <c r="E35" s="130">
        <f t="shared" si="5"/>
        <v>5357</v>
      </c>
      <c r="F35" s="131" t="str">
        <f t="shared" si="6"/>
        <v>536</v>
      </c>
      <c r="G35" s="132" t="str">
        <f t="shared" si="7"/>
        <v>71바5563</v>
      </c>
      <c r="H35" s="133">
        <f t="shared" si="8"/>
        <v>2</v>
      </c>
      <c r="I35" s="134">
        <f t="shared" si="9"/>
        <v>1122.7449999999999</v>
      </c>
      <c r="J35" s="135">
        <f t="shared" si="10"/>
        <v>1.3456294132968043E-2</v>
      </c>
      <c r="K35" s="135">
        <f t="shared" si="11"/>
        <v>0.41586706719051136</v>
      </c>
      <c r="L35" s="135">
        <f t="shared" si="12"/>
        <v>0.23335663930812431</v>
      </c>
      <c r="M35" s="136">
        <f t="shared" si="13"/>
        <v>10.739000000000001</v>
      </c>
      <c r="N35" s="137">
        <f t="shared" si="14"/>
        <v>0</v>
      </c>
      <c r="O35" s="137">
        <f t="shared" si="15"/>
        <v>7.1253935666602839</v>
      </c>
      <c r="P35" s="219">
        <f t="shared" si="16"/>
        <v>19</v>
      </c>
      <c r="Q35" s="220">
        <f t="shared" si="17"/>
        <v>0</v>
      </c>
      <c r="R35" s="220">
        <f t="shared" si="18"/>
        <v>80</v>
      </c>
      <c r="T35">
        <v>519</v>
      </c>
      <c r="U35">
        <v>5357</v>
      </c>
      <c r="V35" t="s">
        <v>338</v>
      </c>
      <c r="W35">
        <v>1122.7449999999999</v>
      </c>
      <c r="X35">
        <v>420.18599999999998</v>
      </c>
      <c r="Y35">
        <v>2.6720000000000002</v>
      </c>
      <c r="Z35">
        <v>10.739000000000001</v>
      </c>
      <c r="AA35">
        <v>90.249142000000006</v>
      </c>
      <c r="AB35">
        <v>1.2144189999999999</v>
      </c>
      <c r="AC35">
        <v>37.531646000000002</v>
      </c>
      <c r="AD35" s="1">
        <v>262</v>
      </c>
      <c r="AE35">
        <v>0</v>
      </c>
      <c r="AF35">
        <v>80</v>
      </c>
      <c r="AG35">
        <v>67</v>
      </c>
      <c r="AH35">
        <v>12.440505999999999</v>
      </c>
      <c r="AI35">
        <v>8.9</v>
      </c>
      <c r="AJ35">
        <v>0</v>
      </c>
      <c r="AK35">
        <v>19</v>
      </c>
      <c r="AL35">
        <v>1880</v>
      </c>
      <c r="AM35">
        <v>0.92177627400578122</v>
      </c>
      <c r="AN35" t="s">
        <v>68</v>
      </c>
      <c r="AO35">
        <v>1010.832</v>
      </c>
      <c r="AP35" t="s">
        <v>407</v>
      </c>
      <c r="AQ35" t="s">
        <v>117</v>
      </c>
      <c r="AR35" t="s">
        <v>119</v>
      </c>
      <c r="AS35" t="s">
        <v>117</v>
      </c>
      <c r="AT35" t="s">
        <v>119</v>
      </c>
      <c r="AU35" t="s">
        <v>201</v>
      </c>
      <c r="AV35" t="s">
        <v>338</v>
      </c>
      <c r="AW35" t="s">
        <v>68</v>
      </c>
      <c r="AX35">
        <v>5357</v>
      </c>
      <c r="AY35" t="s">
        <v>549</v>
      </c>
      <c r="AZ35">
        <v>6</v>
      </c>
      <c r="BA35" t="s">
        <v>566</v>
      </c>
      <c r="BB35">
        <v>2</v>
      </c>
      <c r="BC35">
        <v>1</v>
      </c>
      <c r="BE35" t="s">
        <v>68</v>
      </c>
      <c r="BF35">
        <v>0</v>
      </c>
      <c r="BG35" t="s">
        <v>297</v>
      </c>
      <c r="BI35" t="s">
        <v>117</v>
      </c>
      <c r="BJ35" t="s">
        <v>338</v>
      </c>
      <c r="BK35" t="s">
        <v>68</v>
      </c>
      <c r="BL35">
        <v>0.92177627400578122</v>
      </c>
      <c r="BM35">
        <v>5357</v>
      </c>
      <c r="BN35" t="s">
        <v>119</v>
      </c>
      <c r="BO35" t="s">
        <v>201</v>
      </c>
      <c r="BP35">
        <v>2</v>
      </c>
      <c r="BQ35">
        <v>1122.7449999999999</v>
      </c>
      <c r="BR35">
        <v>1.3456294132968043E-2</v>
      </c>
      <c r="BS35">
        <v>0.41586706719051136</v>
      </c>
      <c r="BT35">
        <v>0.23335663930812431</v>
      </c>
      <c r="BU35">
        <v>10.739000000000001</v>
      </c>
      <c r="BV35">
        <v>0</v>
      </c>
      <c r="BW35">
        <v>7.1253935666602839</v>
      </c>
      <c r="BX35">
        <v>19</v>
      </c>
      <c r="BY35">
        <v>0</v>
      </c>
      <c r="BZ35">
        <v>80</v>
      </c>
    </row>
    <row r="36" spans="1:78" ht="16.5">
      <c r="A36" s="109" t="str">
        <f t="shared" si="1"/>
        <v>성원운수</v>
      </c>
      <c r="B36" s="110" t="str">
        <f t="shared" si="2"/>
        <v>박만호</v>
      </c>
      <c r="C36" s="111" t="str">
        <f t="shared" si="3"/>
        <v>A</v>
      </c>
      <c r="D36" s="112">
        <f t="shared" si="4"/>
        <v>0.97544036407214074</v>
      </c>
      <c r="E36" s="113">
        <f t="shared" si="5"/>
        <v>3410</v>
      </c>
      <c r="F36" s="114" t="str">
        <f t="shared" si="6"/>
        <v>538</v>
      </c>
      <c r="G36" s="115" t="str">
        <f t="shared" si="7"/>
        <v>71바6305</v>
      </c>
      <c r="H36" s="116">
        <f t="shared" si="8"/>
        <v>3</v>
      </c>
      <c r="I36" s="117">
        <f t="shared" si="9"/>
        <v>409.26799999999997</v>
      </c>
      <c r="J36" s="118">
        <f t="shared" si="10"/>
        <v>3.2785162062170893E-2</v>
      </c>
      <c r="K36" s="118">
        <f t="shared" si="11"/>
        <v>0.376912411797793</v>
      </c>
      <c r="L36" s="118">
        <f t="shared" si="12"/>
        <v>0.13438627012128973</v>
      </c>
      <c r="M36" s="119">
        <f t="shared" si="13"/>
        <v>8.4260000000000002</v>
      </c>
      <c r="N36" s="120">
        <f t="shared" si="14"/>
        <v>0.24433867294779951</v>
      </c>
      <c r="O36" s="120">
        <f t="shared" si="15"/>
        <v>1.466032037686797</v>
      </c>
      <c r="P36" s="221">
        <f t="shared" si="16"/>
        <v>11</v>
      </c>
      <c r="Q36" s="222">
        <f t="shared" si="17"/>
        <v>1</v>
      </c>
      <c r="R36" s="222">
        <f t="shared" si="18"/>
        <v>6</v>
      </c>
      <c r="T36">
        <v>519</v>
      </c>
      <c r="U36">
        <v>3410</v>
      </c>
      <c r="V36" t="s">
        <v>408</v>
      </c>
      <c r="W36">
        <v>409.26799999999997</v>
      </c>
      <c r="X36">
        <v>162.10900000000001</v>
      </c>
      <c r="Y36">
        <v>2.5249999999999999</v>
      </c>
      <c r="Z36">
        <v>8.4260000000000002</v>
      </c>
      <c r="AA36">
        <v>34.381650999999998</v>
      </c>
      <c r="AB36">
        <v>1.127208</v>
      </c>
      <c r="AC36">
        <v>12.958871</v>
      </c>
      <c r="AD36" s="1">
        <v>55</v>
      </c>
      <c r="AE36">
        <v>1</v>
      </c>
      <c r="AF36">
        <v>6</v>
      </c>
      <c r="AG36">
        <v>61</v>
      </c>
      <c r="AH36">
        <v>11.903675</v>
      </c>
      <c r="AI36">
        <v>0.8</v>
      </c>
      <c r="AJ36">
        <v>0</v>
      </c>
      <c r="AK36">
        <v>11</v>
      </c>
      <c r="AL36">
        <v>983</v>
      </c>
      <c r="AM36">
        <v>0.97544036407214074</v>
      </c>
      <c r="AN36" t="s">
        <v>66</v>
      </c>
      <c r="AO36">
        <v>192.55799999999999</v>
      </c>
      <c r="AP36" t="s">
        <v>409</v>
      </c>
      <c r="AQ36" t="s">
        <v>117</v>
      </c>
      <c r="AR36" t="s">
        <v>121</v>
      </c>
      <c r="AS36" t="s">
        <v>117</v>
      </c>
      <c r="AT36" t="s">
        <v>121</v>
      </c>
      <c r="AU36" t="s">
        <v>217</v>
      </c>
      <c r="AV36" t="s">
        <v>408</v>
      </c>
      <c r="AW36" t="s">
        <v>66</v>
      </c>
      <c r="AX36">
        <v>3410</v>
      </c>
      <c r="AY36" t="s">
        <v>545</v>
      </c>
      <c r="AZ36">
        <v>3</v>
      </c>
      <c r="BA36" t="s">
        <v>567</v>
      </c>
      <c r="BB36">
        <v>3</v>
      </c>
      <c r="BC36">
        <v>1</v>
      </c>
      <c r="BE36" t="s">
        <v>68</v>
      </c>
      <c r="BF36">
        <v>1</v>
      </c>
      <c r="BG36" t="s">
        <v>329</v>
      </c>
      <c r="BI36" t="s">
        <v>117</v>
      </c>
      <c r="BJ36" t="s">
        <v>408</v>
      </c>
      <c r="BK36" t="s">
        <v>66</v>
      </c>
      <c r="BL36">
        <v>0.97544036407214074</v>
      </c>
      <c r="BM36">
        <v>3410</v>
      </c>
      <c r="BN36" t="s">
        <v>121</v>
      </c>
      <c r="BO36" t="s">
        <v>217</v>
      </c>
      <c r="BP36">
        <v>3</v>
      </c>
      <c r="BQ36">
        <v>409.26799999999997</v>
      </c>
      <c r="BR36">
        <v>3.2785162062170893E-2</v>
      </c>
      <c r="BS36">
        <v>0.376912411797793</v>
      </c>
      <c r="BT36">
        <v>0.13438627012128973</v>
      </c>
      <c r="BU36">
        <v>8.4260000000000002</v>
      </c>
      <c r="BV36">
        <v>0.24433867294779951</v>
      </c>
      <c r="BW36">
        <v>1.466032037686797</v>
      </c>
      <c r="BX36">
        <v>11</v>
      </c>
      <c r="BY36">
        <v>1</v>
      </c>
      <c r="BZ36">
        <v>6</v>
      </c>
    </row>
    <row r="37" spans="1:78" ht="16.5">
      <c r="A37" s="126" t="str">
        <f t="shared" si="1"/>
        <v>성원운수</v>
      </c>
      <c r="B37" s="127" t="str">
        <f t="shared" si="2"/>
        <v>박승연</v>
      </c>
      <c r="C37" s="128" t="str">
        <f t="shared" si="3"/>
        <v>C</v>
      </c>
      <c r="D37" s="129">
        <f t="shared" si="4"/>
        <v>0.88914488682102455</v>
      </c>
      <c r="E37" s="130">
        <f t="shared" si="5"/>
        <v>7351</v>
      </c>
      <c r="F37" s="131" t="str">
        <f t="shared" si="6"/>
        <v>535</v>
      </c>
      <c r="G37" s="132" t="str">
        <f t="shared" si="7"/>
        <v>71바6958</v>
      </c>
      <c r="H37" s="133">
        <f t="shared" si="8"/>
        <v>4</v>
      </c>
      <c r="I37" s="134">
        <f t="shared" si="9"/>
        <v>1743.2640000000001</v>
      </c>
      <c r="J37" s="135">
        <f t="shared" si="10"/>
        <v>1.6903419158439244E-2</v>
      </c>
      <c r="K37" s="135">
        <f t="shared" si="11"/>
        <v>0.32794295554552938</v>
      </c>
      <c r="L37" s="135">
        <f t="shared" si="12"/>
        <v>0.16979642785028543</v>
      </c>
      <c r="M37" s="136">
        <f t="shared" si="13"/>
        <v>7.359</v>
      </c>
      <c r="N37" s="137">
        <f t="shared" si="14"/>
        <v>0</v>
      </c>
      <c r="O37" s="137">
        <f t="shared" si="15"/>
        <v>5.2774565412926551</v>
      </c>
      <c r="P37" s="219">
        <f t="shared" si="16"/>
        <v>9</v>
      </c>
      <c r="Q37" s="220">
        <f t="shared" si="17"/>
        <v>0</v>
      </c>
      <c r="R37" s="220">
        <f t="shared" si="18"/>
        <v>92</v>
      </c>
      <c r="T37">
        <v>519</v>
      </c>
      <c r="U37">
        <v>7351</v>
      </c>
      <c r="V37" t="s">
        <v>242</v>
      </c>
      <c r="W37">
        <v>1743.2639999999999</v>
      </c>
      <c r="X37">
        <v>647.69299999999998</v>
      </c>
      <c r="Y37">
        <v>2.6909999999999998</v>
      </c>
      <c r="Z37">
        <v>7.359</v>
      </c>
      <c r="AA37">
        <v>139.08913799999999</v>
      </c>
      <c r="AB37">
        <v>2.3510819999999999</v>
      </c>
      <c r="AC37">
        <v>45.613303000000002</v>
      </c>
      <c r="AD37" s="1">
        <v>296</v>
      </c>
      <c r="AE37">
        <v>0</v>
      </c>
      <c r="AF37">
        <v>92</v>
      </c>
      <c r="AG37">
        <v>62</v>
      </c>
      <c r="AH37">
        <v>12.533429999999999</v>
      </c>
      <c r="AI37">
        <v>0</v>
      </c>
      <c r="AJ37">
        <v>0</v>
      </c>
      <c r="AK37">
        <v>9</v>
      </c>
      <c r="AL37">
        <v>3410</v>
      </c>
      <c r="AM37">
        <v>0.88914488682102455</v>
      </c>
      <c r="AN37" t="s">
        <v>69</v>
      </c>
      <c r="AO37">
        <v>1437.982</v>
      </c>
      <c r="AP37" t="s">
        <v>410</v>
      </c>
      <c r="AQ37" t="s">
        <v>117</v>
      </c>
      <c r="AR37" t="s">
        <v>118</v>
      </c>
      <c r="AS37" t="s">
        <v>117</v>
      </c>
      <c r="AT37" t="s">
        <v>118</v>
      </c>
      <c r="AU37" t="s">
        <v>181</v>
      </c>
      <c r="AV37" t="s">
        <v>242</v>
      </c>
      <c r="AW37" t="s">
        <v>69</v>
      </c>
      <c r="AX37">
        <v>7351</v>
      </c>
      <c r="AY37" t="s">
        <v>568</v>
      </c>
      <c r="AZ37">
        <v>4</v>
      </c>
      <c r="BA37" t="s">
        <v>346</v>
      </c>
      <c r="BB37">
        <v>4</v>
      </c>
      <c r="BC37">
        <v>1</v>
      </c>
      <c r="BE37" t="s">
        <v>69</v>
      </c>
      <c r="BF37">
        <v>0</v>
      </c>
      <c r="BG37" t="s">
        <v>297</v>
      </c>
      <c r="BI37" t="s">
        <v>117</v>
      </c>
      <c r="BJ37" t="s">
        <v>242</v>
      </c>
      <c r="BK37" t="s">
        <v>69</v>
      </c>
      <c r="BL37">
        <v>0.88914488682102455</v>
      </c>
      <c r="BM37">
        <v>7351</v>
      </c>
      <c r="BN37" t="s">
        <v>118</v>
      </c>
      <c r="BO37" t="s">
        <v>181</v>
      </c>
      <c r="BP37">
        <v>4</v>
      </c>
      <c r="BQ37">
        <v>1743.2640000000001</v>
      </c>
      <c r="BR37">
        <v>1.6903419158439244E-2</v>
      </c>
      <c r="BS37">
        <v>0.32794295554552938</v>
      </c>
      <c r="BT37">
        <v>0.16979642785028545</v>
      </c>
      <c r="BU37">
        <v>7.359</v>
      </c>
      <c r="BV37">
        <v>0</v>
      </c>
      <c r="BW37">
        <v>5.2774565412926551</v>
      </c>
      <c r="BX37">
        <v>9</v>
      </c>
      <c r="BY37">
        <v>0</v>
      </c>
      <c r="BZ37">
        <v>92</v>
      </c>
    </row>
    <row r="38" spans="1:78" ht="16.5">
      <c r="A38" s="109" t="str">
        <f t="shared" si="1"/>
        <v>성원운수</v>
      </c>
      <c r="B38" s="110" t="str">
        <f t="shared" si="2"/>
        <v>박안식</v>
      </c>
      <c r="C38" s="111" t="str">
        <f t="shared" si="3"/>
        <v>B</v>
      </c>
      <c r="D38" s="112">
        <f t="shared" si="4"/>
        <v>0.92961538461538451</v>
      </c>
      <c r="E38" s="113">
        <f t="shared" si="5"/>
        <v>293</v>
      </c>
      <c r="F38" s="114" t="str">
        <f t="shared" si="6"/>
        <v>538</v>
      </c>
      <c r="G38" s="115" t="str">
        <f t="shared" si="7"/>
        <v>71바6303</v>
      </c>
      <c r="H38" s="116">
        <f t="shared" si="8"/>
        <v>1</v>
      </c>
      <c r="I38" s="117">
        <f t="shared" si="9"/>
        <v>1388.902</v>
      </c>
      <c r="J38" s="118">
        <f t="shared" si="10"/>
        <v>2.4869775044177866E-2</v>
      </c>
      <c r="K38" s="118">
        <f t="shared" si="11"/>
        <v>0.39804814206336414</v>
      </c>
      <c r="L38" s="118">
        <f t="shared" si="12"/>
        <v>0.13751870182345477</v>
      </c>
      <c r="M38" s="119">
        <f t="shared" si="13"/>
        <v>9.8070000000000004</v>
      </c>
      <c r="N38" s="120">
        <f t="shared" si="14"/>
        <v>0.21599796097924834</v>
      </c>
      <c r="O38" s="120">
        <f t="shared" si="15"/>
        <v>5.2559503838283765</v>
      </c>
      <c r="P38" s="221">
        <f t="shared" si="16"/>
        <v>42</v>
      </c>
      <c r="Q38" s="222">
        <f t="shared" si="17"/>
        <v>3</v>
      </c>
      <c r="R38" s="222">
        <f t="shared" si="18"/>
        <v>73</v>
      </c>
      <c r="T38">
        <v>519</v>
      </c>
      <c r="U38">
        <v>293</v>
      </c>
      <c r="V38" t="s">
        <v>307</v>
      </c>
      <c r="W38">
        <v>1388.902</v>
      </c>
      <c r="X38">
        <v>574.71799999999996</v>
      </c>
      <c r="Y38">
        <v>2.4169999999999998</v>
      </c>
      <c r="Z38">
        <v>9.8070000000000004</v>
      </c>
      <c r="AA38">
        <v>111.99216699999999</v>
      </c>
      <c r="AB38">
        <v>2.7852199999999998</v>
      </c>
      <c r="AC38">
        <v>44.578274</v>
      </c>
      <c r="AD38" s="1">
        <v>191</v>
      </c>
      <c r="AE38">
        <v>3</v>
      </c>
      <c r="AF38">
        <v>73</v>
      </c>
      <c r="AG38">
        <v>72</v>
      </c>
      <c r="AH38">
        <v>12.401778</v>
      </c>
      <c r="AI38">
        <v>73.400000000000006</v>
      </c>
      <c r="AJ38">
        <v>0</v>
      </c>
      <c r="AK38">
        <v>42</v>
      </c>
      <c r="AL38">
        <v>7388</v>
      </c>
      <c r="AM38">
        <v>0.92961538461538451</v>
      </c>
      <c r="AN38" t="s">
        <v>68</v>
      </c>
      <c r="AO38">
        <v>1388.902</v>
      </c>
      <c r="AP38" t="s">
        <v>411</v>
      </c>
      <c r="AQ38" t="s">
        <v>117</v>
      </c>
      <c r="AR38" t="s">
        <v>121</v>
      </c>
      <c r="AS38" t="s">
        <v>117</v>
      </c>
      <c r="AT38" t="s">
        <v>121</v>
      </c>
      <c r="AU38" t="s">
        <v>216</v>
      </c>
      <c r="AV38" t="s">
        <v>307</v>
      </c>
      <c r="AW38" t="s">
        <v>68</v>
      </c>
      <c r="AX38">
        <v>293</v>
      </c>
      <c r="AY38" t="s">
        <v>557</v>
      </c>
      <c r="AZ38">
        <v>3</v>
      </c>
      <c r="BA38" t="s">
        <v>569</v>
      </c>
      <c r="BB38">
        <v>1</v>
      </c>
      <c r="BC38">
        <v>1</v>
      </c>
      <c r="BE38" t="s">
        <v>69</v>
      </c>
      <c r="BF38">
        <v>1</v>
      </c>
      <c r="BG38" t="s">
        <v>329</v>
      </c>
      <c r="BI38" t="s">
        <v>117</v>
      </c>
      <c r="BJ38" t="s">
        <v>307</v>
      </c>
      <c r="BK38" t="s">
        <v>68</v>
      </c>
      <c r="BL38">
        <v>0.92961538461538451</v>
      </c>
      <c r="BM38">
        <v>293</v>
      </c>
      <c r="BN38" t="s">
        <v>121</v>
      </c>
      <c r="BO38" t="s">
        <v>216</v>
      </c>
      <c r="BP38">
        <v>1</v>
      </c>
      <c r="BQ38">
        <v>1388.902</v>
      </c>
      <c r="BR38">
        <v>2.4869775044177866E-2</v>
      </c>
      <c r="BS38">
        <v>0.39804814206336414</v>
      </c>
      <c r="BT38">
        <v>0.13751870182345477</v>
      </c>
      <c r="BU38">
        <v>9.8070000000000004</v>
      </c>
      <c r="BV38">
        <v>0.21599796097924834</v>
      </c>
      <c r="BW38">
        <v>5.2559503838283765</v>
      </c>
      <c r="BX38">
        <v>42</v>
      </c>
      <c r="BY38">
        <v>3</v>
      </c>
      <c r="BZ38">
        <v>73</v>
      </c>
    </row>
    <row r="39" spans="1:78" ht="16.5">
      <c r="A39" s="126" t="str">
        <f t="shared" si="1"/>
        <v>성원운수</v>
      </c>
      <c r="B39" s="127" t="str">
        <f t="shared" si="2"/>
        <v>박윤식</v>
      </c>
      <c r="C39" s="128" t="str">
        <f t="shared" si="3"/>
        <v>C</v>
      </c>
      <c r="D39" s="129">
        <f t="shared" si="4"/>
        <v>0.89192307692307682</v>
      </c>
      <c r="E39" s="130">
        <f t="shared" si="5"/>
        <v>7337</v>
      </c>
      <c r="F39" s="131" t="str">
        <f t="shared" si="6"/>
        <v>538</v>
      </c>
      <c r="G39" s="132" t="str">
        <f t="shared" si="7"/>
        <v>71바6303</v>
      </c>
      <c r="H39" s="133">
        <f t="shared" si="8"/>
        <v>1</v>
      </c>
      <c r="I39" s="134">
        <f t="shared" si="9"/>
        <v>1403.18</v>
      </c>
      <c r="J39" s="135">
        <f t="shared" si="10"/>
        <v>2.9218794721453965E-2</v>
      </c>
      <c r="K39" s="135">
        <f t="shared" si="11"/>
        <v>0.40257847920498535</v>
      </c>
      <c r="L39" s="135">
        <f t="shared" si="12"/>
        <v>0.137544719850625</v>
      </c>
      <c r="M39" s="136">
        <f t="shared" si="13"/>
        <v>9.4019999999999992</v>
      </c>
      <c r="N39" s="137">
        <f t="shared" si="14"/>
        <v>7.1266694223121763E-2</v>
      </c>
      <c r="O39" s="137">
        <f t="shared" si="15"/>
        <v>3.3495346284867229</v>
      </c>
      <c r="P39" s="219">
        <f t="shared" si="16"/>
        <v>63</v>
      </c>
      <c r="Q39" s="220">
        <f t="shared" si="17"/>
        <v>1</v>
      </c>
      <c r="R39" s="220">
        <f t="shared" si="18"/>
        <v>50</v>
      </c>
      <c r="T39">
        <v>519</v>
      </c>
      <c r="U39">
        <v>7337</v>
      </c>
      <c r="V39" t="s">
        <v>243</v>
      </c>
      <c r="W39">
        <v>1434.895</v>
      </c>
      <c r="X39">
        <v>618.17700000000002</v>
      </c>
      <c r="Y39">
        <v>2.3210000000000002</v>
      </c>
      <c r="Z39">
        <v>9.4019999999999992</v>
      </c>
      <c r="AA39">
        <v>125.621335</v>
      </c>
      <c r="AB39">
        <v>3.6705040000000002</v>
      </c>
      <c r="AC39">
        <v>50.572445999999999</v>
      </c>
      <c r="AD39" s="1">
        <v>193</v>
      </c>
      <c r="AE39">
        <v>1</v>
      </c>
      <c r="AF39">
        <v>50</v>
      </c>
      <c r="AG39">
        <v>61</v>
      </c>
      <c r="AH39">
        <v>11.422382000000001</v>
      </c>
      <c r="AI39">
        <v>0</v>
      </c>
      <c r="AJ39">
        <v>0</v>
      </c>
      <c r="AK39">
        <v>63</v>
      </c>
      <c r="AL39">
        <v>8704</v>
      </c>
      <c r="AM39">
        <v>0.89192307692307682</v>
      </c>
      <c r="AN39" t="s">
        <v>69</v>
      </c>
      <c r="AO39">
        <v>1403.18</v>
      </c>
      <c r="AP39" t="s">
        <v>412</v>
      </c>
      <c r="AQ39" t="s">
        <v>117</v>
      </c>
      <c r="AR39" t="s">
        <v>121</v>
      </c>
      <c r="AS39" t="s">
        <v>117</v>
      </c>
      <c r="AT39" t="s">
        <v>121</v>
      </c>
      <c r="AU39" t="s">
        <v>216</v>
      </c>
      <c r="AV39" t="s">
        <v>243</v>
      </c>
      <c r="AW39" t="s">
        <v>69</v>
      </c>
      <c r="AX39">
        <v>7337</v>
      </c>
      <c r="AY39" t="s">
        <v>570</v>
      </c>
      <c r="AZ39">
        <v>1</v>
      </c>
      <c r="BA39" t="s">
        <v>318</v>
      </c>
      <c r="BB39">
        <v>1</v>
      </c>
      <c r="BC39">
        <v>1</v>
      </c>
      <c r="BE39" t="s">
        <v>68</v>
      </c>
      <c r="BF39">
        <v>-1</v>
      </c>
      <c r="BG39" t="s">
        <v>352</v>
      </c>
      <c r="BI39" t="s">
        <v>117</v>
      </c>
      <c r="BJ39" t="s">
        <v>243</v>
      </c>
      <c r="BK39" t="s">
        <v>69</v>
      </c>
      <c r="BL39">
        <v>0.89192307692307682</v>
      </c>
      <c r="BM39">
        <v>7337</v>
      </c>
      <c r="BN39" t="s">
        <v>121</v>
      </c>
      <c r="BO39" t="s">
        <v>216</v>
      </c>
      <c r="BP39">
        <v>1</v>
      </c>
      <c r="BQ39">
        <v>1403.18</v>
      </c>
      <c r="BR39">
        <v>2.9218794721453965E-2</v>
      </c>
      <c r="BS39">
        <v>0.40257847920498535</v>
      </c>
      <c r="BT39">
        <v>0.13450461532028476</v>
      </c>
      <c r="BU39">
        <v>9.4019999999999992</v>
      </c>
      <c r="BV39">
        <v>7.1266694223121763E-2</v>
      </c>
      <c r="BW39">
        <v>3.3495346284867229</v>
      </c>
      <c r="BX39">
        <v>63</v>
      </c>
      <c r="BY39">
        <v>1</v>
      </c>
      <c r="BZ39">
        <v>50</v>
      </c>
    </row>
    <row r="40" spans="1:78" ht="16.5">
      <c r="A40" s="109" t="str">
        <f t="shared" si="1"/>
        <v>성원운수</v>
      </c>
      <c r="B40" s="110" t="str">
        <f t="shared" si="2"/>
        <v>박재구</v>
      </c>
      <c r="C40" s="111" t="str">
        <f t="shared" si="3"/>
        <v>A</v>
      </c>
      <c r="D40" s="112">
        <f t="shared" si="4"/>
        <v>0.9579625718565381</v>
      </c>
      <c r="E40" s="113">
        <f t="shared" si="5"/>
        <v>2165</v>
      </c>
      <c r="F40" s="114" t="str">
        <f t="shared" si="6"/>
        <v>538</v>
      </c>
      <c r="G40" s="115" t="str">
        <f t="shared" si="7"/>
        <v>71바6301</v>
      </c>
      <c r="H40" s="116">
        <f t="shared" si="8"/>
        <v>3</v>
      </c>
      <c r="I40" s="117">
        <f t="shared" si="9"/>
        <v>1128.1559999999999</v>
      </c>
      <c r="J40" s="118">
        <f t="shared" si="10"/>
        <v>1.9830353607300247E-2</v>
      </c>
      <c r="K40" s="118">
        <f t="shared" si="11"/>
        <v>0.39145432052895884</v>
      </c>
      <c r="L40" s="118">
        <f t="shared" si="12"/>
        <v>7.0025776576998225E-2</v>
      </c>
      <c r="M40" s="119">
        <f t="shared" si="13"/>
        <v>9.6709999999999994</v>
      </c>
      <c r="N40" s="120">
        <f t="shared" si="14"/>
        <v>0</v>
      </c>
      <c r="O40" s="120">
        <f t="shared" si="15"/>
        <v>4.166090505213818</v>
      </c>
      <c r="P40" s="221">
        <f t="shared" si="16"/>
        <v>12</v>
      </c>
      <c r="Q40" s="222">
        <f t="shared" si="17"/>
        <v>0</v>
      </c>
      <c r="R40" s="222">
        <f t="shared" si="18"/>
        <v>47</v>
      </c>
      <c r="T40">
        <v>519</v>
      </c>
      <c r="U40">
        <v>2165</v>
      </c>
      <c r="V40" t="s">
        <v>413</v>
      </c>
      <c r="W40">
        <v>1128.1559999999999</v>
      </c>
      <c r="X40">
        <v>469.17099999999999</v>
      </c>
      <c r="Y40">
        <v>2.4049999999999998</v>
      </c>
      <c r="Z40">
        <v>9.6709999999999994</v>
      </c>
      <c r="AA40">
        <v>90.347455999999994</v>
      </c>
      <c r="AB40">
        <v>1.791622</v>
      </c>
      <c r="AC40">
        <v>35.366902000000003</v>
      </c>
      <c r="AD40" s="1">
        <v>79</v>
      </c>
      <c r="AE40">
        <v>0</v>
      </c>
      <c r="AF40">
        <v>47</v>
      </c>
      <c r="AG40">
        <v>65</v>
      </c>
      <c r="AH40">
        <v>12.486859000000001</v>
      </c>
      <c r="AI40">
        <v>16.100000000000001</v>
      </c>
      <c r="AJ40">
        <v>0</v>
      </c>
      <c r="AK40">
        <v>12</v>
      </c>
      <c r="AL40">
        <v>427</v>
      </c>
      <c r="AM40">
        <v>0.9579625718565381</v>
      </c>
      <c r="AN40" t="s">
        <v>66</v>
      </c>
      <c r="AO40">
        <v>948.93899999999996</v>
      </c>
      <c r="AP40" t="s">
        <v>414</v>
      </c>
      <c r="AQ40" t="s">
        <v>117</v>
      </c>
      <c r="AR40" t="s">
        <v>121</v>
      </c>
      <c r="AS40" t="s">
        <v>117</v>
      </c>
      <c r="AT40" t="s">
        <v>121</v>
      </c>
      <c r="AU40" t="s">
        <v>214</v>
      </c>
      <c r="AV40" t="s">
        <v>413</v>
      </c>
      <c r="AW40" t="s">
        <v>66</v>
      </c>
      <c r="AX40">
        <v>2165</v>
      </c>
      <c r="AY40" t="s">
        <v>545</v>
      </c>
      <c r="AZ40">
        <v>4</v>
      </c>
      <c r="BA40" t="s">
        <v>571</v>
      </c>
      <c r="BB40">
        <v>3</v>
      </c>
      <c r="BC40">
        <v>1</v>
      </c>
      <c r="BE40" t="s">
        <v>326</v>
      </c>
      <c r="BF40" t="s">
        <v>327</v>
      </c>
      <c r="BG40" t="s">
        <v>326</v>
      </c>
      <c r="BI40" t="s">
        <v>117</v>
      </c>
      <c r="BJ40" t="s">
        <v>413</v>
      </c>
      <c r="BK40" t="s">
        <v>66</v>
      </c>
      <c r="BL40">
        <v>0.9579625718565381</v>
      </c>
      <c r="BM40">
        <v>2165</v>
      </c>
      <c r="BN40" t="s">
        <v>121</v>
      </c>
      <c r="BO40" t="s">
        <v>214</v>
      </c>
      <c r="BP40">
        <v>3</v>
      </c>
      <c r="BQ40">
        <v>1128.1559999999999</v>
      </c>
      <c r="BR40">
        <v>1.9830353607300247E-2</v>
      </c>
      <c r="BS40">
        <v>0.39145432052895884</v>
      </c>
      <c r="BT40">
        <v>7.0025776576998225E-2</v>
      </c>
      <c r="BU40">
        <v>9.6709999999999994</v>
      </c>
      <c r="BV40">
        <v>0</v>
      </c>
      <c r="BW40">
        <v>4.166090505213818</v>
      </c>
      <c r="BX40">
        <v>12</v>
      </c>
      <c r="BY40">
        <v>0</v>
      </c>
      <c r="BZ40">
        <v>47</v>
      </c>
    </row>
    <row r="41" spans="1:78" ht="16.5">
      <c r="A41" s="126" t="str">
        <f t="shared" si="1"/>
        <v>성원운수</v>
      </c>
      <c r="B41" s="127" t="str">
        <f t="shared" si="2"/>
        <v>박정호</v>
      </c>
      <c r="C41" s="128" t="str">
        <f t="shared" si="3"/>
        <v>B</v>
      </c>
      <c r="D41" s="129">
        <f t="shared" si="4"/>
        <v>0.91014073581453292</v>
      </c>
      <c r="E41" s="130">
        <f t="shared" si="5"/>
        <v>4000</v>
      </c>
      <c r="F41" s="131" t="str">
        <f t="shared" si="6"/>
        <v>539</v>
      </c>
      <c r="G41" s="132" t="str">
        <f t="shared" si="7"/>
        <v>71바6615</v>
      </c>
      <c r="H41" s="133">
        <f t="shared" si="8"/>
        <v>2</v>
      </c>
      <c r="I41" s="134">
        <f t="shared" si="9"/>
        <v>828.524</v>
      </c>
      <c r="J41" s="135">
        <f t="shared" si="10"/>
        <v>4.1672268731407572E-2</v>
      </c>
      <c r="K41" s="135">
        <f t="shared" si="11"/>
        <v>0.40169285504947499</v>
      </c>
      <c r="L41" s="135">
        <f t="shared" si="12"/>
        <v>0.4345076304367767</v>
      </c>
      <c r="M41" s="136">
        <f t="shared" si="13"/>
        <v>9.2240000000000002</v>
      </c>
      <c r="N41" s="137">
        <f t="shared" si="14"/>
        <v>0.72417938406129456</v>
      </c>
      <c r="O41" s="137">
        <f t="shared" si="15"/>
        <v>0.36208969203064728</v>
      </c>
      <c r="P41" s="219">
        <f t="shared" si="16"/>
        <v>35</v>
      </c>
      <c r="Q41" s="220">
        <f t="shared" si="17"/>
        <v>6</v>
      </c>
      <c r="R41" s="220">
        <f t="shared" si="18"/>
        <v>3</v>
      </c>
      <c r="T41">
        <v>519</v>
      </c>
      <c r="U41">
        <v>4000</v>
      </c>
      <c r="V41" t="s">
        <v>244</v>
      </c>
      <c r="W41">
        <v>828.524</v>
      </c>
      <c r="X41">
        <v>227.64599999999999</v>
      </c>
      <c r="Y41">
        <v>3.64</v>
      </c>
      <c r="Z41">
        <v>9.2240000000000002</v>
      </c>
      <c r="AA41">
        <v>82.194396999999995</v>
      </c>
      <c r="AB41">
        <v>3.425227</v>
      </c>
      <c r="AC41">
        <v>33.016902000000002</v>
      </c>
      <c r="AD41" s="1">
        <v>360</v>
      </c>
      <c r="AE41">
        <v>6</v>
      </c>
      <c r="AF41">
        <v>3</v>
      </c>
      <c r="AG41">
        <v>51</v>
      </c>
      <c r="AH41">
        <v>10.080054000000001</v>
      </c>
      <c r="AI41">
        <v>0</v>
      </c>
      <c r="AJ41">
        <v>0</v>
      </c>
      <c r="AK41">
        <v>35</v>
      </c>
      <c r="AL41">
        <v>30456</v>
      </c>
      <c r="AM41">
        <v>0.91014073581453292</v>
      </c>
      <c r="AN41" t="s">
        <v>68</v>
      </c>
      <c r="AO41">
        <v>741.90899999999999</v>
      </c>
      <c r="AP41" t="s">
        <v>415</v>
      </c>
      <c r="AQ41" t="s">
        <v>117</v>
      </c>
      <c r="AR41" t="s">
        <v>122</v>
      </c>
      <c r="AS41" t="s">
        <v>117</v>
      </c>
      <c r="AT41" t="s">
        <v>122</v>
      </c>
      <c r="AU41" t="s">
        <v>222</v>
      </c>
      <c r="AV41" t="s">
        <v>244</v>
      </c>
      <c r="AW41" t="s">
        <v>68</v>
      </c>
      <c r="AX41">
        <v>4000</v>
      </c>
      <c r="AY41" t="s">
        <v>536</v>
      </c>
      <c r="AZ41">
        <v>4</v>
      </c>
      <c r="BA41" t="s">
        <v>572</v>
      </c>
      <c r="BB41">
        <v>2</v>
      </c>
      <c r="BC41">
        <v>1</v>
      </c>
      <c r="BE41" t="s">
        <v>68</v>
      </c>
      <c r="BF41">
        <v>0</v>
      </c>
      <c r="BG41" t="s">
        <v>297</v>
      </c>
      <c r="BI41" t="s">
        <v>117</v>
      </c>
      <c r="BJ41" t="s">
        <v>244</v>
      </c>
      <c r="BK41" t="s">
        <v>68</v>
      </c>
      <c r="BL41">
        <v>0.91014073581453292</v>
      </c>
      <c r="BM41">
        <v>4000</v>
      </c>
      <c r="BN41" t="s">
        <v>122</v>
      </c>
      <c r="BO41" t="s">
        <v>222</v>
      </c>
      <c r="BP41">
        <v>2</v>
      </c>
      <c r="BQ41">
        <v>828.524</v>
      </c>
      <c r="BR41">
        <v>4.1672268731407572E-2</v>
      </c>
      <c r="BS41">
        <v>0.40169285504947499</v>
      </c>
      <c r="BT41">
        <v>0.4345076304367767</v>
      </c>
      <c r="BU41">
        <v>9.2240000000000002</v>
      </c>
      <c r="BV41">
        <v>0.72417938406129456</v>
      </c>
      <c r="BW41">
        <v>0.36208969203064728</v>
      </c>
      <c r="BX41">
        <v>35</v>
      </c>
      <c r="BY41">
        <v>6</v>
      </c>
      <c r="BZ41">
        <v>3</v>
      </c>
    </row>
    <row r="42" spans="1:78" ht="16.5">
      <c r="A42" s="109" t="str">
        <f t="shared" si="1"/>
        <v>성원운수</v>
      </c>
      <c r="B42" s="110" t="str">
        <f t="shared" si="2"/>
        <v>박판석</v>
      </c>
      <c r="C42" s="111" t="str">
        <f t="shared" si="3"/>
        <v>B</v>
      </c>
      <c r="D42" s="112">
        <f t="shared" si="4"/>
        <v>0.91522493118234727</v>
      </c>
      <c r="E42" s="113">
        <f t="shared" si="5"/>
        <v>8553</v>
      </c>
      <c r="F42" s="114" t="str">
        <f t="shared" si="6"/>
        <v>536</v>
      </c>
      <c r="G42" s="115" t="str">
        <f t="shared" si="7"/>
        <v>71바5557</v>
      </c>
      <c r="H42" s="116">
        <f t="shared" si="8"/>
        <v>2</v>
      </c>
      <c r="I42" s="117">
        <f t="shared" si="9"/>
        <v>1214.6990000000001</v>
      </c>
      <c r="J42" s="118">
        <f t="shared" si="10"/>
        <v>2.357094589096807E-3</v>
      </c>
      <c r="K42" s="118">
        <f t="shared" si="11"/>
        <v>0.38163625876823859</v>
      </c>
      <c r="L42" s="118">
        <f t="shared" si="12"/>
        <v>6.3390189668386984E-2</v>
      </c>
      <c r="M42" s="119">
        <f t="shared" si="13"/>
        <v>5.9829999999999997</v>
      </c>
      <c r="N42" s="120">
        <f t="shared" si="14"/>
        <v>4.0339211607155354</v>
      </c>
      <c r="O42" s="120">
        <f t="shared" si="15"/>
        <v>1.317198746356093</v>
      </c>
      <c r="P42" s="221">
        <f t="shared" si="16"/>
        <v>6</v>
      </c>
      <c r="Q42" s="222">
        <f t="shared" si="17"/>
        <v>49</v>
      </c>
      <c r="R42" s="222">
        <f t="shared" si="18"/>
        <v>16</v>
      </c>
      <c r="T42">
        <v>519</v>
      </c>
      <c r="U42">
        <v>8553</v>
      </c>
      <c r="V42" t="s">
        <v>245</v>
      </c>
      <c r="W42">
        <v>1214.6990000000001</v>
      </c>
      <c r="X42">
        <v>472.49</v>
      </c>
      <c r="Y42">
        <v>2.5710000000000002</v>
      </c>
      <c r="Z42">
        <v>5.9829999999999997</v>
      </c>
      <c r="AA42">
        <v>92.727716999999998</v>
      </c>
      <c r="AB42">
        <v>0.21856800000000001</v>
      </c>
      <c r="AC42">
        <v>35.388258999999998</v>
      </c>
      <c r="AD42" s="1">
        <v>77</v>
      </c>
      <c r="AE42">
        <v>49</v>
      </c>
      <c r="AF42">
        <v>16</v>
      </c>
      <c r="AG42">
        <v>60</v>
      </c>
      <c r="AH42">
        <v>13.099632</v>
      </c>
      <c r="AI42">
        <v>0</v>
      </c>
      <c r="AJ42">
        <v>0</v>
      </c>
      <c r="AK42">
        <v>6</v>
      </c>
      <c r="AL42">
        <v>733</v>
      </c>
      <c r="AM42">
        <v>0.91522493118234727</v>
      </c>
      <c r="AN42" t="s">
        <v>68</v>
      </c>
      <c r="AO42">
        <v>1101.145</v>
      </c>
      <c r="AP42" t="s">
        <v>416</v>
      </c>
      <c r="AQ42" t="s">
        <v>117</v>
      </c>
      <c r="AR42" t="s">
        <v>119</v>
      </c>
      <c r="AS42" t="s">
        <v>117</v>
      </c>
      <c r="AT42" t="s">
        <v>119</v>
      </c>
      <c r="AU42" t="s">
        <v>196</v>
      </c>
      <c r="AV42" t="s">
        <v>245</v>
      </c>
      <c r="AW42" t="s">
        <v>68</v>
      </c>
      <c r="AX42">
        <v>8553</v>
      </c>
      <c r="AY42" t="s">
        <v>549</v>
      </c>
      <c r="AZ42">
        <v>10</v>
      </c>
      <c r="BA42" t="s">
        <v>573</v>
      </c>
      <c r="BB42">
        <v>2</v>
      </c>
      <c r="BC42">
        <v>1</v>
      </c>
      <c r="BE42" t="s">
        <v>68</v>
      </c>
      <c r="BF42">
        <v>0</v>
      </c>
      <c r="BG42" t="s">
        <v>297</v>
      </c>
      <c r="BI42" t="s">
        <v>117</v>
      </c>
      <c r="BJ42" t="s">
        <v>245</v>
      </c>
      <c r="BK42" t="s">
        <v>68</v>
      </c>
      <c r="BL42">
        <v>0.91522493118234727</v>
      </c>
      <c r="BM42">
        <v>8553</v>
      </c>
      <c r="BN42" t="s">
        <v>119</v>
      </c>
      <c r="BO42" t="s">
        <v>196</v>
      </c>
      <c r="BP42">
        <v>2</v>
      </c>
      <c r="BQ42">
        <v>1214.6990000000001</v>
      </c>
      <c r="BR42">
        <v>2.357094589096807E-3</v>
      </c>
      <c r="BS42">
        <v>0.38163625876823859</v>
      </c>
      <c r="BT42">
        <v>6.3390189668386984E-2</v>
      </c>
      <c r="BU42">
        <v>5.9829999999999997</v>
      </c>
      <c r="BV42">
        <v>4.0339211607155354</v>
      </c>
      <c r="BW42">
        <v>1.317198746356093</v>
      </c>
      <c r="BX42">
        <v>6</v>
      </c>
      <c r="BY42">
        <v>49</v>
      </c>
      <c r="BZ42">
        <v>16</v>
      </c>
    </row>
    <row r="43" spans="1:78" ht="16.5">
      <c r="A43" s="126" t="str">
        <f t="shared" si="1"/>
        <v>성원운수</v>
      </c>
      <c r="B43" s="127" t="str">
        <f t="shared" si="2"/>
        <v>박현재</v>
      </c>
      <c r="C43" s="128" t="str">
        <f t="shared" si="3"/>
        <v>B</v>
      </c>
      <c r="D43" s="129">
        <f t="shared" si="4"/>
        <v>0.92766666666666664</v>
      </c>
      <c r="E43" s="130">
        <f t="shared" si="5"/>
        <v>3204</v>
      </c>
      <c r="F43" s="131" t="str">
        <f t="shared" si="6"/>
        <v>535</v>
      </c>
      <c r="G43" s="132" t="str">
        <f t="shared" si="7"/>
        <v>71바5564</v>
      </c>
      <c r="H43" s="133">
        <f t="shared" si="8"/>
        <v>1</v>
      </c>
      <c r="I43" s="134">
        <f t="shared" si="9"/>
        <v>1358.713</v>
      </c>
      <c r="J43" s="135">
        <f t="shared" si="10"/>
        <v>1.2368633001791079E-3</v>
      </c>
      <c r="K43" s="135">
        <f t="shared" si="11"/>
        <v>0.36301628111503786</v>
      </c>
      <c r="L43" s="135">
        <f t="shared" si="12"/>
        <v>0.18399765071799565</v>
      </c>
      <c r="M43" s="136">
        <f t="shared" si="13"/>
        <v>8.218</v>
      </c>
      <c r="N43" s="137">
        <f t="shared" si="14"/>
        <v>0</v>
      </c>
      <c r="O43" s="137">
        <f t="shared" si="15"/>
        <v>3.0911605320623265</v>
      </c>
      <c r="P43" s="219">
        <f t="shared" si="16"/>
        <v>1</v>
      </c>
      <c r="Q43" s="220">
        <f t="shared" si="17"/>
        <v>0</v>
      </c>
      <c r="R43" s="220">
        <f t="shared" si="18"/>
        <v>42</v>
      </c>
      <c r="T43">
        <v>519</v>
      </c>
      <c r="U43">
        <v>3204</v>
      </c>
      <c r="V43" t="s">
        <v>246</v>
      </c>
      <c r="W43">
        <v>1358.713</v>
      </c>
      <c r="X43">
        <v>488.209</v>
      </c>
      <c r="Y43">
        <v>2.7829999999999999</v>
      </c>
      <c r="Z43">
        <v>8.218</v>
      </c>
      <c r="AA43">
        <v>99.919691999999998</v>
      </c>
      <c r="AB43">
        <v>0.123587</v>
      </c>
      <c r="AC43">
        <v>36.272475</v>
      </c>
      <c r="AD43" s="1">
        <v>250</v>
      </c>
      <c r="AE43">
        <v>0</v>
      </c>
      <c r="AF43">
        <v>42</v>
      </c>
      <c r="AG43">
        <v>80</v>
      </c>
      <c r="AH43">
        <v>13.598050000000001</v>
      </c>
      <c r="AI43">
        <v>0</v>
      </c>
      <c r="AJ43">
        <v>0</v>
      </c>
      <c r="AK43">
        <v>1</v>
      </c>
      <c r="AL43">
        <v>62</v>
      </c>
      <c r="AM43">
        <v>0.92766666666666664</v>
      </c>
      <c r="AN43" t="s">
        <v>68</v>
      </c>
      <c r="AO43">
        <v>1358.713</v>
      </c>
      <c r="AP43" t="s">
        <v>417</v>
      </c>
      <c r="AQ43" t="s">
        <v>117</v>
      </c>
      <c r="AR43" t="s">
        <v>118</v>
      </c>
      <c r="AS43" t="s">
        <v>117</v>
      </c>
      <c r="AT43" t="s">
        <v>118</v>
      </c>
      <c r="AU43" t="s">
        <v>175</v>
      </c>
      <c r="AV43" t="s">
        <v>246</v>
      </c>
      <c r="AW43" t="s">
        <v>68</v>
      </c>
      <c r="AX43">
        <v>3204</v>
      </c>
      <c r="AY43" t="s">
        <v>574</v>
      </c>
      <c r="AZ43">
        <v>3</v>
      </c>
      <c r="BA43" t="s">
        <v>575</v>
      </c>
      <c r="BB43">
        <v>1</v>
      </c>
      <c r="BC43">
        <v>1</v>
      </c>
      <c r="BE43" t="s">
        <v>68</v>
      </c>
      <c r="BF43">
        <v>0</v>
      </c>
      <c r="BG43" t="s">
        <v>297</v>
      </c>
      <c r="BI43" t="s">
        <v>117</v>
      </c>
      <c r="BJ43" t="s">
        <v>246</v>
      </c>
      <c r="BK43" t="s">
        <v>68</v>
      </c>
      <c r="BL43">
        <v>0.92766666666666664</v>
      </c>
      <c r="BM43">
        <v>3204</v>
      </c>
      <c r="BN43" t="s">
        <v>118</v>
      </c>
      <c r="BO43" t="s">
        <v>175</v>
      </c>
      <c r="BP43">
        <v>1</v>
      </c>
      <c r="BQ43">
        <v>1358.713</v>
      </c>
      <c r="BR43">
        <v>1.2368633001791079E-3</v>
      </c>
      <c r="BS43">
        <v>0.36301628111503786</v>
      </c>
      <c r="BT43">
        <v>0.18399765071799565</v>
      </c>
      <c r="BU43">
        <v>8.218</v>
      </c>
      <c r="BV43">
        <v>0</v>
      </c>
      <c r="BW43">
        <v>3.0911605320623265</v>
      </c>
      <c r="BX43">
        <v>1</v>
      </c>
      <c r="BY43">
        <v>0</v>
      </c>
      <c r="BZ43">
        <v>42</v>
      </c>
    </row>
    <row r="44" spans="1:78" ht="16.5">
      <c r="A44" s="109" t="str">
        <f t="shared" si="1"/>
        <v>성원운수</v>
      </c>
      <c r="B44" s="110" t="str">
        <f t="shared" si="2"/>
        <v>백건호</v>
      </c>
      <c r="C44" s="111" t="str">
        <f t="shared" si="3"/>
        <v>D</v>
      </c>
      <c r="D44" s="112">
        <f t="shared" si="4"/>
        <v>0.82166666666666666</v>
      </c>
      <c r="E44" s="113">
        <f t="shared" si="5"/>
        <v>175</v>
      </c>
      <c r="F44" s="114" t="str">
        <f t="shared" si="6"/>
        <v>535</v>
      </c>
      <c r="G44" s="115" t="str">
        <f t="shared" si="7"/>
        <v>71바6966</v>
      </c>
      <c r="H44" s="116">
        <f t="shared" si="8"/>
        <v>1</v>
      </c>
      <c r="I44" s="117">
        <f t="shared" si="9"/>
        <v>1628.2719999999999</v>
      </c>
      <c r="J44" s="118">
        <f t="shared" si="10"/>
        <v>9.2958906961988792E-3</v>
      </c>
      <c r="K44" s="118">
        <f t="shared" si="11"/>
        <v>0.37546688952388746</v>
      </c>
      <c r="L44" s="118">
        <f t="shared" si="12"/>
        <v>0.22109328171214637</v>
      </c>
      <c r="M44" s="119">
        <f t="shared" si="13"/>
        <v>11.505000000000001</v>
      </c>
      <c r="N44" s="120">
        <f t="shared" si="14"/>
        <v>0.12282960095119244</v>
      </c>
      <c r="O44" s="120">
        <f t="shared" si="15"/>
        <v>11.85305649179007</v>
      </c>
      <c r="P44" s="221">
        <f t="shared" si="16"/>
        <v>6</v>
      </c>
      <c r="Q44" s="222">
        <f t="shared" si="17"/>
        <v>2</v>
      </c>
      <c r="R44" s="222">
        <f t="shared" si="18"/>
        <v>193</v>
      </c>
      <c r="T44">
        <v>519</v>
      </c>
      <c r="U44">
        <v>175</v>
      </c>
      <c r="V44" t="s">
        <v>247</v>
      </c>
      <c r="W44">
        <v>1628.2719999999999</v>
      </c>
      <c r="X44">
        <v>660.63599999999997</v>
      </c>
      <c r="Y44">
        <v>2.4649999999999999</v>
      </c>
      <c r="Z44">
        <v>11.505000000000001</v>
      </c>
      <c r="AA44">
        <v>120.119958</v>
      </c>
      <c r="AB44">
        <v>1.116622</v>
      </c>
      <c r="AC44">
        <v>45.101067</v>
      </c>
      <c r="AD44" s="1">
        <v>360</v>
      </c>
      <c r="AE44">
        <v>2</v>
      </c>
      <c r="AF44">
        <v>193</v>
      </c>
      <c r="AG44">
        <v>71</v>
      </c>
      <c r="AH44">
        <v>13.555382</v>
      </c>
      <c r="AI44">
        <v>64.900000000000006</v>
      </c>
      <c r="AJ44">
        <v>0</v>
      </c>
      <c r="AK44">
        <v>6</v>
      </c>
      <c r="AL44">
        <v>904</v>
      </c>
      <c r="AM44">
        <v>0.82166666666666666</v>
      </c>
      <c r="AN44" t="s">
        <v>67</v>
      </c>
      <c r="AO44">
        <v>1628.2719999999999</v>
      </c>
      <c r="AP44" t="s">
        <v>418</v>
      </c>
      <c r="AQ44" t="s">
        <v>117</v>
      </c>
      <c r="AR44" t="s">
        <v>118</v>
      </c>
      <c r="AS44" t="s">
        <v>117</v>
      </c>
      <c r="AT44" t="s">
        <v>118</v>
      </c>
      <c r="AU44" t="s">
        <v>189</v>
      </c>
      <c r="AV44" t="s">
        <v>247</v>
      </c>
      <c r="AW44" t="s">
        <v>67</v>
      </c>
      <c r="AX44">
        <v>175</v>
      </c>
      <c r="AY44" t="s">
        <v>529</v>
      </c>
      <c r="AZ44">
        <v>2</v>
      </c>
      <c r="BA44" t="s">
        <v>341</v>
      </c>
      <c r="BB44">
        <v>1</v>
      </c>
      <c r="BC44">
        <v>1</v>
      </c>
      <c r="BE44" t="s">
        <v>67</v>
      </c>
      <c r="BF44">
        <v>0</v>
      </c>
      <c r="BG44" t="s">
        <v>297</v>
      </c>
      <c r="BI44" t="s">
        <v>117</v>
      </c>
      <c r="BJ44" t="s">
        <v>247</v>
      </c>
      <c r="BK44" t="s">
        <v>67</v>
      </c>
      <c r="BL44">
        <v>0.82166666666666666</v>
      </c>
      <c r="BM44">
        <v>175</v>
      </c>
      <c r="BN44" t="s">
        <v>118</v>
      </c>
      <c r="BO44" t="s">
        <v>189</v>
      </c>
      <c r="BP44">
        <v>1</v>
      </c>
      <c r="BQ44">
        <v>1628.2719999999999</v>
      </c>
      <c r="BR44">
        <v>9.2958906961988792E-3</v>
      </c>
      <c r="BS44">
        <v>0.37546688952388746</v>
      </c>
      <c r="BT44">
        <v>0.22109328171214637</v>
      </c>
      <c r="BU44">
        <v>11.505000000000001</v>
      </c>
      <c r="BV44">
        <v>0.12282960095119244</v>
      </c>
      <c r="BW44">
        <v>11.85305649179007</v>
      </c>
      <c r="BX44">
        <v>6</v>
      </c>
      <c r="BY44">
        <v>2</v>
      </c>
      <c r="BZ44">
        <v>193</v>
      </c>
    </row>
    <row r="45" spans="1:78" ht="16.5">
      <c r="A45" s="126" t="str">
        <f t="shared" si="1"/>
        <v>성원운수</v>
      </c>
      <c r="B45" s="127" t="str">
        <f t="shared" si="2"/>
        <v>서기섭</v>
      </c>
      <c r="C45" s="128" t="str">
        <f t="shared" si="3"/>
        <v>S</v>
      </c>
      <c r="D45" s="129">
        <f t="shared" si="4"/>
        <v>1.0315384615384615</v>
      </c>
      <c r="E45" s="130">
        <f t="shared" si="5"/>
        <v>655</v>
      </c>
      <c r="F45" s="131" t="str">
        <f t="shared" si="6"/>
        <v>538</v>
      </c>
      <c r="G45" s="132" t="str">
        <f t="shared" si="7"/>
        <v>71바6305</v>
      </c>
      <c r="H45" s="133">
        <f t="shared" si="8"/>
        <v>1</v>
      </c>
      <c r="I45" s="134">
        <f t="shared" si="9"/>
        <v>951.12599999999998</v>
      </c>
      <c r="J45" s="135">
        <f t="shared" si="10"/>
        <v>1.1586849489656376E-2</v>
      </c>
      <c r="K45" s="135">
        <f t="shared" si="11"/>
        <v>0.37739793561489726</v>
      </c>
      <c r="L45" s="135">
        <f t="shared" si="12"/>
        <v>0.22499647785887464</v>
      </c>
      <c r="M45" s="136">
        <f t="shared" si="13"/>
        <v>7.758</v>
      </c>
      <c r="N45" s="137">
        <f t="shared" si="14"/>
        <v>0</v>
      </c>
      <c r="O45" s="137">
        <f t="shared" si="15"/>
        <v>5.9928968401662877</v>
      </c>
      <c r="P45" s="219">
        <f t="shared" si="16"/>
        <v>1</v>
      </c>
      <c r="Q45" s="220">
        <f t="shared" si="17"/>
        <v>0</v>
      </c>
      <c r="R45" s="220">
        <f t="shared" si="18"/>
        <v>57</v>
      </c>
      <c r="T45">
        <v>519</v>
      </c>
      <c r="U45">
        <v>655</v>
      </c>
      <c r="V45" t="s">
        <v>248</v>
      </c>
      <c r="W45">
        <v>951.12599999999998</v>
      </c>
      <c r="X45">
        <v>354.59</v>
      </c>
      <c r="Y45">
        <v>2.6819999999999999</v>
      </c>
      <c r="Z45">
        <v>7.758</v>
      </c>
      <c r="AA45">
        <v>74.313557000000003</v>
      </c>
      <c r="AB45">
        <v>0.86106000000000005</v>
      </c>
      <c r="AC45">
        <v>28.045783</v>
      </c>
      <c r="AD45" s="1">
        <v>214</v>
      </c>
      <c r="AE45">
        <v>0</v>
      </c>
      <c r="AF45">
        <v>57</v>
      </c>
      <c r="AG45">
        <v>70</v>
      </c>
      <c r="AH45">
        <v>12.798821999999999</v>
      </c>
      <c r="AI45">
        <v>18.5</v>
      </c>
      <c r="AJ45">
        <v>0</v>
      </c>
      <c r="AK45">
        <v>1</v>
      </c>
      <c r="AL45">
        <v>108</v>
      </c>
      <c r="AM45">
        <v>1.0315384615384615</v>
      </c>
      <c r="AN45" t="s">
        <v>71</v>
      </c>
      <c r="AO45">
        <v>951.12599999999998</v>
      </c>
      <c r="AP45" t="s">
        <v>419</v>
      </c>
      <c r="AQ45" t="s">
        <v>117</v>
      </c>
      <c r="AR45" t="s">
        <v>121</v>
      </c>
      <c r="AS45" t="s">
        <v>117</v>
      </c>
      <c r="AT45" t="s">
        <v>121</v>
      </c>
      <c r="AU45" t="s">
        <v>217</v>
      </c>
      <c r="AV45" t="s">
        <v>248</v>
      </c>
      <c r="AW45" t="s">
        <v>71</v>
      </c>
      <c r="AX45">
        <v>655</v>
      </c>
      <c r="AY45" t="s">
        <v>563</v>
      </c>
      <c r="AZ45">
        <v>2</v>
      </c>
      <c r="BA45" t="s">
        <v>576</v>
      </c>
      <c r="BB45">
        <v>1</v>
      </c>
      <c r="BC45">
        <v>1</v>
      </c>
      <c r="BE45" t="s">
        <v>71</v>
      </c>
      <c r="BF45">
        <v>0</v>
      </c>
      <c r="BG45" t="s">
        <v>297</v>
      </c>
      <c r="BI45" t="s">
        <v>117</v>
      </c>
      <c r="BJ45" t="s">
        <v>248</v>
      </c>
      <c r="BK45" t="s">
        <v>71</v>
      </c>
      <c r="BL45">
        <v>1.0315384615384615</v>
      </c>
      <c r="BM45">
        <v>655</v>
      </c>
      <c r="BN45" t="s">
        <v>121</v>
      </c>
      <c r="BO45" t="s">
        <v>217</v>
      </c>
      <c r="BP45">
        <v>1</v>
      </c>
      <c r="BQ45">
        <v>951.12599999999998</v>
      </c>
      <c r="BR45">
        <v>1.1586849489656376E-2</v>
      </c>
      <c r="BS45">
        <v>0.37739793561489726</v>
      </c>
      <c r="BT45">
        <v>0.22499647785887464</v>
      </c>
      <c r="BU45">
        <v>7.758</v>
      </c>
      <c r="BV45">
        <v>0</v>
      </c>
      <c r="BW45">
        <v>5.9928968401662877</v>
      </c>
      <c r="BX45">
        <v>1</v>
      </c>
      <c r="BY45">
        <v>0</v>
      </c>
      <c r="BZ45">
        <v>57</v>
      </c>
    </row>
    <row r="46" spans="1:78" ht="16.5">
      <c r="A46" s="109" t="str">
        <f t="shared" si="1"/>
        <v>성원운수</v>
      </c>
      <c r="B46" s="110" t="str">
        <f t="shared" si="2"/>
        <v>서창열</v>
      </c>
      <c r="C46" s="111" t="str">
        <f t="shared" si="3"/>
        <v>B</v>
      </c>
      <c r="D46" s="112">
        <f t="shared" si="4"/>
        <v>0.91836370350223517</v>
      </c>
      <c r="E46" s="113">
        <f t="shared" si="5"/>
        <v>1255</v>
      </c>
      <c r="F46" s="114" t="str">
        <f t="shared" si="6"/>
        <v>536</v>
      </c>
      <c r="G46" s="115" t="str">
        <f t="shared" si="7"/>
        <v>71바5560</v>
      </c>
      <c r="H46" s="116">
        <f t="shared" si="8"/>
        <v>2</v>
      </c>
      <c r="I46" s="117">
        <f t="shared" si="9"/>
        <v>1325.009</v>
      </c>
      <c r="J46" s="118">
        <f t="shared" si="10"/>
        <v>7.7500769766893889E-3</v>
      </c>
      <c r="K46" s="118">
        <f t="shared" si="11"/>
        <v>0.38849345104544786</v>
      </c>
      <c r="L46" s="118">
        <f t="shared" si="12"/>
        <v>0.11848976120162202</v>
      </c>
      <c r="M46" s="119">
        <f t="shared" si="13"/>
        <v>8.5380000000000003</v>
      </c>
      <c r="N46" s="120">
        <f t="shared" si="14"/>
        <v>0</v>
      </c>
      <c r="O46" s="120">
        <f t="shared" si="15"/>
        <v>0.98112541122362185</v>
      </c>
      <c r="P46" s="221">
        <f t="shared" si="16"/>
        <v>6</v>
      </c>
      <c r="Q46" s="222">
        <f t="shared" si="17"/>
        <v>0</v>
      </c>
      <c r="R46" s="222">
        <f t="shared" si="18"/>
        <v>13</v>
      </c>
      <c r="T46">
        <v>519</v>
      </c>
      <c r="U46">
        <v>1255</v>
      </c>
      <c r="V46" t="s">
        <v>249</v>
      </c>
      <c r="W46">
        <v>1325.009</v>
      </c>
      <c r="X46">
        <v>499.14299999999997</v>
      </c>
      <c r="Y46">
        <v>2.6549999999999998</v>
      </c>
      <c r="Z46">
        <v>8.5380000000000003</v>
      </c>
      <c r="AA46">
        <v>104.86941</v>
      </c>
      <c r="AB46">
        <v>0.81274599999999997</v>
      </c>
      <c r="AC46">
        <v>40.741078999999999</v>
      </c>
      <c r="AD46" s="1">
        <v>157</v>
      </c>
      <c r="AE46">
        <v>0</v>
      </c>
      <c r="AF46">
        <v>13</v>
      </c>
      <c r="AG46">
        <v>60</v>
      </c>
      <c r="AH46">
        <v>12.634847000000001</v>
      </c>
      <c r="AI46">
        <v>0</v>
      </c>
      <c r="AJ46">
        <v>0</v>
      </c>
      <c r="AK46">
        <v>6</v>
      </c>
      <c r="AL46">
        <v>459</v>
      </c>
      <c r="AM46">
        <v>0.91836370350223517</v>
      </c>
      <c r="AN46" t="s">
        <v>68</v>
      </c>
      <c r="AO46">
        <v>1213.31</v>
      </c>
      <c r="AP46" t="s">
        <v>420</v>
      </c>
      <c r="AQ46" t="s">
        <v>117</v>
      </c>
      <c r="AR46" t="s">
        <v>119</v>
      </c>
      <c r="AS46" t="s">
        <v>117</v>
      </c>
      <c r="AT46" t="s">
        <v>119</v>
      </c>
      <c r="AU46" t="s">
        <v>199</v>
      </c>
      <c r="AV46" t="s">
        <v>249</v>
      </c>
      <c r="AW46" t="s">
        <v>68</v>
      </c>
      <c r="AX46">
        <v>1255</v>
      </c>
      <c r="AY46" t="s">
        <v>549</v>
      </c>
      <c r="AZ46">
        <v>8</v>
      </c>
      <c r="BA46" t="s">
        <v>577</v>
      </c>
      <c r="BB46">
        <v>2</v>
      </c>
      <c r="BC46">
        <v>1</v>
      </c>
      <c r="BE46" t="s">
        <v>68</v>
      </c>
      <c r="BF46">
        <v>0</v>
      </c>
      <c r="BG46" t="s">
        <v>297</v>
      </c>
      <c r="BI46" t="s">
        <v>117</v>
      </c>
      <c r="BJ46" t="s">
        <v>249</v>
      </c>
      <c r="BK46" t="s">
        <v>68</v>
      </c>
      <c r="BL46">
        <v>0.91836370350223517</v>
      </c>
      <c r="BM46">
        <v>1255</v>
      </c>
      <c r="BN46" t="s">
        <v>119</v>
      </c>
      <c r="BO46" t="s">
        <v>199</v>
      </c>
      <c r="BP46">
        <v>2</v>
      </c>
      <c r="BQ46">
        <v>1325.009</v>
      </c>
      <c r="BR46">
        <v>7.7500769766893889E-3</v>
      </c>
      <c r="BS46">
        <v>0.38849345104544786</v>
      </c>
      <c r="BT46">
        <v>0.11848976120162202</v>
      </c>
      <c r="BU46">
        <v>8.5380000000000003</v>
      </c>
      <c r="BV46">
        <v>0</v>
      </c>
      <c r="BW46">
        <v>0.98112541122362185</v>
      </c>
      <c r="BX46">
        <v>6</v>
      </c>
      <c r="BY46">
        <v>0</v>
      </c>
      <c r="BZ46">
        <v>13</v>
      </c>
    </row>
    <row r="47" spans="1:78" ht="16.5">
      <c r="A47" s="126" t="str">
        <f t="shared" si="1"/>
        <v>성원운수</v>
      </c>
      <c r="B47" s="127" t="str">
        <f t="shared" si="2"/>
        <v>석균업</v>
      </c>
      <c r="C47" s="128" t="str">
        <f t="shared" si="3"/>
        <v>C</v>
      </c>
      <c r="D47" s="129">
        <f t="shared" si="4"/>
        <v>0.86172413793103453</v>
      </c>
      <c r="E47" s="130">
        <f t="shared" si="5"/>
        <v>7885</v>
      </c>
      <c r="F47" s="131" t="str">
        <f t="shared" si="6"/>
        <v>536</v>
      </c>
      <c r="G47" s="132" t="str">
        <f t="shared" si="7"/>
        <v>74사1183</v>
      </c>
      <c r="H47" s="133">
        <f t="shared" si="8"/>
        <v>1</v>
      </c>
      <c r="I47" s="134">
        <f t="shared" si="9"/>
        <v>1231.2570000000001</v>
      </c>
      <c r="J47" s="135">
        <f t="shared" si="10"/>
        <v>1.4251269697559384E-2</v>
      </c>
      <c r="K47" s="135">
        <f t="shared" si="11"/>
        <v>0.38533446840473123</v>
      </c>
      <c r="L47" s="135">
        <f t="shared" si="12"/>
        <v>0.16730869347341781</v>
      </c>
      <c r="M47" s="136">
        <f t="shared" si="13"/>
        <v>9.2910000000000004</v>
      </c>
      <c r="N47" s="137">
        <f t="shared" si="14"/>
        <v>0</v>
      </c>
      <c r="O47" s="137">
        <f t="shared" si="15"/>
        <v>2.1116631215091566</v>
      </c>
      <c r="P47" s="219">
        <f t="shared" si="16"/>
        <v>23</v>
      </c>
      <c r="Q47" s="220">
        <f t="shared" si="17"/>
        <v>0</v>
      </c>
      <c r="R47" s="220">
        <f t="shared" si="18"/>
        <v>26</v>
      </c>
      <c r="T47">
        <v>519</v>
      </c>
      <c r="U47">
        <v>7885</v>
      </c>
      <c r="V47" t="s">
        <v>250</v>
      </c>
      <c r="W47">
        <v>1231.2570000000001</v>
      </c>
      <c r="X47">
        <v>492.74700000000001</v>
      </c>
      <c r="Y47">
        <v>2.4990000000000001</v>
      </c>
      <c r="Z47">
        <v>9.2910000000000004</v>
      </c>
      <c r="AA47">
        <v>99.755251999999999</v>
      </c>
      <c r="AB47">
        <v>1.4216390000000001</v>
      </c>
      <c r="AC47">
        <v>38.439137000000002</v>
      </c>
      <c r="AD47" s="1">
        <v>206</v>
      </c>
      <c r="AE47">
        <v>0</v>
      </c>
      <c r="AF47">
        <v>26</v>
      </c>
      <c r="AG47">
        <v>60</v>
      </c>
      <c r="AH47">
        <v>12.342777999999999</v>
      </c>
      <c r="AI47">
        <v>0</v>
      </c>
      <c r="AJ47">
        <v>0</v>
      </c>
      <c r="AK47">
        <v>23</v>
      </c>
      <c r="AL47">
        <v>3670</v>
      </c>
      <c r="AM47">
        <v>0.86172413793103453</v>
      </c>
      <c r="AN47" t="s">
        <v>69</v>
      </c>
      <c r="AO47">
        <v>1231.2570000000001</v>
      </c>
      <c r="AP47" t="s">
        <v>421</v>
      </c>
      <c r="AQ47" t="s">
        <v>117</v>
      </c>
      <c r="AR47" t="s">
        <v>119</v>
      </c>
      <c r="AS47" t="s">
        <v>117</v>
      </c>
      <c r="AT47" t="s">
        <v>119</v>
      </c>
      <c r="AU47" t="s">
        <v>205</v>
      </c>
      <c r="AV47" t="s">
        <v>250</v>
      </c>
      <c r="AW47" t="s">
        <v>69</v>
      </c>
      <c r="AX47">
        <v>7885</v>
      </c>
      <c r="AY47" t="s">
        <v>534</v>
      </c>
      <c r="AZ47">
        <v>7</v>
      </c>
      <c r="BA47" t="s">
        <v>578</v>
      </c>
      <c r="BB47">
        <v>1</v>
      </c>
      <c r="BC47">
        <v>1</v>
      </c>
      <c r="BE47" t="s">
        <v>69</v>
      </c>
      <c r="BF47">
        <v>0</v>
      </c>
      <c r="BG47" t="s">
        <v>297</v>
      </c>
      <c r="BI47" t="s">
        <v>117</v>
      </c>
      <c r="BJ47" t="s">
        <v>250</v>
      </c>
      <c r="BK47" t="s">
        <v>69</v>
      </c>
      <c r="BL47">
        <v>0.86172413793103453</v>
      </c>
      <c r="BM47">
        <v>7885</v>
      </c>
      <c r="BN47" t="s">
        <v>119</v>
      </c>
      <c r="BO47" t="s">
        <v>205</v>
      </c>
      <c r="BP47">
        <v>1</v>
      </c>
      <c r="BQ47">
        <v>1231.2570000000001</v>
      </c>
      <c r="BR47">
        <v>1.4251269697559384E-2</v>
      </c>
      <c r="BS47">
        <v>0.38533446840473123</v>
      </c>
      <c r="BT47">
        <v>0.16730869347341781</v>
      </c>
      <c r="BU47">
        <v>9.2910000000000004</v>
      </c>
      <c r="BV47">
        <v>0</v>
      </c>
      <c r="BW47">
        <v>2.1116631215091566</v>
      </c>
      <c r="BX47">
        <v>23</v>
      </c>
      <c r="BY47">
        <v>0</v>
      </c>
      <c r="BZ47">
        <v>26</v>
      </c>
    </row>
    <row r="48" spans="1:78" ht="16.5">
      <c r="A48" s="109" t="str">
        <f t="shared" si="1"/>
        <v>성원운수</v>
      </c>
      <c r="B48" s="110" t="str">
        <f t="shared" si="2"/>
        <v>손영선</v>
      </c>
      <c r="C48" s="111" t="str">
        <f t="shared" si="3"/>
        <v>S</v>
      </c>
      <c r="D48" s="112">
        <f t="shared" si="4"/>
        <v>1.0507697797657995</v>
      </c>
      <c r="E48" s="113">
        <f t="shared" si="5"/>
        <v>5331</v>
      </c>
      <c r="F48" s="114" t="str">
        <f t="shared" si="6"/>
        <v>536</v>
      </c>
      <c r="G48" s="115" t="str">
        <f t="shared" si="7"/>
        <v>71바5565</v>
      </c>
      <c r="H48" s="116">
        <f t="shared" si="8"/>
        <v>2</v>
      </c>
      <c r="I48" s="117">
        <f t="shared" si="9"/>
        <v>700.42700000000002</v>
      </c>
      <c r="J48" s="118">
        <f t="shared" si="10"/>
        <v>7.534047739968621E-4</v>
      </c>
      <c r="K48" s="118">
        <f t="shared" si="11"/>
        <v>0.38221722355919502</v>
      </c>
      <c r="L48" s="118">
        <f t="shared" si="12"/>
        <v>0.14848085524972623</v>
      </c>
      <c r="M48" s="119">
        <f t="shared" si="13"/>
        <v>7.3470000000000004</v>
      </c>
      <c r="N48" s="120">
        <f t="shared" si="14"/>
        <v>0</v>
      </c>
      <c r="O48" s="120">
        <f t="shared" si="15"/>
        <v>1.5704705843721043</v>
      </c>
      <c r="P48" s="221">
        <f t="shared" si="16"/>
        <v>7</v>
      </c>
      <c r="Q48" s="222">
        <f t="shared" si="17"/>
        <v>0</v>
      </c>
      <c r="R48" s="222">
        <f t="shared" si="18"/>
        <v>11</v>
      </c>
      <c r="T48">
        <v>519</v>
      </c>
      <c r="U48">
        <v>5331</v>
      </c>
      <c r="V48" t="s">
        <v>251</v>
      </c>
      <c r="W48">
        <v>700.42700000000002</v>
      </c>
      <c r="X48">
        <v>232.35</v>
      </c>
      <c r="Y48">
        <v>3.0150000000000001</v>
      </c>
      <c r="Z48">
        <v>7.3470000000000004</v>
      </c>
      <c r="AA48">
        <v>56.028314999999999</v>
      </c>
      <c r="AB48">
        <v>4.2212E-2</v>
      </c>
      <c r="AC48">
        <v>21.414987</v>
      </c>
      <c r="AD48" s="1">
        <v>104</v>
      </c>
      <c r="AE48">
        <v>0</v>
      </c>
      <c r="AF48">
        <v>11</v>
      </c>
      <c r="AG48">
        <v>68</v>
      </c>
      <c r="AH48">
        <v>12.501303999999999</v>
      </c>
      <c r="AI48">
        <v>0</v>
      </c>
      <c r="AJ48">
        <v>0</v>
      </c>
      <c r="AK48">
        <v>7</v>
      </c>
      <c r="AL48">
        <v>754</v>
      </c>
      <c r="AM48">
        <v>1.0507697797657995</v>
      </c>
      <c r="AN48" t="s">
        <v>71</v>
      </c>
      <c r="AO48">
        <v>610.173</v>
      </c>
      <c r="AP48" t="s">
        <v>422</v>
      </c>
      <c r="AQ48" t="s">
        <v>117</v>
      </c>
      <c r="AR48" t="s">
        <v>119</v>
      </c>
      <c r="AS48" t="s">
        <v>117</v>
      </c>
      <c r="AT48" t="s">
        <v>119</v>
      </c>
      <c r="AU48" t="s">
        <v>202</v>
      </c>
      <c r="AV48" t="s">
        <v>251</v>
      </c>
      <c r="AW48" t="s">
        <v>71</v>
      </c>
      <c r="AX48">
        <v>5331</v>
      </c>
      <c r="AY48" t="s">
        <v>579</v>
      </c>
      <c r="AZ48">
        <v>2</v>
      </c>
      <c r="BA48" t="s">
        <v>580</v>
      </c>
      <c r="BB48">
        <v>2</v>
      </c>
      <c r="BC48">
        <v>1</v>
      </c>
      <c r="BE48" t="s">
        <v>71</v>
      </c>
      <c r="BF48">
        <v>0</v>
      </c>
      <c r="BG48" t="s">
        <v>297</v>
      </c>
      <c r="BI48" t="s">
        <v>117</v>
      </c>
      <c r="BJ48" t="s">
        <v>251</v>
      </c>
      <c r="BK48" t="s">
        <v>71</v>
      </c>
      <c r="BL48">
        <v>1.0507697797657995</v>
      </c>
      <c r="BM48">
        <v>5331</v>
      </c>
      <c r="BN48" t="s">
        <v>119</v>
      </c>
      <c r="BO48" t="s">
        <v>202</v>
      </c>
      <c r="BP48">
        <v>2</v>
      </c>
      <c r="BQ48">
        <v>700.42700000000002</v>
      </c>
      <c r="BR48">
        <v>7.534047739968621E-4</v>
      </c>
      <c r="BS48">
        <v>0.38221722355919502</v>
      </c>
      <c r="BT48">
        <v>0.14848085524972623</v>
      </c>
      <c r="BU48">
        <v>7.3470000000000004</v>
      </c>
      <c r="BV48">
        <v>0</v>
      </c>
      <c r="BW48">
        <v>1.5704705843721043</v>
      </c>
      <c r="BX48">
        <v>7</v>
      </c>
      <c r="BY48">
        <v>0</v>
      </c>
      <c r="BZ48">
        <v>11</v>
      </c>
    </row>
    <row r="49" spans="1:78" ht="16.5">
      <c r="A49" s="126" t="str">
        <f t="shared" si="1"/>
        <v>성원운수</v>
      </c>
      <c r="B49" s="127" t="str">
        <f t="shared" si="2"/>
        <v>송기상</v>
      </c>
      <c r="C49" s="128" t="str">
        <f t="shared" si="3"/>
        <v>S</v>
      </c>
      <c r="D49" s="129">
        <f t="shared" si="4"/>
        <v>1.0347475487693998</v>
      </c>
      <c r="E49" s="130">
        <f t="shared" si="5"/>
        <v>8156</v>
      </c>
      <c r="F49" s="131" t="str">
        <f t="shared" si="6"/>
        <v>536</v>
      </c>
      <c r="G49" s="132" t="str">
        <f t="shared" si="7"/>
        <v>71바5555</v>
      </c>
      <c r="H49" s="133">
        <f t="shared" si="8"/>
        <v>9</v>
      </c>
      <c r="I49" s="134">
        <f t="shared" si="9"/>
        <v>1251.317</v>
      </c>
      <c r="J49" s="135">
        <f t="shared" si="10"/>
        <v>1.7095175584008734E-2</v>
      </c>
      <c r="K49" s="135">
        <f t="shared" si="11"/>
        <v>0.35795807776727662</v>
      </c>
      <c r="L49" s="135">
        <f t="shared" si="12"/>
        <v>0.16702402348885215</v>
      </c>
      <c r="M49" s="136">
        <f t="shared" si="13"/>
        <v>4.4359999999999999</v>
      </c>
      <c r="N49" s="137">
        <f t="shared" si="14"/>
        <v>0</v>
      </c>
      <c r="O49" s="137">
        <f t="shared" si="15"/>
        <v>1.5983160142473889</v>
      </c>
      <c r="P49" s="219">
        <f t="shared" si="16"/>
        <v>11</v>
      </c>
      <c r="Q49" s="220">
        <f t="shared" si="17"/>
        <v>0</v>
      </c>
      <c r="R49" s="220">
        <f t="shared" si="18"/>
        <v>20</v>
      </c>
      <c r="T49">
        <v>519</v>
      </c>
      <c r="U49">
        <v>8156</v>
      </c>
      <c r="V49" t="s">
        <v>325</v>
      </c>
      <c r="W49">
        <v>1251.317</v>
      </c>
      <c r="X49">
        <v>420</v>
      </c>
      <c r="Y49">
        <v>2.9790000000000001</v>
      </c>
      <c r="Z49">
        <v>4.4359999999999999</v>
      </c>
      <c r="AA49">
        <v>98.108849000000006</v>
      </c>
      <c r="AB49">
        <v>1.6771879999999999</v>
      </c>
      <c r="AC49">
        <v>35.118855000000003</v>
      </c>
      <c r="AD49" s="1">
        <v>209</v>
      </c>
      <c r="AE49">
        <v>0</v>
      </c>
      <c r="AF49">
        <v>20</v>
      </c>
      <c r="AG49">
        <v>62</v>
      </c>
      <c r="AH49">
        <v>12.754374</v>
      </c>
      <c r="AI49">
        <v>0</v>
      </c>
      <c r="AJ49">
        <v>0</v>
      </c>
      <c r="AK49">
        <v>11</v>
      </c>
      <c r="AL49">
        <v>840</v>
      </c>
      <c r="AM49">
        <v>1.0347475487693998</v>
      </c>
      <c r="AN49" t="s">
        <v>71</v>
      </c>
      <c r="AO49">
        <v>209.286</v>
      </c>
      <c r="AP49" t="s">
        <v>423</v>
      </c>
      <c r="AQ49" t="s">
        <v>117</v>
      </c>
      <c r="AR49" t="s">
        <v>119</v>
      </c>
      <c r="AS49" t="s">
        <v>117</v>
      </c>
      <c r="AT49" t="s">
        <v>119</v>
      </c>
      <c r="AU49" t="s">
        <v>194</v>
      </c>
      <c r="AV49" t="s">
        <v>325</v>
      </c>
      <c r="AW49" t="s">
        <v>71</v>
      </c>
      <c r="AX49">
        <v>8156</v>
      </c>
      <c r="AY49" t="s">
        <v>579</v>
      </c>
      <c r="AZ49">
        <v>3</v>
      </c>
      <c r="BA49" t="s">
        <v>581</v>
      </c>
      <c r="BB49">
        <v>9</v>
      </c>
      <c r="BC49">
        <v>1</v>
      </c>
      <c r="BE49" t="s">
        <v>71</v>
      </c>
      <c r="BF49">
        <v>0</v>
      </c>
      <c r="BG49" t="s">
        <v>297</v>
      </c>
      <c r="BI49" t="s">
        <v>117</v>
      </c>
      <c r="BJ49" t="s">
        <v>325</v>
      </c>
      <c r="BK49" t="s">
        <v>71</v>
      </c>
      <c r="BL49">
        <v>1.0347475487693998</v>
      </c>
      <c r="BM49">
        <v>8156</v>
      </c>
      <c r="BN49" t="s">
        <v>119</v>
      </c>
      <c r="BO49" t="s">
        <v>194</v>
      </c>
      <c r="BP49">
        <v>9</v>
      </c>
      <c r="BQ49">
        <v>1251.317</v>
      </c>
      <c r="BR49">
        <v>1.7095175584008734E-2</v>
      </c>
      <c r="BS49">
        <v>0.35795807776727662</v>
      </c>
      <c r="BT49">
        <v>0.16702402348885215</v>
      </c>
      <c r="BU49">
        <v>4.4359999999999999</v>
      </c>
      <c r="BV49">
        <v>0</v>
      </c>
      <c r="BW49">
        <v>1.5983160142473889</v>
      </c>
      <c r="BX49">
        <v>11</v>
      </c>
      <c r="BY49">
        <v>0</v>
      </c>
      <c r="BZ49">
        <v>20</v>
      </c>
    </row>
    <row r="50" spans="1:78" ht="16.5">
      <c r="A50" s="109" t="str">
        <f t="shared" si="1"/>
        <v>성원운수</v>
      </c>
      <c r="B50" s="110" t="str">
        <f t="shared" si="2"/>
        <v>송범섭</v>
      </c>
      <c r="C50" s="111" t="str">
        <f t="shared" si="3"/>
        <v>D</v>
      </c>
      <c r="D50" s="112">
        <f t="shared" si="4"/>
        <v>0.80321301237662313</v>
      </c>
      <c r="E50" s="113">
        <f t="shared" si="5"/>
        <v>7838</v>
      </c>
      <c r="F50" s="114" t="str">
        <f t="shared" si="6"/>
        <v>535</v>
      </c>
      <c r="G50" s="115" t="str">
        <f t="shared" si="7"/>
        <v>71바6957</v>
      </c>
      <c r="H50" s="116">
        <f t="shared" si="8"/>
        <v>3</v>
      </c>
      <c r="I50" s="117">
        <f t="shared" si="9"/>
        <v>1388.538</v>
      </c>
      <c r="J50" s="118">
        <f t="shared" si="10"/>
        <v>7.1440197536737551E-3</v>
      </c>
      <c r="K50" s="118">
        <f t="shared" si="11"/>
        <v>0.39464399208541817</v>
      </c>
      <c r="L50" s="118">
        <f t="shared" si="12"/>
        <v>0.17428403111762156</v>
      </c>
      <c r="M50" s="119">
        <f t="shared" si="13"/>
        <v>9.5410000000000004</v>
      </c>
      <c r="N50" s="120">
        <f t="shared" si="14"/>
        <v>0</v>
      </c>
      <c r="O50" s="120">
        <f t="shared" si="15"/>
        <v>2.448618619007906</v>
      </c>
      <c r="P50" s="221">
        <f t="shared" si="16"/>
        <v>23</v>
      </c>
      <c r="Q50" s="222">
        <f t="shared" si="17"/>
        <v>0</v>
      </c>
      <c r="R50" s="222">
        <f t="shared" si="18"/>
        <v>34</v>
      </c>
      <c r="T50">
        <v>519</v>
      </c>
      <c r="U50">
        <v>7838</v>
      </c>
      <c r="V50" t="s">
        <v>252</v>
      </c>
      <c r="W50">
        <v>1388.538</v>
      </c>
      <c r="X50">
        <v>538.81200000000001</v>
      </c>
      <c r="Y50">
        <v>2.577</v>
      </c>
      <c r="Z50">
        <v>9.5410000000000004</v>
      </c>
      <c r="AA50">
        <v>111.589977</v>
      </c>
      <c r="AB50">
        <v>0.79720100000000005</v>
      </c>
      <c r="AC50">
        <v>44.038314</v>
      </c>
      <c r="AD50" s="1">
        <v>242</v>
      </c>
      <c r="AE50">
        <v>0</v>
      </c>
      <c r="AF50">
        <v>34</v>
      </c>
      <c r="AG50">
        <v>61</v>
      </c>
      <c r="AH50">
        <v>12.443213999999999</v>
      </c>
      <c r="AI50">
        <v>0</v>
      </c>
      <c r="AJ50">
        <v>0</v>
      </c>
      <c r="AK50">
        <v>23</v>
      </c>
      <c r="AL50">
        <v>2043</v>
      </c>
      <c r="AM50">
        <v>0.80321301237662313</v>
      </c>
      <c r="AN50" t="s">
        <v>67</v>
      </c>
      <c r="AO50">
        <v>1226.99</v>
      </c>
      <c r="AP50" t="s">
        <v>424</v>
      </c>
      <c r="AQ50" t="s">
        <v>117</v>
      </c>
      <c r="AR50" t="s">
        <v>118</v>
      </c>
      <c r="AS50" t="s">
        <v>117</v>
      </c>
      <c r="AT50" t="s">
        <v>118</v>
      </c>
      <c r="AU50" t="s">
        <v>180</v>
      </c>
      <c r="AV50" t="s">
        <v>252</v>
      </c>
      <c r="AW50" t="s">
        <v>67</v>
      </c>
      <c r="AX50">
        <v>7838</v>
      </c>
      <c r="AY50" t="s">
        <v>529</v>
      </c>
      <c r="AZ50">
        <v>8</v>
      </c>
      <c r="BA50" t="s">
        <v>582</v>
      </c>
      <c r="BB50">
        <v>3</v>
      </c>
      <c r="BC50">
        <v>1</v>
      </c>
      <c r="BE50" t="s">
        <v>67</v>
      </c>
      <c r="BF50">
        <v>0</v>
      </c>
      <c r="BG50" t="s">
        <v>297</v>
      </c>
      <c r="BI50" t="s">
        <v>117</v>
      </c>
      <c r="BJ50" t="s">
        <v>252</v>
      </c>
      <c r="BK50" t="s">
        <v>67</v>
      </c>
      <c r="BL50">
        <v>0.80321301237662313</v>
      </c>
      <c r="BM50">
        <v>7838</v>
      </c>
      <c r="BN50" t="s">
        <v>118</v>
      </c>
      <c r="BO50" t="s">
        <v>180</v>
      </c>
      <c r="BP50">
        <v>3</v>
      </c>
      <c r="BQ50">
        <v>1388.538</v>
      </c>
      <c r="BR50">
        <v>7.1440197536737551E-3</v>
      </c>
      <c r="BS50">
        <v>0.39464399208541817</v>
      </c>
      <c r="BT50">
        <v>0.17428403111762156</v>
      </c>
      <c r="BU50">
        <v>9.5410000000000004</v>
      </c>
      <c r="BV50">
        <v>0</v>
      </c>
      <c r="BW50">
        <v>2.448618619007906</v>
      </c>
      <c r="BX50">
        <v>23</v>
      </c>
      <c r="BY50">
        <v>0</v>
      </c>
      <c r="BZ50">
        <v>34</v>
      </c>
    </row>
    <row r="51" spans="1:78" ht="16.5">
      <c r="A51" s="126" t="str">
        <f t="shared" si="1"/>
        <v>성원운수</v>
      </c>
      <c r="B51" s="127" t="str">
        <f t="shared" si="2"/>
        <v>송재용</v>
      </c>
      <c r="C51" s="128" t="str">
        <f t="shared" si="3"/>
        <v>C</v>
      </c>
      <c r="D51" s="129">
        <f t="shared" si="4"/>
        <v>0.88460337164292502</v>
      </c>
      <c r="E51" s="130">
        <f t="shared" si="5"/>
        <v>6239</v>
      </c>
      <c r="F51" s="131" t="str">
        <f t="shared" si="6"/>
        <v>539</v>
      </c>
      <c r="G51" s="132" t="str">
        <f t="shared" si="7"/>
        <v>71바6615</v>
      </c>
      <c r="H51" s="133">
        <f t="shared" si="8"/>
        <v>5</v>
      </c>
      <c r="I51" s="134">
        <f t="shared" si="9"/>
        <v>1398.1130000000001</v>
      </c>
      <c r="J51" s="135">
        <f t="shared" si="10"/>
        <v>4.0199436671900103E-2</v>
      </c>
      <c r="K51" s="135">
        <f t="shared" si="11"/>
        <v>0.3754529475385166</v>
      </c>
      <c r="L51" s="135">
        <f t="shared" si="12"/>
        <v>0.41126861705741952</v>
      </c>
      <c r="M51" s="136">
        <f t="shared" si="13"/>
        <v>9.7680000000000007</v>
      </c>
      <c r="N51" s="137">
        <f t="shared" si="14"/>
        <v>0.71524976879551216</v>
      </c>
      <c r="O51" s="137">
        <f t="shared" si="15"/>
        <v>0.57219981503640982</v>
      </c>
      <c r="P51" s="219">
        <f t="shared" si="16"/>
        <v>25</v>
      </c>
      <c r="Q51" s="220">
        <f t="shared" si="17"/>
        <v>10</v>
      </c>
      <c r="R51" s="220">
        <f t="shared" si="18"/>
        <v>8</v>
      </c>
      <c r="T51">
        <v>519</v>
      </c>
      <c r="U51">
        <v>6239</v>
      </c>
      <c r="V51" t="s">
        <v>425</v>
      </c>
      <c r="W51">
        <v>1398.1130000000001</v>
      </c>
      <c r="X51">
        <v>391.113</v>
      </c>
      <c r="Y51">
        <v>3.5750000000000002</v>
      </c>
      <c r="Z51">
        <v>9.7680000000000007</v>
      </c>
      <c r="AA51">
        <v>126.686029</v>
      </c>
      <c r="AB51">
        <v>5.0927069999999999</v>
      </c>
      <c r="AC51">
        <v>47.564642999999997</v>
      </c>
      <c r="AD51" s="1">
        <v>575</v>
      </c>
      <c r="AE51">
        <v>10</v>
      </c>
      <c r="AF51">
        <v>8</v>
      </c>
      <c r="AG51">
        <v>55</v>
      </c>
      <c r="AH51">
        <v>11.036047</v>
      </c>
      <c r="AI51">
        <v>0</v>
      </c>
      <c r="AJ51">
        <v>0</v>
      </c>
      <c r="AK51">
        <v>25</v>
      </c>
      <c r="AL51">
        <v>24036</v>
      </c>
      <c r="AM51">
        <v>0.88460337164292502</v>
      </c>
      <c r="AN51" t="s">
        <v>69</v>
      </c>
      <c r="AO51">
        <v>588.38800000000003</v>
      </c>
      <c r="AP51" t="s">
        <v>426</v>
      </c>
      <c r="AQ51" t="s">
        <v>117</v>
      </c>
      <c r="AR51" t="s">
        <v>122</v>
      </c>
      <c r="AS51" t="s">
        <v>117</v>
      </c>
      <c r="AT51" t="s">
        <v>122</v>
      </c>
      <c r="AU51" t="s">
        <v>222</v>
      </c>
      <c r="AV51" t="s">
        <v>425</v>
      </c>
      <c r="AW51" t="s">
        <v>69</v>
      </c>
      <c r="AX51">
        <v>6239</v>
      </c>
      <c r="AY51" t="s">
        <v>541</v>
      </c>
      <c r="AZ51">
        <v>1</v>
      </c>
      <c r="BA51" t="s">
        <v>583</v>
      </c>
      <c r="BB51">
        <v>5</v>
      </c>
      <c r="BC51">
        <v>1</v>
      </c>
      <c r="BE51" t="s">
        <v>68</v>
      </c>
      <c r="BF51">
        <v>-1</v>
      </c>
      <c r="BG51" t="s">
        <v>352</v>
      </c>
      <c r="BI51" t="s">
        <v>117</v>
      </c>
      <c r="BJ51" t="s">
        <v>425</v>
      </c>
      <c r="BK51" t="s">
        <v>69</v>
      </c>
      <c r="BL51">
        <v>0.88460337164292502</v>
      </c>
      <c r="BM51">
        <v>6239</v>
      </c>
      <c r="BN51" t="s">
        <v>122</v>
      </c>
      <c r="BO51" t="s">
        <v>222</v>
      </c>
      <c r="BP51">
        <v>5</v>
      </c>
      <c r="BQ51">
        <v>1398.1130000000001</v>
      </c>
      <c r="BR51">
        <v>4.0199436671900103E-2</v>
      </c>
      <c r="BS51">
        <v>0.3754529475385166</v>
      </c>
      <c r="BT51">
        <v>0.41126861705741952</v>
      </c>
      <c r="BU51">
        <v>9.7680000000000007</v>
      </c>
      <c r="BV51">
        <v>0.71524976879551216</v>
      </c>
      <c r="BW51">
        <v>0.57219981503640982</v>
      </c>
      <c r="BX51">
        <v>25</v>
      </c>
      <c r="BY51">
        <v>10</v>
      </c>
      <c r="BZ51">
        <v>8</v>
      </c>
    </row>
    <row r="52" spans="1:78" ht="16.5">
      <c r="A52" s="109" t="str">
        <f t="shared" si="1"/>
        <v>성원운수</v>
      </c>
      <c r="B52" s="110" t="str">
        <f t="shared" si="2"/>
        <v>신목선</v>
      </c>
      <c r="C52" s="111" t="str">
        <f t="shared" si="3"/>
        <v>B</v>
      </c>
      <c r="D52" s="112">
        <f t="shared" si="4"/>
        <v>0.9265262835190009</v>
      </c>
      <c r="E52" s="113">
        <f t="shared" si="5"/>
        <v>2928</v>
      </c>
      <c r="F52" s="114" t="str">
        <f t="shared" si="6"/>
        <v>536</v>
      </c>
      <c r="G52" s="115" t="str">
        <f t="shared" si="7"/>
        <v>71바5557</v>
      </c>
      <c r="H52" s="116">
        <f t="shared" si="8"/>
        <v>7</v>
      </c>
      <c r="I52" s="117">
        <f t="shared" si="9"/>
        <v>964.27</v>
      </c>
      <c r="J52" s="118">
        <f t="shared" si="10"/>
        <v>7.9926064542770164E-3</v>
      </c>
      <c r="K52" s="118">
        <f t="shared" si="11"/>
        <v>0.36231398317443986</v>
      </c>
      <c r="L52" s="118">
        <f t="shared" si="12"/>
        <v>0.14000228151866179</v>
      </c>
      <c r="M52" s="119">
        <f t="shared" si="13"/>
        <v>6.484</v>
      </c>
      <c r="N52" s="120">
        <f t="shared" si="14"/>
        <v>0</v>
      </c>
      <c r="O52" s="120">
        <f t="shared" si="15"/>
        <v>2.074107874350545</v>
      </c>
      <c r="P52" s="221">
        <f t="shared" si="16"/>
        <v>6</v>
      </c>
      <c r="Q52" s="222">
        <f t="shared" si="17"/>
        <v>0</v>
      </c>
      <c r="R52" s="222">
        <f t="shared" si="18"/>
        <v>20</v>
      </c>
      <c r="T52">
        <v>519</v>
      </c>
      <c r="U52">
        <v>2928</v>
      </c>
      <c r="V52" t="s">
        <v>253</v>
      </c>
      <c r="W52">
        <v>964.27</v>
      </c>
      <c r="X52">
        <v>363.62700000000001</v>
      </c>
      <c r="Y52">
        <v>2.6520000000000001</v>
      </c>
      <c r="Z52">
        <v>6.484</v>
      </c>
      <c r="AA52">
        <v>76.282749999999993</v>
      </c>
      <c r="AB52">
        <v>0.60969799999999996</v>
      </c>
      <c r="AC52">
        <v>27.638307000000001</v>
      </c>
      <c r="AD52" s="1">
        <v>135</v>
      </c>
      <c r="AE52">
        <v>0</v>
      </c>
      <c r="AF52">
        <v>20</v>
      </c>
      <c r="AG52">
        <v>65</v>
      </c>
      <c r="AH52">
        <v>12.640734</v>
      </c>
      <c r="AI52">
        <v>6</v>
      </c>
      <c r="AJ52">
        <v>0</v>
      </c>
      <c r="AK52">
        <v>6</v>
      </c>
      <c r="AL52">
        <v>458</v>
      </c>
      <c r="AM52">
        <v>0.9265262835190009</v>
      </c>
      <c r="AN52" t="s">
        <v>68</v>
      </c>
      <c r="AO52">
        <v>230.41</v>
      </c>
      <c r="AP52" t="s">
        <v>427</v>
      </c>
      <c r="AQ52" t="s">
        <v>117</v>
      </c>
      <c r="AR52" t="s">
        <v>119</v>
      </c>
      <c r="AS52" t="s">
        <v>117</v>
      </c>
      <c r="AT52" t="s">
        <v>119</v>
      </c>
      <c r="AU52" t="s">
        <v>196</v>
      </c>
      <c r="AV52" t="s">
        <v>253</v>
      </c>
      <c r="AW52" t="s">
        <v>68</v>
      </c>
      <c r="AX52">
        <v>2928</v>
      </c>
      <c r="AY52" t="s">
        <v>549</v>
      </c>
      <c r="AZ52">
        <v>4</v>
      </c>
      <c r="BA52" t="s">
        <v>347</v>
      </c>
      <c r="BB52">
        <v>7</v>
      </c>
      <c r="BC52">
        <v>1</v>
      </c>
      <c r="BE52" t="s">
        <v>68</v>
      </c>
      <c r="BF52">
        <v>0</v>
      </c>
      <c r="BG52" t="s">
        <v>297</v>
      </c>
      <c r="BI52" t="s">
        <v>117</v>
      </c>
      <c r="BJ52" t="s">
        <v>253</v>
      </c>
      <c r="BK52" t="s">
        <v>68</v>
      </c>
      <c r="BL52">
        <v>0.9265262835190009</v>
      </c>
      <c r="BM52">
        <v>2928</v>
      </c>
      <c r="BN52" t="s">
        <v>119</v>
      </c>
      <c r="BO52" t="s">
        <v>196</v>
      </c>
      <c r="BP52">
        <v>7</v>
      </c>
      <c r="BQ52">
        <v>964.27</v>
      </c>
      <c r="BR52">
        <v>7.9926064542770164E-3</v>
      </c>
      <c r="BS52">
        <v>0.36231398317443986</v>
      </c>
      <c r="BT52">
        <v>0.14000228151866179</v>
      </c>
      <c r="BU52">
        <v>6.484</v>
      </c>
      <c r="BV52">
        <v>0</v>
      </c>
      <c r="BW52">
        <v>2.074107874350545</v>
      </c>
      <c r="BX52">
        <v>6</v>
      </c>
      <c r="BY52">
        <v>0</v>
      </c>
      <c r="BZ52">
        <v>20</v>
      </c>
    </row>
    <row r="53" spans="1:78" ht="16.5">
      <c r="A53" s="126" t="str">
        <f t="shared" si="1"/>
        <v>성원운수</v>
      </c>
      <c r="B53" s="127" t="str">
        <f t="shared" si="2"/>
        <v>신봉규</v>
      </c>
      <c r="C53" s="128" t="str">
        <f t="shared" si="3"/>
        <v>D</v>
      </c>
      <c r="D53" s="129">
        <f t="shared" si="4"/>
        <v>0.81047326170447653</v>
      </c>
      <c r="E53" s="130">
        <f t="shared" si="5"/>
        <v>9850</v>
      </c>
      <c r="F53" s="131" t="str">
        <f t="shared" si="6"/>
        <v>535</v>
      </c>
      <c r="G53" s="132" t="str">
        <f t="shared" si="7"/>
        <v>71바6967</v>
      </c>
      <c r="H53" s="133">
        <f t="shared" si="8"/>
        <v>8</v>
      </c>
      <c r="I53" s="134">
        <f t="shared" si="9"/>
        <v>1609.671</v>
      </c>
      <c r="J53" s="135">
        <f t="shared" si="10"/>
        <v>1.421150382071637E-2</v>
      </c>
      <c r="K53" s="135">
        <f t="shared" si="11"/>
        <v>0.40220726496451636</v>
      </c>
      <c r="L53" s="135">
        <f t="shared" si="12"/>
        <v>0.21122328724316955</v>
      </c>
      <c r="M53" s="136">
        <f t="shared" si="13"/>
        <v>11.454000000000001</v>
      </c>
      <c r="N53" s="137">
        <f t="shared" si="14"/>
        <v>6.2124496247991046E-2</v>
      </c>
      <c r="O53" s="137">
        <f t="shared" si="15"/>
        <v>2.4849798499196418</v>
      </c>
      <c r="P53" s="219">
        <f t="shared" si="16"/>
        <v>40</v>
      </c>
      <c r="Q53" s="220">
        <f t="shared" si="17"/>
        <v>1</v>
      </c>
      <c r="R53" s="220">
        <f t="shared" si="18"/>
        <v>40</v>
      </c>
      <c r="T53">
        <v>519</v>
      </c>
      <c r="U53">
        <v>9850</v>
      </c>
      <c r="V53" t="s">
        <v>428</v>
      </c>
      <c r="W53">
        <v>1609.671</v>
      </c>
      <c r="X53">
        <v>673.97799999999995</v>
      </c>
      <c r="Y53">
        <v>2.3879999999999999</v>
      </c>
      <c r="Z53">
        <v>11.454000000000001</v>
      </c>
      <c r="AA53">
        <v>128.18080499999999</v>
      </c>
      <c r="AB53">
        <v>1.821642</v>
      </c>
      <c r="AC53">
        <v>51.555250999999998</v>
      </c>
      <c r="AD53" s="1">
        <v>340</v>
      </c>
      <c r="AE53">
        <v>1</v>
      </c>
      <c r="AF53">
        <v>40</v>
      </c>
      <c r="AG53">
        <v>69</v>
      </c>
      <c r="AH53">
        <v>12.557816000000001</v>
      </c>
      <c r="AI53">
        <v>8.1</v>
      </c>
      <c r="AJ53">
        <v>0</v>
      </c>
      <c r="AK53">
        <v>40</v>
      </c>
      <c r="AL53">
        <v>3322</v>
      </c>
      <c r="AM53">
        <v>0.81047326170447653</v>
      </c>
      <c r="AN53" t="s">
        <v>67</v>
      </c>
      <c r="AO53">
        <v>314.52800000000002</v>
      </c>
      <c r="AP53" t="s">
        <v>429</v>
      </c>
      <c r="AQ53" t="s">
        <v>117</v>
      </c>
      <c r="AR53" t="s">
        <v>118</v>
      </c>
      <c r="AS53" t="s">
        <v>117</v>
      </c>
      <c r="AT53" t="s">
        <v>118</v>
      </c>
      <c r="AU53" t="s">
        <v>190</v>
      </c>
      <c r="AV53" t="s">
        <v>428</v>
      </c>
      <c r="AW53" t="s">
        <v>67</v>
      </c>
      <c r="AX53">
        <v>9850</v>
      </c>
      <c r="AY53" t="s">
        <v>529</v>
      </c>
      <c r="AZ53">
        <v>7</v>
      </c>
      <c r="BA53" t="s">
        <v>584</v>
      </c>
      <c r="BB53">
        <v>8</v>
      </c>
      <c r="BC53">
        <v>1</v>
      </c>
      <c r="BE53" t="s">
        <v>70</v>
      </c>
      <c r="BF53">
        <v>1</v>
      </c>
      <c r="BG53" t="s">
        <v>329</v>
      </c>
      <c r="BI53" t="s">
        <v>117</v>
      </c>
      <c r="BJ53" t="s">
        <v>428</v>
      </c>
      <c r="BK53" t="s">
        <v>67</v>
      </c>
      <c r="BL53">
        <v>0.81047326170447653</v>
      </c>
      <c r="BM53">
        <v>9850</v>
      </c>
      <c r="BN53" t="s">
        <v>118</v>
      </c>
      <c r="BO53" t="s">
        <v>190</v>
      </c>
      <c r="BP53">
        <v>8</v>
      </c>
      <c r="BQ53">
        <v>1609.671</v>
      </c>
      <c r="BR53">
        <v>1.421150382071637E-2</v>
      </c>
      <c r="BS53">
        <v>0.40220726496451636</v>
      </c>
      <c r="BT53">
        <v>0.21122328724316955</v>
      </c>
      <c r="BU53">
        <v>11.454000000000001</v>
      </c>
      <c r="BV53">
        <v>6.2124496247991046E-2</v>
      </c>
      <c r="BW53">
        <v>2.4849798499196418</v>
      </c>
      <c r="BX53">
        <v>40</v>
      </c>
      <c r="BY53">
        <v>1</v>
      </c>
      <c r="BZ53">
        <v>40</v>
      </c>
    </row>
    <row r="54" spans="1:78" ht="16.5">
      <c r="A54" s="109" t="str">
        <f t="shared" si="1"/>
        <v>성원운수</v>
      </c>
      <c r="B54" s="110" t="str">
        <f t="shared" si="2"/>
        <v>심상만</v>
      </c>
      <c r="C54" s="111" t="str">
        <f t="shared" si="3"/>
        <v>B</v>
      </c>
      <c r="D54" s="112">
        <f t="shared" si="4"/>
        <v>0.93504825610728304</v>
      </c>
      <c r="E54" s="113">
        <f t="shared" si="5"/>
        <v>5911</v>
      </c>
      <c r="F54" s="114" t="str">
        <f t="shared" si="6"/>
        <v>536</v>
      </c>
      <c r="G54" s="115" t="str">
        <f t="shared" si="7"/>
        <v>71바5566</v>
      </c>
      <c r="H54" s="116">
        <f t="shared" si="8"/>
        <v>7</v>
      </c>
      <c r="I54" s="117">
        <f t="shared" si="9"/>
        <v>1033.1099999999999</v>
      </c>
      <c r="J54" s="118">
        <f t="shared" si="10"/>
        <v>6.1515263053410563E-3</v>
      </c>
      <c r="K54" s="118">
        <f t="shared" si="11"/>
        <v>0.36859936876015498</v>
      </c>
      <c r="L54" s="118">
        <f t="shared" si="12"/>
        <v>9.9698967196135954E-2</v>
      </c>
      <c r="M54" s="119">
        <f t="shared" si="13"/>
        <v>6.9560000000000004</v>
      </c>
      <c r="N54" s="120">
        <f t="shared" si="14"/>
        <v>0</v>
      </c>
      <c r="O54" s="120">
        <f t="shared" si="15"/>
        <v>0.87115602404390635</v>
      </c>
      <c r="P54" s="221">
        <f t="shared" si="16"/>
        <v>3</v>
      </c>
      <c r="Q54" s="222">
        <f t="shared" si="17"/>
        <v>0</v>
      </c>
      <c r="R54" s="222">
        <f t="shared" si="18"/>
        <v>9</v>
      </c>
      <c r="T54">
        <v>519</v>
      </c>
      <c r="U54">
        <v>5911</v>
      </c>
      <c r="V54" t="s">
        <v>254</v>
      </c>
      <c r="W54">
        <v>1033.1099999999999</v>
      </c>
      <c r="X54">
        <v>386.01299999999998</v>
      </c>
      <c r="Y54">
        <v>2.6760000000000002</v>
      </c>
      <c r="Z54">
        <v>6.9560000000000004</v>
      </c>
      <c r="AA54">
        <v>81.412477999999993</v>
      </c>
      <c r="AB54">
        <v>0.50081100000000001</v>
      </c>
      <c r="AC54">
        <v>30.008588</v>
      </c>
      <c r="AD54" s="1">
        <v>103</v>
      </c>
      <c r="AE54">
        <v>0</v>
      </c>
      <c r="AF54">
        <v>9</v>
      </c>
      <c r="AG54">
        <v>61</v>
      </c>
      <c r="AH54">
        <v>12.689823000000001</v>
      </c>
      <c r="AI54">
        <v>0</v>
      </c>
      <c r="AJ54">
        <v>0</v>
      </c>
      <c r="AK54">
        <v>3</v>
      </c>
      <c r="AL54">
        <v>136</v>
      </c>
      <c r="AM54">
        <v>0.93504825610728304</v>
      </c>
      <c r="AN54" t="s">
        <v>68</v>
      </c>
      <c r="AO54">
        <v>397.87</v>
      </c>
      <c r="AP54" t="s">
        <v>430</v>
      </c>
      <c r="AQ54" t="s">
        <v>117</v>
      </c>
      <c r="AR54" t="s">
        <v>119</v>
      </c>
      <c r="AS54" t="s">
        <v>117</v>
      </c>
      <c r="AT54" t="s">
        <v>119</v>
      </c>
      <c r="AU54" t="s">
        <v>204</v>
      </c>
      <c r="AV54" t="s">
        <v>254</v>
      </c>
      <c r="AW54" t="s">
        <v>68</v>
      </c>
      <c r="AX54">
        <v>5911</v>
      </c>
      <c r="AY54" t="s">
        <v>549</v>
      </c>
      <c r="AZ54">
        <v>2</v>
      </c>
      <c r="BA54" t="s">
        <v>349</v>
      </c>
      <c r="BB54">
        <v>7</v>
      </c>
      <c r="BC54">
        <v>1</v>
      </c>
      <c r="BE54" t="s">
        <v>68</v>
      </c>
      <c r="BF54">
        <v>0</v>
      </c>
      <c r="BG54" t="s">
        <v>297</v>
      </c>
      <c r="BI54" t="s">
        <v>117</v>
      </c>
      <c r="BJ54" t="s">
        <v>254</v>
      </c>
      <c r="BK54" t="s">
        <v>68</v>
      </c>
      <c r="BL54">
        <v>0.93504825610728304</v>
      </c>
      <c r="BM54">
        <v>5911</v>
      </c>
      <c r="BN54" t="s">
        <v>119</v>
      </c>
      <c r="BO54" t="s">
        <v>204</v>
      </c>
      <c r="BP54">
        <v>7</v>
      </c>
      <c r="BQ54">
        <v>1033.1099999999999</v>
      </c>
      <c r="BR54">
        <v>6.1515263053410563E-3</v>
      </c>
      <c r="BS54">
        <v>0.36859936876015498</v>
      </c>
      <c r="BT54">
        <v>9.9698967196135954E-2</v>
      </c>
      <c r="BU54">
        <v>6.9560000000000004</v>
      </c>
      <c r="BV54">
        <v>0</v>
      </c>
      <c r="BW54">
        <v>0.87115602404390635</v>
      </c>
      <c r="BX54">
        <v>3</v>
      </c>
      <c r="BY54">
        <v>0</v>
      </c>
      <c r="BZ54">
        <v>9</v>
      </c>
    </row>
    <row r="55" spans="1:78" ht="16.5">
      <c r="A55" s="126" t="str">
        <f t="shared" si="1"/>
        <v>성원운수</v>
      </c>
      <c r="B55" s="127" t="str">
        <f t="shared" si="2"/>
        <v>양대주</v>
      </c>
      <c r="C55" s="128" t="str">
        <f t="shared" si="3"/>
        <v>C</v>
      </c>
      <c r="D55" s="129">
        <f t="shared" si="4"/>
        <v>0.86370350900886095</v>
      </c>
      <c r="E55" s="130">
        <f t="shared" si="5"/>
        <v>5207</v>
      </c>
      <c r="F55" s="131" t="str">
        <f t="shared" si="6"/>
        <v>538</v>
      </c>
      <c r="G55" s="132" t="str">
        <f t="shared" si="7"/>
        <v>71바6302</v>
      </c>
      <c r="H55" s="133">
        <f t="shared" si="8"/>
        <v>6</v>
      </c>
      <c r="I55" s="134">
        <f t="shared" si="9"/>
        <v>1245.116</v>
      </c>
      <c r="J55" s="135">
        <f t="shared" si="10"/>
        <v>2.3475296428703052E-2</v>
      </c>
      <c r="K55" s="135">
        <f t="shared" si="11"/>
        <v>0.43986258224635622</v>
      </c>
      <c r="L55" s="135">
        <f t="shared" si="12"/>
        <v>0.10922677083902223</v>
      </c>
      <c r="M55" s="136">
        <f t="shared" si="13"/>
        <v>11.221</v>
      </c>
      <c r="N55" s="137">
        <f t="shared" si="14"/>
        <v>0</v>
      </c>
      <c r="O55" s="137">
        <f t="shared" si="15"/>
        <v>2.4897278647130068</v>
      </c>
      <c r="P55" s="219">
        <f t="shared" si="16"/>
        <v>72</v>
      </c>
      <c r="Q55" s="220">
        <f t="shared" si="17"/>
        <v>0</v>
      </c>
      <c r="R55" s="220">
        <f t="shared" si="18"/>
        <v>31</v>
      </c>
      <c r="T55">
        <v>519</v>
      </c>
      <c r="U55">
        <v>5207</v>
      </c>
      <c r="V55" t="s">
        <v>431</v>
      </c>
      <c r="W55">
        <v>1245.116</v>
      </c>
      <c r="X55">
        <v>560.76099999999997</v>
      </c>
      <c r="Y55">
        <v>2.2200000000000002</v>
      </c>
      <c r="Z55">
        <v>11.221</v>
      </c>
      <c r="AA55">
        <v>109.238578</v>
      </c>
      <c r="AB55">
        <v>2.5644079999999998</v>
      </c>
      <c r="AC55">
        <v>48.049962999999998</v>
      </c>
      <c r="AD55" s="1">
        <v>136</v>
      </c>
      <c r="AE55">
        <v>0</v>
      </c>
      <c r="AF55">
        <v>31</v>
      </c>
      <c r="AG55">
        <v>71</v>
      </c>
      <c r="AH55">
        <v>11.398134000000001</v>
      </c>
      <c r="AI55">
        <v>44.6</v>
      </c>
      <c r="AJ55">
        <v>0</v>
      </c>
      <c r="AK55">
        <v>72</v>
      </c>
      <c r="AL55">
        <v>12909</v>
      </c>
      <c r="AM55">
        <v>0.86370350900886095</v>
      </c>
      <c r="AN55" t="s">
        <v>69</v>
      </c>
      <c r="AO55">
        <v>420.82799999999997</v>
      </c>
      <c r="AP55" t="s">
        <v>432</v>
      </c>
      <c r="AQ55" t="s">
        <v>117</v>
      </c>
      <c r="AR55" t="s">
        <v>121</v>
      </c>
      <c r="AS55" t="s">
        <v>117</v>
      </c>
      <c r="AT55" t="s">
        <v>121</v>
      </c>
      <c r="AU55" t="s">
        <v>215</v>
      </c>
      <c r="AV55" t="s">
        <v>431</v>
      </c>
      <c r="AW55" t="s">
        <v>69</v>
      </c>
      <c r="AX55">
        <v>5207</v>
      </c>
      <c r="AY55" t="s">
        <v>570</v>
      </c>
      <c r="AZ55">
        <v>2</v>
      </c>
      <c r="BA55" t="s">
        <v>332</v>
      </c>
      <c r="BB55">
        <v>6</v>
      </c>
      <c r="BC55">
        <v>1</v>
      </c>
      <c r="BE55" t="s">
        <v>69</v>
      </c>
      <c r="BF55">
        <v>0</v>
      </c>
      <c r="BG55" t="s">
        <v>297</v>
      </c>
      <c r="BI55" t="s">
        <v>117</v>
      </c>
      <c r="BJ55" t="s">
        <v>431</v>
      </c>
      <c r="BK55" t="s">
        <v>69</v>
      </c>
      <c r="BL55">
        <v>0.86370350900886095</v>
      </c>
      <c r="BM55">
        <v>5207</v>
      </c>
      <c r="BN55" t="s">
        <v>121</v>
      </c>
      <c r="BO55" t="s">
        <v>215</v>
      </c>
      <c r="BP55">
        <v>6</v>
      </c>
      <c r="BQ55">
        <v>1245.116</v>
      </c>
      <c r="BR55">
        <v>2.3475296428703052E-2</v>
      </c>
      <c r="BS55">
        <v>0.43986258224635622</v>
      </c>
      <c r="BT55">
        <v>0.10922677083902223</v>
      </c>
      <c r="BU55">
        <v>11.221</v>
      </c>
      <c r="BV55">
        <v>0</v>
      </c>
      <c r="BW55">
        <v>2.4897278647130068</v>
      </c>
      <c r="BX55">
        <v>72</v>
      </c>
      <c r="BY55">
        <v>0</v>
      </c>
      <c r="BZ55">
        <v>31</v>
      </c>
    </row>
    <row r="56" spans="1:78" ht="16.5">
      <c r="A56" s="109" t="str">
        <f t="shared" si="1"/>
        <v>성원운수</v>
      </c>
      <c r="B56" s="110" t="str">
        <f t="shared" si="2"/>
        <v>여운종</v>
      </c>
      <c r="C56" s="111" t="str">
        <f t="shared" si="3"/>
        <v>B</v>
      </c>
      <c r="D56" s="112">
        <f t="shared" si="4"/>
        <v>0.91613984277154448</v>
      </c>
      <c r="E56" s="113">
        <f t="shared" si="5"/>
        <v>2169</v>
      </c>
      <c r="F56" s="114" t="str">
        <f t="shared" si="6"/>
        <v>536</v>
      </c>
      <c r="G56" s="115" t="str">
        <f t="shared" si="7"/>
        <v>71바5553</v>
      </c>
      <c r="H56" s="116">
        <f t="shared" si="8"/>
        <v>2</v>
      </c>
      <c r="I56" s="117">
        <f t="shared" si="9"/>
        <v>1147.9540000000002</v>
      </c>
      <c r="J56" s="118">
        <f t="shared" si="10"/>
        <v>1.1253463135782269E-2</v>
      </c>
      <c r="K56" s="118">
        <f t="shared" si="11"/>
        <v>0.38592571264620124</v>
      </c>
      <c r="L56" s="118">
        <f t="shared" si="12"/>
        <v>0.11150272571897478</v>
      </c>
      <c r="M56" s="119">
        <f t="shared" si="13"/>
        <v>4.1079999999999997</v>
      </c>
      <c r="N56" s="120">
        <f t="shared" si="14"/>
        <v>0.26133451340384717</v>
      </c>
      <c r="O56" s="120">
        <f t="shared" si="15"/>
        <v>10.453380536153887</v>
      </c>
      <c r="P56" s="221">
        <f t="shared" si="16"/>
        <v>17</v>
      </c>
      <c r="Q56" s="222">
        <f t="shared" si="17"/>
        <v>3</v>
      </c>
      <c r="R56" s="222">
        <f t="shared" si="18"/>
        <v>120</v>
      </c>
      <c r="T56">
        <v>519</v>
      </c>
      <c r="U56">
        <v>2169</v>
      </c>
      <c r="V56" t="s">
        <v>308</v>
      </c>
      <c r="W56">
        <v>1147.954</v>
      </c>
      <c r="X56">
        <v>447.16500000000002</v>
      </c>
      <c r="Y56">
        <v>2.5670000000000002</v>
      </c>
      <c r="Z56">
        <v>4.1079999999999997</v>
      </c>
      <c r="AA56">
        <v>88.859134999999995</v>
      </c>
      <c r="AB56">
        <v>0.999973</v>
      </c>
      <c r="AC56">
        <v>34.293025</v>
      </c>
      <c r="AD56" s="1">
        <v>128</v>
      </c>
      <c r="AE56">
        <v>3</v>
      </c>
      <c r="AF56">
        <v>120</v>
      </c>
      <c r="AG56">
        <v>72</v>
      </c>
      <c r="AH56">
        <v>12.918806</v>
      </c>
      <c r="AI56">
        <v>42.6</v>
      </c>
      <c r="AJ56">
        <v>0</v>
      </c>
      <c r="AK56">
        <v>17</v>
      </c>
      <c r="AL56">
        <v>1500</v>
      </c>
      <c r="AM56">
        <v>0.91613984277154448</v>
      </c>
      <c r="AN56" t="s">
        <v>68</v>
      </c>
      <c r="AO56">
        <v>1091.9860000000001</v>
      </c>
      <c r="AP56" t="s">
        <v>433</v>
      </c>
      <c r="AQ56" t="s">
        <v>117</v>
      </c>
      <c r="AR56" t="s">
        <v>119</v>
      </c>
      <c r="AS56" t="s">
        <v>117</v>
      </c>
      <c r="AT56" t="s">
        <v>119</v>
      </c>
      <c r="AU56" t="s">
        <v>300</v>
      </c>
      <c r="AV56" t="s">
        <v>308</v>
      </c>
      <c r="AW56" t="s">
        <v>68</v>
      </c>
      <c r="AX56">
        <v>2169</v>
      </c>
      <c r="AY56" t="s">
        <v>549</v>
      </c>
      <c r="AZ56">
        <v>9</v>
      </c>
      <c r="BA56" t="s">
        <v>585</v>
      </c>
      <c r="BB56">
        <v>2</v>
      </c>
      <c r="BC56">
        <v>1</v>
      </c>
      <c r="BE56" t="s">
        <v>69</v>
      </c>
      <c r="BF56">
        <v>1</v>
      </c>
      <c r="BG56" t="s">
        <v>329</v>
      </c>
      <c r="BI56" t="s">
        <v>117</v>
      </c>
      <c r="BJ56" t="s">
        <v>308</v>
      </c>
      <c r="BK56" t="s">
        <v>68</v>
      </c>
      <c r="BL56">
        <v>0.91613984277154448</v>
      </c>
      <c r="BM56">
        <v>2169</v>
      </c>
      <c r="BN56" t="s">
        <v>119</v>
      </c>
      <c r="BO56" t="s">
        <v>300</v>
      </c>
      <c r="BP56">
        <v>2</v>
      </c>
      <c r="BQ56">
        <v>1147.9540000000002</v>
      </c>
      <c r="BR56">
        <v>1.1253463135782269E-2</v>
      </c>
      <c r="BS56">
        <v>0.38592571264620124</v>
      </c>
      <c r="BT56">
        <v>0.11150272571897481</v>
      </c>
      <c r="BU56">
        <v>4.1079999999999997</v>
      </c>
      <c r="BV56">
        <v>0.26133451340384717</v>
      </c>
      <c r="BW56">
        <v>10.453380536153887</v>
      </c>
      <c r="BX56">
        <v>17</v>
      </c>
      <c r="BY56">
        <v>3</v>
      </c>
      <c r="BZ56">
        <v>120</v>
      </c>
    </row>
    <row r="57" spans="1:78" ht="16.5">
      <c r="A57" s="126" t="str">
        <f t="shared" si="1"/>
        <v>성원운수</v>
      </c>
      <c r="B57" s="127" t="str">
        <f t="shared" si="2"/>
        <v>연광옥</v>
      </c>
      <c r="C57" s="128" t="str">
        <f t="shared" si="3"/>
        <v>C</v>
      </c>
      <c r="D57" s="129">
        <f t="shared" si="4"/>
        <v>0.89848484848484844</v>
      </c>
      <c r="E57" s="130">
        <f t="shared" si="5"/>
        <v>1540</v>
      </c>
      <c r="F57" s="131" t="str">
        <f t="shared" si="6"/>
        <v>순환54</v>
      </c>
      <c r="G57" s="132" t="str">
        <f t="shared" si="7"/>
        <v>72바1927</v>
      </c>
      <c r="H57" s="133">
        <f t="shared" si="8"/>
        <v>1</v>
      </c>
      <c r="I57" s="134">
        <f t="shared" si="9"/>
        <v>2086.127</v>
      </c>
      <c r="J57" s="135">
        <f t="shared" si="10"/>
        <v>4.6163376391837423E-2</v>
      </c>
      <c r="K57" s="135">
        <f t="shared" si="11"/>
        <v>0.27411156837408657</v>
      </c>
      <c r="L57" s="135">
        <f t="shared" si="12"/>
        <v>0.19222223766817648</v>
      </c>
      <c r="M57" s="136">
        <f t="shared" si="13"/>
        <v>4.3819999999999997</v>
      </c>
      <c r="N57" s="137">
        <f t="shared" si="14"/>
        <v>0</v>
      </c>
      <c r="O57" s="137">
        <f t="shared" si="15"/>
        <v>3.5951790087564182</v>
      </c>
      <c r="P57" s="219">
        <f t="shared" si="16"/>
        <v>19</v>
      </c>
      <c r="Q57" s="220">
        <f t="shared" si="17"/>
        <v>0</v>
      </c>
      <c r="R57" s="220">
        <f t="shared" si="18"/>
        <v>75</v>
      </c>
      <c r="T57">
        <v>519</v>
      </c>
      <c r="U57">
        <v>1540</v>
      </c>
      <c r="V57" t="s">
        <v>255</v>
      </c>
      <c r="W57">
        <v>2086.127</v>
      </c>
      <c r="X57">
        <v>703.58199999999999</v>
      </c>
      <c r="Y57">
        <v>2.9649999999999999</v>
      </c>
      <c r="Z57">
        <v>4.3819999999999997</v>
      </c>
      <c r="AA57">
        <v>122.775205</v>
      </c>
      <c r="AB57">
        <v>5.6677179999999998</v>
      </c>
      <c r="AC57">
        <v>33.654103999999997</v>
      </c>
      <c r="AD57" s="1">
        <v>401</v>
      </c>
      <c r="AE57">
        <v>0</v>
      </c>
      <c r="AF57">
        <v>75</v>
      </c>
      <c r="AG57">
        <v>76</v>
      </c>
      <c r="AH57">
        <v>16.991434999999999</v>
      </c>
      <c r="AI57">
        <v>231.7</v>
      </c>
      <c r="AJ57">
        <v>0</v>
      </c>
      <c r="AK57">
        <v>19</v>
      </c>
      <c r="AL57">
        <v>3514</v>
      </c>
      <c r="AM57">
        <v>0.89848484848484844</v>
      </c>
      <c r="AN57" t="s">
        <v>69</v>
      </c>
      <c r="AO57">
        <v>2086.127</v>
      </c>
      <c r="AP57" t="s">
        <v>434</v>
      </c>
      <c r="AQ57" t="s">
        <v>117</v>
      </c>
      <c r="AR57" t="s">
        <v>123</v>
      </c>
      <c r="AS57" t="s">
        <v>117</v>
      </c>
      <c r="AT57" t="s">
        <v>123</v>
      </c>
      <c r="AU57" t="s">
        <v>224</v>
      </c>
      <c r="AV57" t="s">
        <v>255</v>
      </c>
      <c r="AW57" t="s">
        <v>69</v>
      </c>
      <c r="AX57">
        <v>1540</v>
      </c>
      <c r="AY57" t="s">
        <v>526</v>
      </c>
      <c r="AZ57">
        <v>1</v>
      </c>
      <c r="BA57" t="s">
        <v>586</v>
      </c>
      <c r="BB57">
        <v>1</v>
      </c>
      <c r="BC57">
        <v>1</v>
      </c>
      <c r="BE57" t="s">
        <v>68</v>
      </c>
      <c r="BF57">
        <v>-1</v>
      </c>
      <c r="BG57" t="s">
        <v>352</v>
      </c>
      <c r="BI57" t="s">
        <v>117</v>
      </c>
      <c r="BJ57" t="s">
        <v>255</v>
      </c>
      <c r="BK57" t="s">
        <v>69</v>
      </c>
      <c r="BL57">
        <v>0.89848484848484844</v>
      </c>
      <c r="BM57">
        <v>1540</v>
      </c>
      <c r="BN57" t="s">
        <v>123</v>
      </c>
      <c r="BO57" t="s">
        <v>224</v>
      </c>
      <c r="BP57">
        <v>1</v>
      </c>
      <c r="BQ57">
        <v>2086.127</v>
      </c>
      <c r="BR57">
        <v>4.6163376391837423E-2</v>
      </c>
      <c r="BS57">
        <v>0.27411156837408657</v>
      </c>
      <c r="BT57">
        <v>0.19222223766817648</v>
      </c>
      <c r="BU57">
        <v>4.3819999999999997</v>
      </c>
      <c r="BV57">
        <v>0</v>
      </c>
      <c r="BW57">
        <v>3.5951790087564182</v>
      </c>
      <c r="BX57">
        <v>19</v>
      </c>
      <c r="BY57">
        <v>0</v>
      </c>
      <c r="BZ57">
        <v>75</v>
      </c>
    </row>
    <row r="58" spans="1:78" ht="16.5">
      <c r="A58" s="109" t="str">
        <f t="shared" si="1"/>
        <v>성원운수</v>
      </c>
      <c r="B58" s="110" t="str">
        <f t="shared" si="2"/>
        <v>오달영</v>
      </c>
      <c r="C58" s="111" t="str">
        <f t="shared" si="3"/>
        <v>C</v>
      </c>
      <c r="D58" s="112">
        <f t="shared" si="4"/>
        <v>0.88126298550618787</v>
      </c>
      <c r="E58" s="113">
        <f t="shared" si="5"/>
        <v>5540</v>
      </c>
      <c r="F58" s="114" t="str">
        <f t="shared" si="6"/>
        <v>537</v>
      </c>
      <c r="G58" s="115" t="str">
        <f t="shared" si="7"/>
        <v>71바6609</v>
      </c>
      <c r="H58" s="116">
        <f t="shared" si="8"/>
        <v>2</v>
      </c>
      <c r="I58" s="117">
        <f t="shared" si="9"/>
        <v>1145.6559999999999</v>
      </c>
      <c r="J58" s="118">
        <f t="shared" si="10"/>
        <v>2.0630068496039693E-2</v>
      </c>
      <c r="K58" s="118">
        <f t="shared" si="11"/>
        <v>0.30950039648332167</v>
      </c>
      <c r="L58" s="118">
        <f t="shared" si="12"/>
        <v>0.21297841585955996</v>
      </c>
      <c r="M58" s="119">
        <f t="shared" si="13"/>
        <v>11.458</v>
      </c>
      <c r="N58" s="120">
        <f t="shared" si="14"/>
        <v>8.7286236008016369E-2</v>
      </c>
      <c r="O58" s="120">
        <f t="shared" si="15"/>
        <v>5.8481778125370969</v>
      </c>
      <c r="P58" s="221">
        <f t="shared" si="16"/>
        <v>13</v>
      </c>
      <c r="Q58" s="222">
        <f t="shared" si="17"/>
        <v>1</v>
      </c>
      <c r="R58" s="222">
        <f t="shared" si="18"/>
        <v>67</v>
      </c>
      <c r="T58">
        <v>519</v>
      </c>
      <c r="U58">
        <v>5540</v>
      </c>
      <c r="V58" t="s">
        <v>256</v>
      </c>
      <c r="W58">
        <v>1145.6559999999999</v>
      </c>
      <c r="X58">
        <v>500.61</v>
      </c>
      <c r="Y58">
        <v>2.2890000000000001</v>
      </c>
      <c r="Z58">
        <v>11.458</v>
      </c>
      <c r="AA58">
        <v>74.135526999999996</v>
      </c>
      <c r="AB58">
        <v>1.5294209999999999</v>
      </c>
      <c r="AC58">
        <v>22.944974999999999</v>
      </c>
      <c r="AD58" s="1">
        <v>244</v>
      </c>
      <c r="AE58">
        <v>1</v>
      </c>
      <c r="AF58">
        <v>67</v>
      </c>
      <c r="AG58">
        <v>65</v>
      </c>
      <c r="AH58">
        <v>15.453535</v>
      </c>
      <c r="AI58">
        <v>15.7</v>
      </c>
      <c r="AJ58">
        <v>0</v>
      </c>
      <c r="AK58">
        <v>13</v>
      </c>
      <c r="AL58">
        <v>2044</v>
      </c>
      <c r="AM58">
        <v>0.88126298550618787</v>
      </c>
      <c r="AN58" t="s">
        <v>69</v>
      </c>
      <c r="AO58">
        <v>582.63300000000004</v>
      </c>
      <c r="AP58" t="s">
        <v>435</v>
      </c>
      <c r="AQ58" t="s">
        <v>117</v>
      </c>
      <c r="AR58" t="s">
        <v>120</v>
      </c>
      <c r="AS58" t="s">
        <v>117</v>
      </c>
      <c r="AT58" t="s">
        <v>120</v>
      </c>
      <c r="AU58" t="s">
        <v>369</v>
      </c>
      <c r="AV58" t="s">
        <v>256</v>
      </c>
      <c r="AW58" t="s">
        <v>69</v>
      </c>
      <c r="AX58">
        <v>5540</v>
      </c>
      <c r="AY58" t="s">
        <v>552</v>
      </c>
      <c r="AZ58">
        <v>1</v>
      </c>
      <c r="BA58" t="s">
        <v>212</v>
      </c>
      <c r="BB58">
        <v>2</v>
      </c>
      <c r="BC58">
        <v>1</v>
      </c>
      <c r="BE58" t="s">
        <v>67</v>
      </c>
      <c r="BF58">
        <v>1</v>
      </c>
      <c r="BG58" t="s">
        <v>329</v>
      </c>
      <c r="BI58" t="s">
        <v>117</v>
      </c>
      <c r="BJ58" t="s">
        <v>256</v>
      </c>
      <c r="BK58" t="s">
        <v>69</v>
      </c>
      <c r="BL58">
        <v>0.88126298550618787</v>
      </c>
      <c r="BM58">
        <v>5540</v>
      </c>
      <c r="BN58" t="s">
        <v>120</v>
      </c>
      <c r="BO58" t="s">
        <v>369</v>
      </c>
      <c r="BP58">
        <v>2</v>
      </c>
      <c r="BQ58">
        <v>1145.6559999999999</v>
      </c>
      <c r="BR58">
        <v>2.0630068496039693E-2</v>
      </c>
      <c r="BS58">
        <v>0.30950039648332167</v>
      </c>
      <c r="BT58">
        <v>0.21297841585955996</v>
      </c>
      <c r="BU58">
        <v>11.458</v>
      </c>
      <c r="BV58">
        <v>8.7286236008016369E-2</v>
      </c>
      <c r="BW58">
        <v>5.8481778125370969</v>
      </c>
      <c r="BX58">
        <v>13</v>
      </c>
      <c r="BY58">
        <v>1</v>
      </c>
      <c r="BZ58">
        <v>67</v>
      </c>
    </row>
    <row r="59" spans="1:78" ht="16.5">
      <c r="A59" s="126" t="str">
        <f t="shared" si="1"/>
        <v>성원운수</v>
      </c>
      <c r="B59" s="127" t="str">
        <f t="shared" si="2"/>
        <v>우대암</v>
      </c>
      <c r="C59" s="128" t="str">
        <f t="shared" si="3"/>
        <v>D</v>
      </c>
      <c r="D59" s="129">
        <f t="shared" si="4"/>
        <v>0.81847980313672253</v>
      </c>
      <c r="E59" s="130">
        <f t="shared" si="5"/>
        <v>4390</v>
      </c>
      <c r="F59" s="131" t="str">
        <f t="shared" si="6"/>
        <v>535</v>
      </c>
      <c r="G59" s="132" t="str">
        <f t="shared" si="7"/>
        <v>71바6959</v>
      </c>
      <c r="H59" s="133">
        <f t="shared" si="8"/>
        <v>9</v>
      </c>
      <c r="I59" s="134">
        <f t="shared" si="9"/>
        <v>1423.6410000000001</v>
      </c>
      <c r="J59" s="135">
        <f t="shared" si="10"/>
        <v>2.295162620258237E-2</v>
      </c>
      <c r="K59" s="135">
        <f t="shared" si="11"/>
        <v>0.38490505286030241</v>
      </c>
      <c r="L59" s="135">
        <f t="shared" si="12"/>
        <v>0.22899031427164571</v>
      </c>
      <c r="M59" s="136">
        <f t="shared" si="13"/>
        <v>10.622999999999999</v>
      </c>
      <c r="N59" s="137">
        <f t="shared" si="14"/>
        <v>7.0242427690688877E-2</v>
      </c>
      <c r="O59" s="137">
        <f t="shared" si="15"/>
        <v>4.4955153722040881</v>
      </c>
      <c r="P59" s="219">
        <f t="shared" si="16"/>
        <v>14</v>
      </c>
      <c r="Q59" s="220">
        <f t="shared" si="17"/>
        <v>1</v>
      </c>
      <c r="R59" s="220">
        <f t="shared" si="18"/>
        <v>64</v>
      </c>
      <c r="T59">
        <v>519</v>
      </c>
      <c r="U59">
        <v>4390</v>
      </c>
      <c r="V59" t="s">
        <v>257</v>
      </c>
      <c r="W59">
        <v>1423.6410000000001</v>
      </c>
      <c r="X59">
        <v>569.673</v>
      </c>
      <c r="Y59">
        <v>2.4990000000000001</v>
      </c>
      <c r="Z59">
        <v>10.622999999999999</v>
      </c>
      <c r="AA59">
        <v>115.45913899999999</v>
      </c>
      <c r="AB59">
        <v>2.649975</v>
      </c>
      <c r="AC59">
        <v>44.440806000000002</v>
      </c>
      <c r="AD59" s="1">
        <v>326</v>
      </c>
      <c r="AE59">
        <v>1</v>
      </c>
      <c r="AF59">
        <v>64</v>
      </c>
      <c r="AG59">
        <v>64</v>
      </c>
      <c r="AH59">
        <v>12.330258000000001</v>
      </c>
      <c r="AI59">
        <v>0</v>
      </c>
      <c r="AJ59">
        <v>0</v>
      </c>
      <c r="AK59">
        <v>14</v>
      </c>
      <c r="AL59">
        <v>1722</v>
      </c>
      <c r="AM59">
        <v>0.81847980313672253</v>
      </c>
      <c r="AN59" t="s">
        <v>67</v>
      </c>
      <c r="AO59">
        <v>312.70400000000001</v>
      </c>
      <c r="AP59" t="s">
        <v>436</v>
      </c>
      <c r="AQ59" t="s">
        <v>117</v>
      </c>
      <c r="AR59" t="s">
        <v>118</v>
      </c>
      <c r="AS59" t="s">
        <v>117</v>
      </c>
      <c r="AT59" t="s">
        <v>118</v>
      </c>
      <c r="AU59" t="s">
        <v>183</v>
      </c>
      <c r="AV59" t="s">
        <v>257</v>
      </c>
      <c r="AW59" t="s">
        <v>67</v>
      </c>
      <c r="AX59">
        <v>4390</v>
      </c>
      <c r="AY59" t="s">
        <v>529</v>
      </c>
      <c r="AZ59">
        <v>3</v>
      </c>
      <c r="BA59" t="s">
        <v>587</v>
      </c>
      <c r="BB59">
        <v>9</v>
      </c>
      <c r="BC59">
        <v>1</v>
      </c>
      <c r="BE59" t="s">
        <v>69</v>
      </c>
      <c r="BF59">
        <v>-1</v>
      </c>
      <c r="BG59" t="s">
        <v>352</v>
      </c>
      <c r="BI59" t="s">
        <v>117</v>
      </c>
      <c r="BJ59" t="s">
        <v>257</v>
      </c>
      <c r="BK59" t="s">
        <v>67</v>
      </c>
      <c r="BL59">
        <v>0.81847980313672253</v>
      </c>
      <c r="BM59">
        <v>4390</v>
      </c>
      <c r="BN59" t="s">
        <v>118</v>
      </c>
      <c r="BO59" t="s">
        <v>183</v>
      </c>
      <c r="BP59">
        <v>9</v>
      </c>
      <c r="BQ59">
        <v>1423.6410000000001</v>
      </c>
      <c r="BR59">
        <v>2.295162620258237E-2</v>
      </c>
      <c r="BS59">
        <v>0.38490505286030241</v>
      </c>
      <c r="BT59">
        <v>0.22899031427164571</v>
      </c>
      <c r="BU59">
        <v>10.622999999999999</v>
      </c>
      <c r="BV59">
        <v>7.0242427690688877E-2</v>
      </c>
      <c r="BW59">
        <v>4.4955153722040881</v>
      </c>
      <c r="BX59">
        <v>14</v>
      </c>
      <c r="BY59">
        <v>1</v>
      </c>
      <c r="BZ59">
        <v>64</v>
      </c>
    </row>
    <row r="60" spans="1:78" ht="16.5">
      <c r="A60" s="109" t="str">
        <f t="shared" si="1"/>
        <v>성원운수</v>
      </c>
      <c r="B60" s="110" t="str">
        <f t="shared" si="2"/>
        <v>이경화</v>
      </c>
      <c r="C60" s="111" t="str">
        <f t="shared" si="3"/>
        <v>D</v>
      </c>
      <c r="D60" s="112">
        <f t="shared" si="4"/>
        <v>0.84793103448275864</v>
      </c>
      <c r="E60" s="113">
        <f t="shared" si="5"/>
        <v>8885</v>
      </c>
      <c r="F60" s="114" t="str">
        <f t="shared" si="6"/>
        <v>536</v>
      </c>
      <c r="G60" s="115" t="str">
        <f t="shared" si="7"/>
        <v>71바5562</v>
      </c>
      <c r="H60" s="116">
        <f t="shared" si="8"/>
        <v>1</v>
      </c>
      <c r="I60" s="117">
        <f t="shared" si="9"/>
        <v>1351.827</v>
      </c>
      <c r="J60" s="118">
        <f t="shared" si="10"/>
        <v>9.4740556425681761E-3</v>
      </c>
      <c r="K60" s="118">
        <f t="shared" si="11"/>
        <v>0.39199271682793985</v>
      </c>
      <c r="L60" s="118">
        <f t="shared" si="12"/>
        <v>0.18863360474380228</v>
      </c>
      <c r="M60" s="119">
        <f t="shared" si="13"/>
        <v>5.3330000000000002</v>
      </c>
      <c r="N60" s="120">
        <f t="shared" si="14"/>
        <v>0</v>
      </c>
      <c r="O60" s="120">
        <f t="shared" si="15"/>
        <v>3.9945939828099304</v>
      </c>
      <c r="P60" s="221">
        <f t="shared" si="16"/>
        <v>20</v>
      </c>
      <c r="Q60" s="222">
        <f t="shared" si="17"/>
        <v>0</v>
      </c>
      <c r="R60" s="222">
        <f t="shared" si="18"/>
        <v>54</v>
      </c>
      <c r="T60">
        <v>519</v>
      </c>
      <c r="U60">
        <v>8885</v>
      </c>
      <c r="V60" t="s">
        <v>334</v>
      </c>
      <c r="W60">
        <v>1351.827</v>
      </c>
      <c r="X60">
        <v>549.64800000000002</v>
      </c>
      <c r="Y60">
        <v>2.4590000000000001</v>
      </c>
      <c r="Z60">
        <v>5.3330000000000002</v>
      </c>
      <c r="AA60">
        <v>104.990517</v>
      </c>
      <c r="AB60">
        <v>0.99468599999999996</v>
      </c>
      <c r="AC60">
        <v>41.155518000000001</v>
      </c>
      <c r="AD60" s="1">
        <v>255</v>
      </c>
      <c r="AE60">
        <v>0</v>
      </c>
      <c r="AF60">
        <v>54</v>
      </c>
      <c r="AG60">
        <v>62</v>
      </c>
      <c r="AH60">
        <v>12.875705</v>
      </c>
      <c r="AI60">
        <v>0</v>
      </c>
      <c r="AJ60">
        <v>0</v>
      </c>
      <c r="AK60">
        <v>20</v>
      </c>
      <c r="AL60">
        <v>1460</v>
      </c>
      <c r="AM60">
        <v>0.84793103448275864</v>
      </c>
      <c r="AN60" t="s">
        <v>67</v>
      </c>
      <c r="AO60">
        <v>1351.827</v>
      </c>
      <c r="AP60" t="s">
        <v>437</v>
      </c>
      <c r="AQ60" t="s">
        <v>117</v>
      </c>
      <c r="AR60" t="s">
        <v>119</v>
      </c>
      <c r="AS60" t="s">
        <v>117</v>
      </c>
      <c r="AT60" t="s">
        <v>119</v>
      </c>
      <c r="AU60" t="s">
        <v>301</v>
      </c>
      <c r="AV60" t="s">
        <v>334</v>
      </c>
      <c r="AW60" t="s">
        <v>67</v>
      </c>
      <c r="AX60">
        <v>8885</v>
      </c>
      <c r="AY60" t="s">
        <v>538</v>
      </c>
      <c r="AZ60">
        <v>1</v>
      </c>
      <c r="BA60" t="s">
        <v>200</v>
      </c>
      <c r="BB60">
        <v>1</v>
      </c>
      <c r="BC60">
        <v>1</v>
      </c>
      <c r="BE60" t="s">
        <v>67</v>
      </c>
      <c r="BF60">
        <v>0</v>
      </c>
      <c r="BG60" t="s">
        <v>297</v>
      </c>
      <c r="BI60" t="s">
        <v>117</v>
      </c>
      <c r="BJ60" t="s">
        <v>334</v>
      </c>
      <c r="BK60" t="s">
        <v>67</v>
      </c>
      <c r="BL60">
        <v>0.84793103448275864</v>
      </c>
      <c r="BM60">
        <v>8885</v>
      </c>
      <c r="BN60" t="s">
        <v>119</v>
      </c>
      <c r="BO60" t="s">
        <v>301</v>
      </c>
      <c r="BP60">
        <v>1</v>
      </c>
      <c r="BQ60">
        <v>1351.827</v>
      </c>
      <c r="BR60">
        <v>9.4740556425681761E-3</v>
      </c>
      <c r="BS60">
        <v>0.39199271682793985</v>
      </c>
      <c r="BT60">
        <v>0.18863360474380228</v>
      </c>
      <c r="BU60">
        <v>5.3330000000000002</v>
      </c>
      <c r="BV60">
        <v>0</v>
      </c>
      <c r="BW60">
        <v>3.9945939828099304</v>
      </c>
      <c r="BX60">
        <v>20</v>
      </c>
      <c r="BY60">
        <v>0</v>
      </c>
      <c r="BZ60">
        <v>54</v>
      </c>
    </row>
    <row r="61" spans="1:78" ht="16.5">
      <c r="A61" s="126" t="str">
        <f t="shared" si="1"/>
        <v>성원운수</v>
      </c>
      <c r="B61" s="127" t="str">
        <f t="shared" si="2"/>
        <v>이광의</v>
      </c>
      <c r="C61" s="128" t="str">
        <f t="shared" si="3"/>
        <v>C</v>
      </c>
      <c r="D61" s="129">
        <f t="shared" si="4"/>
        <v>0.89187499999999997</v>
      </c>
      <c r="E61" s="130">
        <f t="shared" si="5"/>
        <v>2836</v>
      </c>
      <c r="F61" s="131" t="str">
        <f t="shared" si="6"/>
        <v>535</v>
      </c>
      <c r="G61" s="132" t="str">
        <f t="shared" si="7"/>
        <v>71바6964</v>
      </c>
      <c r="H61" s="133">
        <f t="shared" si="8"/>
        <v>1</v>
      </c>
      <c r="I61" s="134">
        <f t="shared" si="9"/>
        <v>1678.143</v>
      </c>
      <c r="J61" s="135">
        <f t="shared" si="10"/>
        <v>9.9374690446457619E-3</v>
      </c>
      <c r="K61" s="135">
        <f t="shared" si="11"/>
        <v>0.34010807321188813</v>
      </c>
      <c r="L61" s="135">
        <f t="shared" si="12"/>
        <v>0.25921509668723108</v>
      </c>
      <c r="M61" s="136">
        <f t="shared" si="13"/>
        <v>6.77</v>
      </c>
      <c r="N61" s="137">
        <f t="shared" si="14"/>
        <v>0</v>
      </c>
      <c r="O61" s="137">
        <f t="shared" si="15"/>
        <v>4.2904567727541689</v>
      </c>
      <c r="P61" s="219">
        <f t="shared" si="16"/>
        <v>9</v>
      </c>
      <c r="Q61" s="220">
        <f t="shared" si="17"/>
        <v>0</v>
      </c>
      <c r="R61" s="220">
        <f t="shared" si="18"/>
        <v>72</v>
      </c>
      <c r="T61">
        <v>519</v>
      </c>
      <c r="U61">
        <v>2836</v>
      </c>
      <c r="V61" t="s">
        <v>258</v>
      </c>
      <c r="W61">
        <v>1678.143</v>
      </c>
      <c r="X61">
        <v>587.96400000000006</v>
      </c>
      <c r="Y61">
        <v>2.8540000000000001</v>
      </c>
      <c r="Z61">
        <v>6.77</v>
      </c>
      <c r="AA61">
        <v>126.119135</v>
      </c>
      <c r="AB61">
        <v>1.2533049999999999</v>
      </c>
      <c r="AC61">
        <v>42.894136000000003</v>
      </c>
      <c r="AD61" s="1">
        <v>435</v>
      </c>
      <c r="AE61">
        <v>0</v>
      </c>
      <c r="AF61">
        <v>72</v>
      </c>
      <c r="AG61">
        <v>67</v>
      </c>
      <c r="AH61">
        <v>13.306013999999999</v>
      </c>
      <c r="AI61">
        <v>15.5</v>
      </c>
      <c r="AJ61">
        <v>0</v>
      </c>
      <c r="AK61">
        <v>9</v>
      </c>
      <c r="AL61">
        <v>640</v>
      </c>
      <c r="AM61">
        <v>0.89187499999999997</v>
      </c>
      <c r="AN61" t="s">
        <v>69</v>
      </c>
      <c r="AO61">
        <v>1678.143</v>
      </c>
      <c r="AP61" t="s">
        <v>438</v>
      </c>
      <c r="AQ61" t="s">
        <v>117</v>
      </c>
      <c r="AR61" t="s">
        <v>118</v>
      </c>
      <c r="AS61" t="s">
        <v>117</v>
      </c>
      <c r="AT61" t="s">
        <v>118</v>
      </c>
      <c r="AU61" t="s">
        <v>188</v>
      </c>
      <c r="AV61" t="s">
        <v>258</v>
      </c>
      <c r="AW61" t="s">
        <v>69</v>
      </c>
      <c r="AX61">
        <v>2836</v>
      </c>
      <c r="AY61" t="s">
        <v>568</v>
      </c>
      <c r="AZ61">
        <v>3</v>
      </c>
      <c r="BA61" t="s">
        <v>344</v>
      </c>
      <c r="BB61">
        <v>1</v>
      </c>
      <c r="BC61">
        <v>1</v>
      </c>
      <c r="BE61" t="s">
        <v>68</v>
      </c>
      <c r="BF61">
        <v>-1</v>
      </c>
      <c r="BG61" t="s">
        <v>352</v>
      </c>
      <c r="BI61" t="s">
        <v>117</v>
      </c>
      <c r="BJ61" t="s">
        <v>258</v>
      </c>
      <c r="BK61" t="s">
        <v>69</v>
      </c>
      <c r="BL61">
        <v>0.89187499999999997</v>
      </c>
      <c r="BM61">
        <v>2836</v>
      </c>
      <c r="BN61" t="s">
        <v>118</v>
      </c>
      <c r="BO61" t="s">
        <v>188</v>
      </c>
      <c r="BP61">
        <v>1</v>
      </c>
      <c r="BQ61">
        <v>1678.143</v>
      </c>
      <c r="BR61">
        <v>9.9374690446457619E-3</v>
      </c>
      <c r="BS61">
        <v>0.34010807321188813</v>
      </c>
      <c r="BT61">
        <v>0.25921509668723108</v>
      </c>
      <c r="BU61">
        <v>6.77</v>
      </c>
      <c r="BV61">
        <v>0</v>
      </c>
      <c r="BW61">
        <v>4.2904567727541689</v>
      </c>
      <c r="BX61">
        <v>9</v>
      </c>
      <c r="BY61">
        <v>0</v>
      </c>
      <c r="BZ61">
        <v>72</v>
      </c>
    </row>
    <row r="62" spans="1:78" ht="16.5">
      <c r="A62" s="109" t="str">
        <f t="shared" si="1"/>
        <v>성원운수</v>
      </c>
      <c r="B62" s="110" t="str">
        <f t="shared" si="2"/>
        <v>이기섭</v>
      </c>
      <c r="C62" s="111" t="str">
        <f t="shared" si="3"/>
        <v>B</v>
      </c>
      <c r="D62" s="112">
        <f t="shared" si="4"/>
        <v>0.90369150341609517</v>
      </c>
      <c r="E62" s="113">
        <f t="shared" si="5"/>
        <v>6004</v>
      </c>
      <c r="F62" s="114" t="str">
        <f t="shared" si="6"/>
        <v>539</v>
      </c>
      <c r="G62" s="115" t="str">
        <f t="shared" si="7"/>
        <v>71바6601</v>
      </c>
      <c r="H62" s="116">
        <f t="shared" si="8"/>
        <v>2</v>
      </c>
      <c r="I62" s="117">
        <f t="shared" si="9"/>
        <v>1383.6080000000002</v>
      </c>
      <c r="J62" s="118">
        <f t="shared" si="10"/>
        <v>3.3582928822976039E-2</v>
      </c>
      <c r="K62" s="118">
        <f t="shared" si="11"/>
        <v>0.3595849169322875</v>
      </c>
      <c r="L62" s="118">
        <f t="shared" si="12"/>
        <v>0.46255875941740721</v>
      </c>
      <c r="M62" s="119">
        <f t="shared" si="13"/>
        <v>7.49</v>
      </c>
      <c r="N62" s="120">
        <f t="shared" si="14"/>
        <v>0</v>
      </c>
      <c r="O62" s="120">
        <f t="shared" si="15"/>
        <v>0.36137403079484937</v>
      </c>
      <c r="P62" s="221">
        <f t="shared" si="16"/>
        <v>28</v>
      </c>
      <c r="Q62" s="222">
        <f t="shared" si="17"/>
        <v>0</v>
      </c>
      <c r="R62" s="222">
        <f t="shared" si="18"/>
        <v>5</v>
      </c>
      <c r="T62">
        <v>519</v>
      </c>
      <c r="U62">
        <v>6004</v>
      </c>
      <c r="V62" t="s">
        <v>259</v>
      </c>
      <c r="W62">
        <v>1383.6079999999999</v>
      </c>
      <c r="X62">
        <v>374.05</v>
      </c>
      <c r="Y62">
        <v>3.6989999999999998</v>
      </c>
      <c r="Z62">
        <v>7.49</v>
      </c>
      <c r="AA62">
        <v>128.16297299999999</v>
      </c>
      <c r="AB62">
        <v>4.3040880000000001</v>
      </c>
      <c r="AC62">
        <v>46.085472000000003</v>
      </c>
      <c r="AD62" s="1">
        <v>640</v>
      </c>
      <c r="AE62">
        <v>0</v>
      </c>
      <c r="AF62">
        <v>5</v>
      </c>
      <c r="AG62">
        <v>57</v>
      </c>
      <c r="AH62">
        <v>10.795692000000001</v>
      </c>
      <c r="AI62">
        <v>0</v>
      </c>
      <c r="AJ62">
        <v>0</v>
      </c>
      <c r="AK62">
        <v>28</v>
      </c>
      <c r="AL62">
        <v>24818</v>
      </c>
      <c r="AM62">
        <v>0.90369150341609517</v>
      </c>
      <c r="AN62" t="s">
        <v>68</v>
      </c>
      <c r="AO62">
        <v>1324.9680000000001</v>
      </c>
      <c r="AP62" t="s">
        <v>439</v>
      </c>
      <c r="AQ62" t="s">
        <v>117</v>
      </c>
      <c r="AR62" t="s">
        <v>122</v>
      </c>
      <c r="AS62" t="s">
        <v>117</v>
      </c>
      <c r="AT62" t="s">
        <v>122</v>
      </c>
      <c r="AU62" t="s">
        <v>220</v>
      </c>
      <c r="AV62" t="s">
        <v>259</v>
      </c>
      <c r="AW62" t="s">
        <v>68</v>
      </c>
      <c r="AX62">
        <v>6004</v>
      </c>
      <c r="AY62" t="s">
        <v>536</v>
      </c>
      <c r="AZ62">
        <v>6</v>
      </c>
      <c r="BA62" t="s">
        <v>588</v>
      </c>
      <c r="BB62">
        <v>2</v>
      </c>
      <c r="BC62">
        <v>1</v>
      </c>
      <c r="BE62" t="s">
        <v>68</v>
      </c>
      <c r="BF62">
        <v>0</v>
      </c>
      <c r="BG62" t="s">
        <v>297</v>
      </c>
      <c r="BI62" t="s">
        <v>117</v>
      </c>
      <c r="BJ62" t="s">
        <v>259</v>
      </c>
      <c r="BK62" t="s">
        <v>68</v>
      </c>
      <c r="BL62">
        <v>0.90369150341609517</v>
      </c>
      <c r="BM62">
        <v>6004</v>
      </c>
      <c r="BN62" t="s">
        <v>122</v>
      </c>
      <c r="BO62" t="s">
        <v>220</v>
      </c>
      <c r="BP62">
        <v>2</v>
      </c>
      <c r="BQ62">
        <v>1383.6080000000002</v>
      </c>
      <c r="BR62">
        <v>3.3582928822976039E-2</v>
      </c>
      <c r="BS62">
        <v>0.3595849169322875</v>
      </c>
      <c r="BT62">
        <v>0.46255875941740726</v>
      </c>
      <c r="BU62">
        <v>7.49</v>
      </c>
      <c r="BV62">
        <v>0</v>
      </c>
      <c r="BW62">
        <v>0.36137403079484937</v>
      </c>
      <c r="BX62">
        <v>28</v>
      </c>
      <c r="BY62">
        <v>0</v>
      </c>
      <c r="BZ62">
        <v>5</v>
      </c>
    </row>
    <row r="63" spans="1:78" ht="16.5">
      <c r="A63" s="126" t="str">
        <f t="shared" si="1"/>
        <v>성원운수</v>
      </c>
      <c r="B63" s="127" t="str">
        <f t="shared" si="2"/>
        <v>이병일</v>
      </c>
      <c r="C63" s="128" t="str">
        <f t="shared" si="3"/>
        <v>D</v>
      </c>
      <c r="D63" s="129">
        <f t="shared" si="4"/>
        <v>0.81201024817156986</v>
      </c>
      <c r="E63" s="130">
        <f t="shared" si="5"/>
        <v>2121</v>
      </c>
      <c r="F63" s="131" t="str">
        <f t="shared" si="6"/>
        <v>535</v>
      </c>
      <c r="G63" s="132" t="str">
        <f t="shared" si="7"/>
        <v>71바6967</v>
      </c>
      <c r="H63" s="133">
        <f t="shared" si="8"/>
        <v>9</v>
      </c>
      <c r="I63" s="134">
        <f t="shared" si="9"/>
        <v>1593.54</v>
      </c>
      <c r="J63" s="135">
        <f t="shared" si="10"/>
        <v>2.8929227463334182E-2</v>
      </c>
      <c r="K63" s="135">
        <f t="shared" si="11"/>
        <v>0.3708411320050114</v>
      </c>
      <c r="L63" s="135">
        <f t="shared" si="12"/>
        <v>0.22779472118679167</v>
      </c>
      <c r="M63" s="136">
        <f t="shared" si="13"/>
        <v>10.629</v>
      </c>
      <c r="N63" s="137">
        <f t="shared" si="14"/>
        <v>0</v>
      </c>
      <c r="O63" s="137">
        <f t="shared" si="15"/>
        <v>1.0668072342081152</v>
      </c>
      <c r="P63" s="219">
        <f t="shared" si="16"/>
        <v>14</v>
      </c>
      <c r="Q63" s="220">
        <f t="shared" si="17"/>
        <v>0</v>
      </c>
      <c r="R63" s="220">
        <f t="shared" si="18"/>
        <v>17</v>
      </c>
      <c r="T63">
        <v>519</v>
      </c>
      <c r="U63">
        <v>2121</v>
      </c>
      <c r="V63" t="s">
        <v>260</v>
      </c>
      <c r="W63">
        <v>1593.54</v>
      </c>
      <c r="X63">
        <v>660.928</v>
      </c>
      <c r="Y63">
        <v>2.411</v>
      </c>
      <c r="Z63">
        <v>10.629</v>
      </c>
      <c r="AA63">
        <v>131.32524900000001</v>
      </c>
      <c r="AB63">
        <v>3.7991380000000001</v>
      </c>
      <c r="AC63">
        <v>48.700803999999998</v>
      </c>
      <c r="AD63" s="1">
        <v>363</v>
      </c>
      <c r="AE63">
        <v>0</v>
      </c>
      <c r="AF63">
        <v>17</v>
      </c>
      <c r="AG63">
        <v>66</v>
      </c>
      <c r="AH63">
        <v>12.1343</v>
      </c>
      <c r="AI63">
        <v>16.399999999999999</v>
      </c>
      <c r="AJ63">
        <v>0</v>
      </c>
      <c r="AK63">
        <v>14</v>
      </c>
      <c r="AL63">
        <v>1386</v>
      </c>
      <c r="AM63">
        <v>0.81201024817156986</v>
      </c>
      <c r="AN63" t="s">
        <v>67</v>
      </c>
      <c r="AO63">
        <v>342.209</v>
      </c>
      <c r="AP63" t="s">
        <v>440</v>
      </c>
      <c r="AQ63" t="s">
        <v>117</v>
      </c>
      <c r="AR63" t="s">
        <v>118</v>
      </c>
      <c r="AS63" t="s">
        <v>117</v>
      </c>
      <c r="AT63" t="s">
        <v>118</v>
      </c>
      <c r="AU63" t="s">
        <v>190</v>
      </c>
      <c r="AV63" t="s">
        <v>260</v>
      </c>
      <c r="AW63" t="s">
        <v>67</v>
      </c>
      <c r="AX63">
        <v>2121</v>
      </c>
      <c r="AY63" t="s">
        <v>529</v>
      </c>
      <c r="AZ63">
        <v>6</v>
      </c>
      <c r="BA63" t="s">
        <v>589</v>
      </c>
      <c r="BB63">
        <v>9</v>
      </c>
      <c r="BC63">
        <v>1</v>
      </c>
      <c r="BE63" t="s">
        <v>70</v>
      </c>
      <c r="BF63">
        <v>1</v>
      </c>
      <c r="BG63" t="s">
        <v>329</v>
      </c>
      <c r="BI63" t="s">
        <v>117</v>
      </c>
      <c r="BJ63" t="s">
        <v>260</v>
      </c>
      <c r="BK63" t="s">
        <v>67</v>
      </c>
      <c r="BL63">
        <v>0.81201024817156986</v>
      </c>
      <c r="BM63">
        <v>2121</v>
      </c>
      <c r="BN63" t="s">
        <v>118</v>
      </c>
      <c r="BO63" t="s">
        <v>190</v>
      </c>
      <c r="BP63">
        <v>9</v>
      </c>
      <c r="BQ63">
        <v>1593.54</v>
      </c>
      <c r="BR63">
        <v>2.8929227463334182E-2</v>
      </c>
      <c r="BS63">
        <v>0.3708411320050114</v>
      </c>
      <c r="BT63">
        <v>0.22779472118679167</v>
      </c>
      <c r="BU63">
        <v>10.629</v>
      </c>
      <c r="BV63">
        <v>0</v>
      </c>
      <c r="BW63">
        <v>1.0668072342081152</v>
      </c>
      <c r="BX63">
        <v>14</v>
      </c>
      <c r="BY63">
        <v>0</v>
      </c>
      <c r="BZ63">
        <v>17</v>
      </c>
    </row>
    <row r="64" spans="1:78" ht="16.5">
      <c r="A64" s="109" t="str">
        <f t="shared" si="1"/>
        <v>성원운수</v>
      </c>
      <c r="B64" s="110" t="str">
        <f t="shared" si="2"/>
        <v>이병주</v>
      </c>
      <c r="C64" s="111" t="str">
        <f t="shared" si="3"/>
        <v>B</v>
      </c>
      <c r="D64" s="112">
        <f t="shared" si="4"/>
        <v>0.90866666666666662</v>
      </c>
      <c r="E64" s="113">
        <f t="shared" si="5"/>
        <v>7625</v>
      </c>
      <c r="F64" s="114" t="str">
        <f t="shared" si="6"/>
        <v>535</v>
      </c>
      <c r="G64" s="115" t="str">
        <f t="shared" si="7"/>
        <v>71바6967</v>
      </c>
      <c r="H64" s="116">
        <f t="shared" si="8"/>
        <v>1</v>
      </c>
      <c r="I64" s="117">
        <f t="shared" si="9"/>
        <v>1518.942</v>
      </c>
      <c r="J64" s="118">
        <f t="shared" si="10"/>
        <v>4.2903970084100691E-3</v>
      </c>
      <c r="K64" s="118">
        <f t="shared" si="11"/>
        <v>0.39451236405484241</v>
      </c>
      <c r="L64" s="118">
        <f t="shared" si="12"/>
        <v>0.12245365524160896</v>
      </c>
      <c r="M64" s="119">
        <f t="shared" si="13"/>
        <v>7.7850000000000001</v>
      </c>
      <c r="N64" s="120">
        <f t="shared" si="14"/>
        <v>0.19750589555098219</v>
      </c>
      <c r="O64" s="120">
        <f t="shared" si="15"/>
        <v>1.119200074788899</v>
      </c>
      <c r="P64" s="221">
        <f t="shared" si="16"/>
        <v>13</v>
      </c>
      <c r="Q64" s="222">
        <f t="shared" si="17"/>
        <v>3</v>
      </c>
      <c r="R64" s="222">
        <f t="shared" si="18"/>
        <v>17</v>
      </c>
      <c r="T64">
        <v>519</v>
      </c>
      <c r="U64">
        <v>7625</v>
      </c>
      <c r="V64" t="s">
        <v>261</v>
      </c>
      <c r="W64">
        <v>1518.942</v>
      </c>
      <c r="X64">
        <v>557.25900000000001</v>
      </c>
      <c r="Y64">
        <v>2.726</v>
      </c>
      <c r="Z64">
        <v>7.7850000000000001</v>
      </c>
      <c r="AA64">
        <v>112.842471</v>
      </c>
      <c r="AB64">
        <v>0.48413899999999999</v>
      </c>
      <c r="AC64">
        <v>44.517749999999999</v>
      </c>
      <c r="AD64" s="1">
        <v>186</v>
      </c>
      <c r="AE64">
        <v>3</v>
      </c>
      <c r="AF64">
        <v>17</v>
      </c>
      <c r="AG64">
        <v>61</v>
      </c>
      <c r="AH64">
        <v>13.460729000000001</v>
      </c>
      <c r="AI64">
        <v>0</v>
      </c>
      <c r="AJ64">
        <v>0</v>
      </c>
      <c r="AK64">
        <v>13</v>
      </c>
      <c r="AL64">
        <v>598</v>
      </c>
      <c r="AM64">
        <v>0.90866666666666662</v>
      </c>
      <c r="AN64" t="s">
        <v>68</v>
      </c>
      <c r="AO64">
        <v>1518.942</v>
      </c>
      <c r="AP64" t="s">
        <v>441</v>
      </c>
      <c r="AQ64" t="s">
        <v>117</v>
      </c>
      <c r="AR64" t="s">
        <v>118</v>
      </c>
      <c r="AS64" t="s">
        <v>117</v>
      </c>
      <c r="AT64" t="s">
        <v>118</v>
      </c>
      <c r="AU64" t="s">
        <v>190</v>
      </c>
      <c r="AV64" t="s">
        <v>261</v>
      </c>
      <c r="AW64" t="s">
        <v>68</v>
      </c>
      <c r="AX64">
        <v>7625</v>
      </c>
      <c r="AY64" t="s">
        <v>574</v>
      </c>
      <c r="AZ64">
        <v>7</v>
      </c>
      <c r="BA64" t="s">
        <v>590</v>
      </c>
      <c r="BB64">
        <v>1</v>
      </c>
      <c r="BC64">
        <v>1</v>
      </c>
      <c r="BE64" t="s">
        <v>68</v>
      </c>
      <c r="BF64">
        <v>0</v>
      </c>
      <c r="BG64" t="s">
        <v>297</v>
      </c>
      <c r="BI64" t="s">
        <v>117</v>
      </c>
      <c r="BJ64" t="s">
        <v>261</v>
      </c>
      <c r="BK64" t="s">
        <v>68</v>
      </c>
      <c r="BL64">
        <v>0.90866666666666662</v>
      </c>
      <c r="BM64">
        <v>7625</v>
      </c>
      <c r="BN64" t="s">
        <v>118</v>
      </c>
      <c r="BO64" t="s">
        <v>190</v>
      </c>
      <c r="BP64">
        <v>1</v>
      </c>
      <c r="BQ64">
        <v>1518.942</v>
      </c>
      <c r="BR64">
        <v>4.2903970084100691E-3</v>
      </c>
      <c r="BS64">
        <v>0.39451236405484241</v>
      </c>
      <c r="BT64">
        <v>0.12245365524160896</v>
      </c>
      <c r="BU64">
        <v>7.7850000000000001</v>
      </c>
      <c r="BV64">
        <v>0.19750589555098219</v>
      </c>
      <c r="BW64">
        <v>1.119200074788899</v>
      </c>
      <c r="BX64">
        <v>13</v>
      </c>
      <c r="BY64">
        <v>3</v>
      </c>
      <c r="BZ64">
        <v>17</v>
      </c>
    </row>
    <row r="65" spans="1:78" ht="16.5">
      <c r="A65" s="126" t="str">
        <f t="shared" si="1"/>
        <v>성원운수</v>
      </c>
      <c r="B65" s="127" t="str">
        <f t="shared" si="2"/>
        <v>이석현</v>
      </c>
      <c r="C65" s="128" t="str">
        <f t="shared" si="3"/>
        <v>S</v>
      </c>
      <c r="D65" s="129">
        <f t="shared" si="4"/>
        <v>1.0632142857142857</v>
      </c>
      <c r="E65" s="130">
        <f t="shared" si="5"/>
        <v>337</v>
      </c>
      <c r="F65" s="131" t="str">
        <f t="shared" si="6"/>
        <v>535</v>
      </c>
      <c r="G65" s="132" t="str">
        <f t="shared" si="7"/>
        <v>71바6962</v>
      </c>
      <c r="H65" s="133">
        <f t="shared" si="8"/>
        <v>1</v>
      </c>
      <c r="I65" s="134">
        <f t="shared" si="9"/>
        <v>1533.307</v>
      </c>
      <c r="J65" s="135">
        <f t="shared" si="10"/>
        <v>1.2039401919420637E-2</v>
      </c>
      <c r="K65" s="135">
        <f t="shared" si="11"/>
        <v>0.3593197089491037</v>
      </c>
      <c r="L65" s="135">
        <f t="shared" si="12"/>
        <v>0.21978638328788691</v>
      </c>
      <c r="M65" s="136">
        <f t="shared" si="13"/>
        <v>9.6739999999999995</v>
      </c>
      <c r="N65" s="137">
        <f t="shared" si="14"/>
        <v>0</v>
      </c>
      <c r="O65" s="137">
        <f t="shared" si="15"/>
        <v>2.608740454455631</v>
      </c>
      <c r="P65" s="219">
        <f t="shared" si="16"/>
        <v>9</v>
      </c>
      <c r="Q65" s="220">
        <f t="shared" si="17"/>
        <v>0</v>
      </c>
      <c r="R65" s="220">
        <f t="shared" si="18"/>
        <v>40</v>
      </c>
      <c r="T65">
        <v>519</v>
      </c>
      <c r="U65">
        <v>337</v>
      </c>
      <c r="V65" t="s">
        <v>262</v>
      </c>
      <c r="W65">
        <v>1533.307</v>
      </c>
      <c r="X65">
        <v>515.096</v>
      </c>
      <c r="Y65">
        <v>2.9769999999999999</v>
      </c>
      <c r="Z65">
        <v>9.6739999999999995</v>
      </c>
      <c r="AA65">
        <v>116.466915</v>
      </c>
      <c r="AB65">
        <v>1.4021920000000001</v>
      </c>
      <c r="AC65">
        <v>41.848858</v>
      </c>
      <c r="AD65" s="1">
        <v>337</v>
      </c>
      <c r="AE65">
        <v>0</v>
      </c>
      <c r="AF65">
        <v>40</v>
      </c>
      <c r="AG65">
        <v>65</v>
      </c>
      <c r="AH65">
        <v>13.165172</v>
      </c>
      <c r="AI65">
        <v>15.5</v>
      </c>
      <c r="AJ65">
        <v>0</v>
      </c>
      <c r="AK65">
        <v>9</v>
      </c>
      <c r="AL65">
        <v>723</v>
      </c>
      <c r="AM65">
        <v>1.0632142857142857</v>
      </c>
      <c r="AN65" t="s">
        <v>71</v>
      </c>
      <c r="AO65">
        <v>1533.307</v>
      </c>
      <c r="AP65" t="s">
        <v>442</v>
      </c>
      <c r="AQ65" t="s">
        <v>117</v>
      </c>
      <c r="AR65" t="s">
        <v>118</v>
      </c>
      <c r="AS65" t="s">
        <v>117</v>
      </c>
      <c r="AT65" t="s">
        <v>118</v>
      </c>
      <c r="AU65" t="s">
        <v>186</v>
      </c>
      <c r="AV65" t="s">
        <v>262</v>
      </c>
      <c r="AW65" t="s">
        <v>71</v>
      </c>
      <c r="AX65">
        <v>337</v>
      </c>
      <c r="AY65" t="s">
        <v>544</v>
      </c>
      <c r="AZ65">
        <v>2</v>
      </c>
      <c r="BA65" t="s">
        <v>364</v>
      </c>
      <c r="BB65">
        <v>1</v>
      </c>
      <c r="BC65">
        <v>1</v>
      </c>
      <c r="BE65" t="s">
        <v>66</v>
      </c>
      <c r="BF65">
        <v>1</v>
      </c>
      <c r="BG65" t="s">
        <v>329</v>
      </c>
      <c r="BI65" t="s">
        <v>117</v>
      </c>
      <c r="BJ65" t="s">
        <v>262</v>
      </c>
      <c r="BK65" t="s">
        <v>71</v>
      </c>
      <c r="BL65">
        <v>1.0632142857142857</v>
      </c>
      <c r="BM65">
        <v>337</v>
      </c>
      <c r="BN65" t="s">
        <v>118</v>
      </c>
      <c r="BO65" t="s">
        <v>186</v>
      </c>
      <c r="BP65">
        <v>1</v>
      </c>
      <c r="BQ65">
        <v>1533.307</v>
      </c>
      <c r="BR65">
        <v>1.2039401919420637E-2</v>
      </c>
      <c r="BS65">
        <v>0.3593197089491037</v>
      </c>
      <c r="BT65">
        <v>0.21978638328788691</v>
      </c>
      <c r="BU65">
        <v>9.6739999999999995</v>
      </c>
      <c r="BV65">
        <v>0</v>
      </c>
      <c r="BW65">
        <v>2.608740454455631</v>
      </c>
      <c r="BX65">
        <v>9</v>
      </c>
      <c r="BY65">
        <v>0</v>
      </c>
      <c r="BZ65">
        <v>40</v>
      </c>
    </row>
    <row r="66" spans="1:78" ht="16.5">
      <c r="A66" s="109" t="str">
        <f t="shared" si="1"/>
        <v>성원운수</v>
      </c>
      <c r="B66" s="110" t="str">
        <f t="shared" si="2"/>
        <v>이성식</v>
      </c>
      <c r="C66" s="111" t="str">
        <f t="shared" si="3"/>
        <v>A</v>
      </c>
      <c r="D66" s="112">
        <f t="shared" si="4"/>
        <v>0.98924412079280977</v>
      </c>
      <c r="E66" s="113">
        <f t="shared" si="5"/>
        <v>9370</v>
      </c>
      <c r="F66" s="114" t="str">
        <f t="shared" si="6"/>
        <v>536</v>
      </c>
      <c r="G66" s="115" t="str">
        <f t="shared" si="7"/>
        <v>71바5556</v>
      </c>
      <c r="H66" s="116">
        <f t="shared" si="8"/>
        <v>3</v>
      </c>
      <c r="I66" s="117">
        <f t="shared" si="9"/>
        <v>1393.4570000000001</v>
      </c>
      <c r="J66" s="118">
        <f t="shared" si="10"/>
        <v>8.1481297974750622E-3</v>
      </c>
      <c r="K66" s="118">
        <f t="shared" si="11"/>
        <v>0.37489855170792624</v>
      </c>
      <c r="L66" s="118">
        <f t="shared" si="12"/>
        <v>8.2528560264148801E-2</v>
      </c>
      <c r="M66" s="119">
        <f t="shared" si="13"/>
        <v>7.3579999999999997</v>
      </c>
      <c r="N66" s="120">
        <f t="shared" si="14"/>
        <v>7.1763965447085909E-2</v>
      </c>
      <c r="O66" s="120">
        <f t="shared" si="15"/>
        <v>3.1576144796717802</v>
      </c>
      <c r="P66" s="221">
        <f t="shared" si="16"/>
        <v>1</v>
      </c>
      <c r="Q66" s="222">
        <f t="shared" si="17"/>
        <v>1</v>
      </c>
      <c r="R66" s="222">
        <f t="shared" si="18"/>
        <v>44</v>
      </c>
      <c r="T66">
        <v>519</v>
      </c>
      <c r="U66">
        <v>9370</v>
      </c>
      <c r="V66" t="s">
        <v>263</v>
      </c>
      <c r="W66">
        <v>1393.4570000000001</v>
      </c>
      <c r="X66">
        <v>487.47399999999999</v>
      </c>
      <c r="Y66">
        <v>2.859</v>
      </c>
      <c r="Z66">
        <v>7.3579999999999997</v>
      </c>
      <c r="AA66">
        <v>109.835511</v>
      </c>
      <c r="AB66">
        <v>0.89495400000000003</v>
      </c>
      <c r="AC66">
        <v>41.177174000000001</v>
      </c>
      <c r="AD66" s="1">
        <v>115</v>
      </c>
      <c r="AE66">
        <v>1</v>
      </c>
      <c r="AF66">
        <v>44</v>
      </c>
      <c r="AG66">
        <v>63</v>
      </c>
      <c r="AH66">
        <v>12.686762</v>
      </c>
      <c r="AI66">
        <v>0</v>
      </c>
      <c r="AJ66">
        <v>0</v>
      </c>
      <c r="AK66">
        <v>1</v>
      </c>
      <c r="AL66">
        <v>20</v>
      </c>
      <c r="AM66">
        <v>0.98924412079280977</v>
      </c>
      <c r="AN66" t="s">
        <v>66</v>
      </c>
      <c r="AO66">
        <v>1186.4870000000001</v>
      </c>
      <c r="AP66" t="s">
        <v>443</v>
      </c>
      <c r="AQ66" t="s">
        <v>117</v>
      </c>
      <c r="AR66" t="s">
        <v>119</v>
      </c>
      <c r="AS66" t="s">
        <v>117</v>
      </c>
      <c r="AT66" t="s">
        <v>119</v>
      </c>
      <c r="AU66" t="s">
        <v>195</v>
      </c>
      <c r="AV66" t="s">
        <v>263</v>
      </c>
      <c r="AW66" t="s">
        <v>66</v>
      </c>
      <c r="AX66">
        <v>9370</v>
      </c>
      <c r="AY66" t="s">
        <v>562</v>
      </c>
      <c r="AZ66">
        <v>1</v>
      </c>
      <c r="BA66" t="s">
        <v>348</v>
      </c>
      <c r="BB66">
        <v>3</v>
      </c>
      <c r="BC66">
        <v>1</v>
      </c>
      <c r="BE66" t="s">
        <v>66</v>
      </c>
      <c r="BF66">
        <v>0</v>
      </c>
      <c r="BG66" t="s">
        <v>297</v>
      </c>
      <c r="BI66" t="s">
        <v>117</v>
      </c>
      <c r="BJ66" t="s">
        <v>263</v>
      </c>
      <c r="BK66" t="s">
        <v>66</v>
      </c>
      <c r="BL66">
        <v>0.98924412079280977</v>
      </c>
      <c r="BM66">
        <v>9370</v>
      </c>
      <c r="BN66" t="s">
        <v>119</v>
      </c>
      <c r="BO66" t="s">
        <v>195</v>
      </c>
      <c r="BP66">
        <v>3</v>
      </c>
      <c r="BQ66">
        <v>1393.4570000000001</v>
      </c>
      <c r="BR66">
        <v>8.1481297974750622E-3</v>
      </c>
      <c r="BS66">
        <v>0.37489855170792624</v>
      </c>
      <c r="BT66">
        <v>8.2528560264148801E-2</v>
      </c>
      <c r="BU66">
        <v>7.3579999999999997</v>
      </c>
      <c r="BV66">
        <v>7.1763965447085909E-2</v>
      </c>
      <c r="BW66">
        <v>3.1576144796717802</v>
      </c>
      <c r="BX66">
        <v>1</v>
      </c>
      <c r="BY66">
        <v>1</v>
      </c>
      <c r="BZ66">
        <v>44</v>
      </c>
    </row>
    <row r="67" spans="1:78" ht="16.5">
      <c r="A67" s="126" t="str">
        <f t="shared" si="1"/>
        <v>성원운수</v>
      </c>
      <c r="B67" s="127" t="str">
        <f t="shared" si="2"/>
        <v>이성열</v>
      </c>
      <c r="C67" s="128" t="str">
        <f t="shared" si="3"/>
        <v>B</v>
      </c>
      <c r="D67" s="129">
        <f t="shared" si="4"/>
        <v>0.90400000000000003</v>
      </c>
      <c r="E67" s="130">
        <f t="shared" si="5"/>
        <v>9910</v>
      </c>
      <c r="F67" s="131" t="str">
        <f t="shared" si="6"/>
        <v>535</v>
      </c>
      <c r="G67" s="132" t="str">
        <f t="shared" si="7"/>
        <v>71바6967</v>
      </c>
      <c r="H67" s="133">
        <f t="shared" si="8"/>
        <v>1</v>
      </c>
      <c r="I67" s="134">
        <f t="shared" si="9"/>
        <v>1339.0250000000001</v>
      </c>
      <c r="J67" s="135">
        <f t="shared" si="10"/>
        <v>4.9550040180091261E-3</v>
      </c>
      <c r="K67" s="135">
        <f t="shared" si="11"/>
        <v>0.31888430478810154</v>
      </c>
      <c r="L67" s="135">
        <f t="shared" si="12"/>
        <v>0.2307649222381957</v>
      </c>
      <c r="M67" s="136">
        <f t="shared" si="13"/>
        <v>5.9180000000000001</v>
      </c>
      <c r="N67" s="137">
        <f t="shared" si="14"/>
        <v>0</v>
      </c>
      <c r="O67" s="137">
        <f t="shared" si="15"/>
        <v>0.89617445529396378</v>
      </c>
      <c r="P67" s="219">
        <f t="shared" si="16"/>
        <v>2</v>
      </c>
      <c r="Q67" s="220">
        <f t="shared" si="17"/>
        <v>0</v>
      </c>
      <c r="R67" s="220">
        <f t="shared" si="18"/>
        <v>12</v>
      </c>
      <c r="T67">
        <v>519</v>
      </c>
      <c r="U67">
        <v>9910</v>
      </c>
      <c r="V67" t="s">
        <v>264</v>
      </c>
      <c r="W67">
        <v>1339.0250000000001</v>
      </c>
      <c r="X67">
        <v>493.70400000000001</v>
      </c>
      <c r="Y67">
        <v>2.7120000000000002</v>
      </c>
      <c r="Z67">
        <v>5.9180000000000001</v>
      </c>
      <c r="AA67">
        <v>101.744418</v>
      </c>
      <c r="AB67">
        <v>0.50414400000000004</v>
      </c>
      <c r="AC67">
        <v>32.444698000000002</v>
      </c>
      <c r="AD67" s="1">
        <v>309</v>
      </c>
      <c r="AE67">
        <v>0</v>
      </c>
      <c r="AF67">
        <v>12</v>
      </c>
      <c r="AG67">
        <v>68</v>
      </c>
      <c r="AH67">
        <v>13.160672</v>
      </c>
      <c r="AI67">
        <v>7.3</v>
      </c>
      <c r="AJ67">
        <v>0</v>
      </c>
      <c r="AK67">
        <v>2</v>
      </c>
      <c r="AL67">
        <v>70</v>
      </c>
      <c r="AM67">
        <v>0.90400000000000003</v>
      </c>
      <c r="AN67" t="s">
        <v>68</v>
      </c>
      <c r="AO67">
        <v>1339.0250000000001</v>
      </c>
      <c r="AP67" t="s">
        <v>444</v>
      </c>
      <c r="AQ67" t="s">
        <v>117</v>
      </c>
      <c r="AR67" t="s">
        <v>118</v>
      </c>
      <c r="AS67" t="s">
        <v>117</v>
      </c>
      <c r="AT67" t="s">
        <v>118</v>
      </c>
      <c r="AU67" t="s">
        <v>190</v>
      </c>
      <c r="AV67" t="s">
        <v>264</v>
      </c>
      <c r="AW67" t="s">
        <v>68</v>
      </c>
      <c r="AX67">
        <v>9910</v>
      </c>
      <c r="AY67" t="s">
        <v>574</v>
      </c>
      <c r="AZ67">
        <v>9</v>
      </c>
      <c r="BA67" t="s">
        <v>591</v>
      </c>
      <c r="BB67">
        <v>1</v>
      </c>
      <c r="BC67">
        <v>1</v>
      </c>
      <c r="BE67" t="s">
        <v>69</v>
      </c>
      <c r="BF67">
        <v>1</v>
      </c>
      <c r="BG67" t="s">
        <v>329</v>
      </c>
      <c r="BI67" t="s">
        <v>117</v>
      </c>
      <c r="BJ67" t="s">
        <v>264</v>
      </c>
      <c r="BK67" t="s">
        <v>68</v>
      </c>
      <c r="BL67">
        <v>0.90400000000000003</v>
      </c>
      <c r="BM67">
        <v>9910</v>
      </c>
      <c r="BN67" t="s">
        <v>118</v>
      </c>
      <c r="BO67" t="s">
        <v>190</v>
      </c>
      <c r="BP67">
        <v>1</v>
      </c>
      <c r="BQ67">
        <v>1339.0250000000001</v>
      </c>
      <c r="BR67">
        <v>4.9550040180091261E-3</v>
      </c>
      <c r="BS67">
        <v>0.31888430478810154</v>
      </c>
      <c r="BT67">
        <v>0.2307649222381957</v>
      </c>
      <c r="BU67">
        <v>5.9180000000000001</v>
      </c>
      <c r="BV67">
        <v>0</v>
      </c>
      <c r="BW67">
        <v>0.89617445529396378</v>
      </c>
      <c r="BX67">
        <v>2</v>
      </c>
      <c r="BY67">
        <v>0</v>
      </c>
      <c r="BZ67">
        <v>12</v>
      </c>
    </row>
    <row r="68" spans="1:78" ht="16.5">
      <c r="A68" s="109" t="str">
        <f t="shared" si="1"/>
        <v>성원운수</v>
      </c>
      <c r="B68" s="110" t="str">
        <f t="shared" si="2"/>
        <v>이수상</v>
      </c>
      <c r="C68" s="111" t="str">
        <f t="shared" si="3"/>
        <v>C</v>
      </c>
      <c r="D68" s="112">
        <f t="shared" si="4"/>
        <v>0.85025994119367843</v>
      </c>
      <c r="E68" s="113">
        <f t="shared" si="5"/>
        <v>8686</v>
      </c>
      <c r="F68" s="114" t="str">
        <f t="shared" si="6"/>
        <v>538</v>
      </c>
      <c r="G68" s="115" t="str">
        <f t="shared" si="7"/>
        <v>71바6311</v>
      </c>
      <c r="H68" s="116">
        <f t="shared" si="8"/>
        <v>3</v>
      </c>
      <c r="I68" s="117">
        <f t="shared" si="9"/>
        <v>2962.8009999999999</v>
      </c>
      <c r="J68" s="118">
        <f t="shared" si="10"/>
        <v>1.7809855734806937E-2</v>
      </c>
      <c r="K68" s="118">
        <f t="shared" si="11"/>
        <v>0.47953666259843392</v>
      </c>
      <c r="L68" s="118">
        <f t="shared" si="12"/>
        <v>0.24875109735685927</v>
      </c>
      <c r="M68" s="119">
        <f t="shared" si="13"/>
        <v>18.739999999999998</v>
      </c>
      <c r="N68" s="120">
        <f t="shared" si="14"/>
        <v>0.30376660464202626</v>
      </c>
      <c r="O68" s="120">
        <f t="shared" si="15"/>
        <v>7.8979317206926822</v>
      </c>
      <c r="P68" s="221">
        <f t="shared" si="16"/>
        <v>250</v>
      </c>
      <c r="Q68" s="222">
        <f t="shared" si="17"/>
        <v>9</v>
      </c>
      <c r="R68" s="222">
        <f t="shared" si="18"/>
        <v>234</v>
      </c>
      <c r="T68">
        <v>519</v>
      </c>
      <c r="U68">
        <v>8686</v>
      </c>
      <c r="V68" t="s">
        <v>265</v>
      </c>
      <c r="W68">
        <v>2962.8009999999999</v>
      </c>
      <c r="X68">
        <v>1301.2</v>
      </c>
      <c r="Y68">
        <v>2.2770000000000001</v>
      </c>
      <c r="Z68">
        <v>18.739999999999998</v>
      </c>
      <c r="AA68">
        <v>271.802707</v>
      </c>
      <c r="AB68">
        <v>4.8407669999999996</v>
      </c>
      <c r="AC68">
        <v>130.33936299999999</v>
      </c>
      <c r="AD68" s="1">
        <v>737</v>
      </c>
      <c r="AE68">
        <v>9</v>
      </c>
      <c r="AF68">
        <v>234</v>
      </c>
      <c r="AG68">
        <v>78</v>
      </c>
      <c r="AH68">
        <v>10.900556999999999</v>
      </c>
      <c r="AI68">
        <v>235.6</v>
      </c>
      <c r="AJ68">
        <v>0</v>
      </c>
      <c r="AK68">
        <v>250</v>
      </c>
      <c r="AL68">
        <v>74130</v>
      </c>
      <c r="AM68">
        <v>0.85025994119367843</v>
      </c>
      <c r="AN68" t="s">
        <v>69</v>
      </c>
      <c r="AO68">
        <v>2037.73</v>
      </c>
      <c r="AP68" t="s">
        <v>445</v>
      </c>
      <c r="AQ68" t="s">
        <v>117</v>
      </c>
      <c r="AR68" t="s">
        <v>121</v>
      </c>
      <c r="AS68" t="s">
        <v>117</v>
      </c>
      <c r="AT68" t="s">
        <v>121</v>
      </c>
      <c r="AU68" t="s">
        <v>339</v>
      </c>
      <c r="AV68" t="s">
        <v>265</v>
      </c>
      <c r="AW68" t="s">
        <v>69</v>
      </c>
      <c r="AX68">
        <v>8686</v>
      </c>
      <c r="AY68" t="s">
        <v>570</v>
      </c>
      <c r="AZ68">
        <v>4</v>
      </c>
      <c r="BA68" t="s">
        <v>371</v>
      </c>
      <c r="BB68">
        <v>3</v>
      </c>
      <c r="BC68">
        <v>1</v>
      </c>
      <c r="BE68" t="s">
        <v>67</v>
      </c>
      <c r="BF68">
        <v>1</v>
      </c>
      <c r="BG68" t="s">
        <v>329</v>
      </c>
      <c r="BI68" t="s">
        <v>117</v>
      </c>
      <c r="BJ68" t="s">
        <v>265</v>
      </c>
      <c r="BK68" t="s">
        <v>69</v>
      </c>
      <c r="BL68">
        <v>0.85025994119367843</v>
      </c>
      <c r="BM68">
        <v>8686</v>
      </c>
      <c r="BN68" t="s">
        <v>121</v>
      </c>
      <c r="BO68" t="s">
        <v>339</v>
      </c>
      <c r="BP68">
        <v>3</v>
      </c>
      <c r="BQ68">
        <v>2962.8009999999999</v>
      </c>
      <c r="BR68">
        <v>1.7809855734806937E-2</v>
      </c>
      <c r="BS68">
        <v>0.47953666259843392</v>
      </c>
      <c r="BT68">
        <v>0.24875109735685927</v>
      </c>
      <c r="BU68">
        <v>18.739999999999998</v>
      </c>
      <c r="BV68">
        <v>0.30376660464202626</v>
      </c>
      <c r="BW68">
        <v>7.8979317206926822</v>
      </c>
      <c r="BX68">
        <v>250</v>
      </c>
      <c r="BY68">
        <v>9</v>
      </c>
      <c r="BZ68">
        <v>234</v>
      </c>
    </row>
    <row r="69" spans="1:78" ht="16.5">
      <c r="A69" s="126" t="str">
        <f t="shared" si="1"/>
        <v>성원운수</v>
      </c>
      <c r="B69" s="127" t="str">
        <f t="shared" si="2"/>
        <v>이수현</v>
      </c>
      <c r="C69" s="128" t="str">
        <f t="shared" si="3"/>
        <v>C</v>
      </c>
      <c r="D69" s="129">
        <f t="shared" si="4"/>
        <v>0.86479576464869812</v>
      </c>
      <c r="E69" s="130">
        <f t="shared" si="5"/>
        <v>2500</v>
      </c>
      <c r="F69" s="131" t="str">
        <f t="shared" si="6"/>
        <v>539</v>
      </c>
      <c r="G69" s="132" t="str">
        <f t="shared" si="7"/>
        <v>71바6605</v>
      </c>
      <c r="H69" s="133">
        <f t="shared" si="8"/>
        <v>2</v>
      </c>
      <c r="I69" s="134">
        <f t="shared" si="9"/>
        <v>1612.3429999999998</v>
      </c>
      <c r="J69" s="135">
        <f t="shared" si="10"/>
        <v>2.4172356930349744E-2</v>
      </c>
      <c r="K69" s="135">
        <f t="shared" si="11"/>
        <v>0.41809900061501154</v>
      </c>
      <c r="L69" s="135">
        <f t="shared" si="12"/>
        <v>0.46950307719883427</v>
      </c>
      <c r="M69" s="136">
        <f t="shared" si="13"/>
        <v>9.875</v>
      </c>
      <c r="N69" s="137">
        <f t="shared" si="14"/>
        <v>0.74425851075112437</v>
      </c>
      <c r="O69" s="137">
        <f t="shared" si="15"/>
        <v>0.31010771281296851</v>
      </c>
      <c r="P69" s="219">
        <f t="shared" si="16"/>
        <v>47</v>
      </c>
      <c r="Q69" s="220">
        <f t="shared" si="17"/>
        <v>14</v>
      </c>
      <c r="R69" s="220">
        <f t="shared" si="18"/>
        <v>5</v>
      </c>
      <c r="T69">
        <v>519</v>
      </c>
      <c r="U69">
        <v>2500</v>
      </c>
      <c r="V69" t="s">
        <v>315</v>
      </c>
      <c r="W69">
        <v>1689.1010000000001</v>
      </c>
      <c r="X69">
        <v>477.78500000000003</v>
      </c>
      <c r="Y69">
        <v>3.5350000000000001</v>
      </c>
      <c r="Z69">
        <v>9.875</v>
      </c>
      <c r="AA69">
        <v>156.67185499999999</v>
      </c>
      <c r="AB69">
        <v>3.787128</v>
      </c>
      <c r="AC69">
        <v>65.504345999999998</v>
      </c>
      <c r="AD69" s="1">
        <v>757</v>
      </c>
      <c r="AE69">
        <v>14</v>
      </c>
      <c r="AF69">
        <v>5</v>
      </c>
      <c r="AG69">
        <v>56</v>
      </c>
      <c r="AH69">
        <v>10.781138</v>
      </c>
      <c r="AI69">
        <v>0</v>
      </c>
      <c r="AJ69">
        <v>0</v>
      </c>
      <c r="AK69">
        <v>47</v>
      </c>
      <c r="AL69">
        <v>40395</v>
      </c>
      <c r="AM69">
        <v>0.86479576464869812</v>
      </c>
      <c r="AN69" t="s">
        <v>69</v>
      </c>
      <c r="AO69">
        <v>1502.2639999999999</v>
      </c>
      <c r="AP69" t="s">
        <v>446</v>
      </c>
      <c r="AQ69" t="s">
        <v>117</v>
      </c>
      <c r="AR69" t="s">
        <v>122</v>
      </c>
      <c r="AS69" t="s">
        <v>117</v>
      </c>
      <c r="AT69" t="s">
        <v>122</v>
      </c>
      <c r="AU69" t="s">
        <v>221</v>
      </c>
      <c r="AV69" t="s">
        <v>315</v>
      </c>
      <c r="AW69" t="s">
        <v>69</v>
      </c>
      <c r="AX69">
        <v>2500</v>
      </c>
      <c r="AY69" t="s">
        <v>541</v>
      </c>
      <c r="AZ69">
        <v>5</v>
      </c>
      <c r="BA69" t="s">
        <v>592</v>
      </c>
      <c r="BB69">
        <v>2</v>
      </c>
      <c r="BC69">
        <v>1</v>
      </c>
      <c r="BE69" t="s">
        <v>69</v>
      </c>
      <c r="BF69">
        <v>0</v>
      </c>
      <c r="BG69" t="s">
        <v>297</v>
      </c>
      <c r="BI69" t="s">
        <v>117</v>
      </c>
      <c r="BJ69" t="s">
        <v>315</v>
      </c>
      <c r="BK69" t="s">
        <v>69</v>
      </c>
      <c r="BL69">
        <v>0.86479576464869812</v>
      </c>
      <c r="BM69">
        <v>2500</v>
      </c>
      <c r="BN69" t="s">
        <v>122</v>
      </c>
      <c r="BO69" t="s">
        <v>221</v>
      </c>
      <c r="BP69">
        <v>2</v>
      </c>
      <c r="BQ69">
        <v>1612.3429999999998</v>
      </c>
      <c r="BR69">
        <v>2.4172356930349744E-2</v>
      </c>
      <c r="BS69">
        <v>0.41809900061501154</v>
      </c>
      <c r="BT69">
        <v>0.44816739792351074</v>
      </c>
      <c r="BU69">
        <v>9.875</v>
      </c>
      <c r="BV69">
        <v>0.74425851075112437</v>
      </c>
      <c r="BW69">
        <v>0.31010771281296851</v>
      </c>
      <c r="BX69">
        <v>47</v>
      </c>
      <c r="BY69">
        <v>14</v>
      </c>
      <c r="BZ69">
        <v>5</v>
      </c>
    </row>
    <row r="70" spans="1:78" ht="16.5">
      <c r="A70" s="109" t="str">
        <f t="shared" si="1"/>
        <v>성원운수</v>
      </c>
      <c r="B70" s="110" t="str">
        <f t="shared" si="2"/>
        <v>이영숙</v>
      </c>
      <c r="C70" s="111" t="str">
        <f t="shared" si="3"/>
        <v>F</v>
      </c>
      <c r="D70" s="112">
        <f t="shared" si="4"/>
        <v>0.78533320295105036</v>
      </c>
      <c r="E70" s="113">
        <f t="shared" si="5"/>
        <v>9939</v>
      </c>
      <c r="F70" s="114" t="str">
        <f t="shared" si="6"/>
        <v>535</v>
      </c>
      <c r="G70" s="115" t="str">
        <f t="shared" si="7"/>
        <v>71바6959</v>
      </c>
      <c r="H70" s="116">
        <f t="shared" si="8"/>
        <v>2</v>
      </c>
      <c r="I70" s="117">
        <f t="shared" si="9"/>
        <v>1416.9869999999999</v>
      </c>
      <c r="J70" s="118">
        <f t="shared" si="10"/>
        <v>1.1565942055655771E-2</v>
      </c>
      <c r="K70" s="118">
        <f t="shared" si="11"/>
        <v>0.38860381513439018</v>
      </c>
      <c r="L70" s="118">
        <f t="shared" si="12"/>
        <v>7.4806614316151113E-2</v>
      </c>
      <c r="M70" s="119">
        <f t="shared" si="13"/>
        <v>9.1660000000000004</v>
      </c>
      <c r="N70" s="120">
        <f t="shared" si="14"/>
        <v>0</v>
      </c>
      <c r="O70" s="120">
        <f t="shared" si="15"/>
        <v>0.98801188719444866</v>
      </c>
      <c r="P70" s="221">
        <f t="shared" si="16"/>
        <v>27</v>
      </c>
      <c r="Q70" s="222">
        <f t="shared" si="17"/>
        <v>0</v>
      </c>
      <c r="R70" s="222">
        <f t="shared" si="18"/>
        <v>14</v>
      </c>
      <c r="T70">
        <v>519</v>
      </c>
      <c r="U70">
        <v>9939</v>
      </c>
      <c r="V70" t="s">
        <v>266</v>
      </c>
      <c r="W70">
        <v>1445.5540000000001</v>
      </c>
      <c r="X70">
        <v>577.61400000000003</v>
      </c>
      <c r="Y70">
        <v>2.5030000000000001</v>
      </c>
      <c r="Z70">
        <v>9.1660000000000004</v>
      </c>
      <c r="AA70">
        <v>114.006364</v>
      </c>
      <c r="AB70">
        <v>1.3185910000000001</v>
      </c>
      <c r="AC70">
        <v>44.303308000000001</v>
      </c>
      <c r="AD70" s="1">
        <v>106</v>
      </c>
      <c r="AE70">
        <v>0</v>
      </c>
      <c r="AF70">
        <v>14</v>
      </c>
      <c r="AG70">
        <v>60</v>
      </c>
      <c r="AH70">
        <v>12.679589999999999</v>
      </c>
      <c r="AI70">
        <v>0</v>
      </c>
      <c r="AJ70">
        <v>0</v>
      </c>
      <c r="AK70">
        <v>27</v>
      </c>
      <c r="AL70">
        <v>2516</v>
      </c>
      <c r="AM70">
        <v>0.78533320295105036</v>
      </c>
      <c r="AN70" t="s">
        <v>70</v>
      </c>
      <c r="AO70">
        <v>1303.4459999999999</v>
      </c>
      <c r="AP70" t="s">
        <v>447</v>
      </c>
      <c r="AQ70" t="s">
        <v>117</v>
      </c>
      <c r="AR70" t="s">
        <v>118</v>
      </c>
      <c r="AS70" t="s">
        <v>117</v>
      </c>
      <c r="AT70" t="s">
        <v>118</v>
      </c>
      <c r="AU70" t="s">
        <v>183</v>
      </c>
      <c r="AV70" t="s">
        <v>266</v>
      </c>
      <c r="AW70" t="s">
        <v>70</v>
      </c>
      <c r="AX70">
        <v>9939</v>
      </c>
      <c r="AY70" t="s">
        <v>593</v>
      </c>
      <c r="AZ70">
        <v>2</v>
      </c>
      <c r="BA70" t="s">
        <v>594</v>
      </c>
      <c r="BB70">
        <v>2</v>
      </c>
      <c r="BC70">
        <v>1</v>
      </c>
      <c r="BE70" t="s">
        <v>70</v>
      </c>
      <c r="BF70">
        <v>0</v>
      </c>
      <c r="BG70" t="s">
        <v>297</v>
      </c>
      <c r="BI70" t="s">
        <v>117</v>
      </c>
      <c r="BJ70" t="s">
        <v>266</v>
      </c>
      <c r="BK70" t="s">
        <v>70</v>
      </c>
      <c r="BL70">
        <v>0.78533320295105036</v>
      </c>
      <c r="BM70">
        <v>9939</v>
      </c>
      <c r="BN70" t="s">
        <v>118</v>
      </c>
      <c r="BO70" t="s">
        <v>183</v>
      </c>
      <c r="BP70">
        <v>2</v>
      </c>
      <c r="BQ70">
        <v>1416.9869999999999</v>
      </c>
      <c r="BR70">
        <v>1.1565942055655771E-2</v>
      </c>
      <c r="BS70">
        <v>0.38860381513439018</v>
      </c>
      <c r="BT70">
        <v>7.3328287978173076E-2</v>
      </c>
      <c r="BU70">
        <v>9.1660000000000004</v>
      </c>
      <c r="BV70">
        <v>0</v>
      </c>
      <c r="BW70">
        <v>0.98801188719444866</v>
      </c>
      <c r="BX70">
        <v>27</v>
      </c>
      <c r="BY70">
        <v>0</v>
      </c>
      <c r="BZ70">
        <v>14</v>
      </c>
    </row>
    <row r="71" spans="1:78" ht="16.5">
      <c r="A71" s="126" t="str">
        <f t="shared" ref="A71:A111" si="19">BI71</f>
        <v>성원운수</v>
      </c>
      <c r="B71" s="127" t="str">
        <f t="shared" ref="B71:B111" si="20">IF(BJ71="NULL", E71, BJ71)</f>
        <v>이유원</v>
      </c>
      <c r="C71" s="128" t="str">
        <f t="shared" ref="C71:C111" si="21">BK71</f>
        <v>S</v>
      </c>
      <c r="D71" s="129">
        <f t="shared" ref="D71:D111" si="22">BL71</f>
        <v>1.0210000000000001</v>
      </c>
      <c r="E71" s="130">
        <f t="shared" ref="E71:E111" si="23">U71</f>
        <v>3535</v>
      </c>
      <c r="F71" s="131" t="str">
        <f t="shared" ref="F71:F111" si="24">BN71</f>
        <v>535</v>
      </c>
      <c r="G71" s="132" t="str">
        <f t="shared" ref="G71:G111" si="25">BO71</f>
        <v>71바6963</v>
      </c>
      <c r="H71" s="133">
        <f t="shared" ref="H71:H111" si="26">BP71</f>
        <v>1</v>
      </c>
      <c r="I71" s="134">
        <f t="shared" ref="I71:I111" si="27">BQ71</f>
        <v>1730.5029999999999</v>
      </c>
      <c r="J71" s="135">
        <f t="shared" ref="J71:J111" si="28">AB71/AA71</f>
        <v>1.5655750187833946E-2</v>
      </c>
      <c r="K71" s="135">
        <f t="shared" ref="K71:K111" si="29">AC71/AA71</f>
        <v>0.34788931239817517</v>
      </c>
      <c r="L71" s="135">
        <f t="shared" ref="L71:L111" si="30">AD71/I71</f>
        <v>0.2045647999454494</v>
      </c>
      <c r="M71" s="136">
        <f t="shared" ref="M71:M111" si="31">Z71</f>
        <v>5.867</v>
      </c>
      <c r="N71" s="137">
        <f t="shared" ref="N71:N111" si="32">BV71</f>
        <v>0.11557333330251378</v>
      </c>
      <c r="O71" s="137">
        <f t="shared" ref="O71:O111" si="33">BW71</f>
        <v>3.062693332516615</v>
      </c>
      <c r="P71" s="219">
        <f t="shared" ref="P71:P111" si="34">AK71</f>
        <v>22</v>
      </c>
      <c r="Q71" s="220">
        <f t="shared" ref="Q71:Q111" si="35">AE71</f>
        <v>2</v>
      </c>
      <c r="R71" s="220">
        <f t="shared" ref="R71:R111" si="36">AF71</f>
        <v>53</v>
      </c>
      <c r="T71">
        <v>519</v>
      </c>
      <c r="U71">
        <v>3535</v>
      </c>
      <c r="V71" t="s">
        <v>267</v>
      </c>
      <c r="W71">
        <v>1730.5029999999999</v>
      </c>
      <c r="X71">
        <v>564.98099999999999</v>
      </c>
      <c r="Y71">
        <v>3.0630000000000002</v>
      </c>
      <c r="Z71">
        <v>5.867</v>
      </c>
      <c r="AA71">
        <v>130.40773999999999</v>
      </c>
      <c r="AB71">
        <v>2.0416310000000002</v>
      </c>
      <c r="AC71">
        <v>45.367458999999997</v>
      </c>
      <c r="AD71" s="1">
        <v>354</v>
      </c>
      <c r="AE71">
        <v>2</v>
      </c>
      <c r="AF71">
        <v>53</v>
      </c>
      <c r="AG71">
        <v>71</v>
      </c>
      <c r="AH71">
        <v>13.26994</v>
      </c>
      <c r="AI71">
        <v>18.2</v>
      </c>
      <c r="AJ71">
        <v>0</v>
      </c>
      <c r="AK71">
        <v>22</v>
      </c>
      <c r="AL71">
        <v>1539</v>
      </c>
      <c r="AM71">
        <v>1.0210000000000001</v>
      </c>
      <c r="AN71" t="s">
        <v>71</v>
      </c>
      <c r="AO71">
        <v>1730.5029999999999</v>
      </c>
      <c r="AP71" t="s">
        <v>448</v>
      </c>
      <c r="AQ71" t="s">
        <v>117</v>
      </c>
      <c r="AR71" t="s">
        <v>118</v>
      </c>
      <c r="AS71" t="s">
        <v>117</v>
      </c>
      <c r="AT71" t="s">
        <v>118</v>
      </c>
      <c r="AU71" t="s">
        <v>187</v>
      </c>
      <c r="AV71" t="s">
        <v>267</v>
      </c>
      <c r="AW71" t="s">
        <v>71</v>
      </c>
      <c r="AX71">
        <v>3535</v>
      </c>
      <c r="AY71" t="s">
        <v>544</v>
      </c>
      <c r="AZ71">
        <v>4</v>
      </c>
      <c r="BA71" t="s">
        <v>595</v>
      </c>
      <c r="BB71">
        <v>1</v>
      </c>
      <c r="BC71">
        <v>1</v>
      </c>
      <c r="BE71" t="s">
        <v>71</v>
      </c>
      <c r="BF71">
        <v>0</v>
      </c>
      <c r="BG71" t="s">
        <v>297</v>
      </c>
      <c r="BI71" t="s">
        <v>117</v>
      </c>
      <c r="BJ71" t="s">
        <v>267</v>
      </c>
      <c r="BK71" t="s">
        <v>71</v>
      </c>
      <c r="BL71">
        <v>1.0210000000000001</v>
      </c>
      <c r="BM71">
        <v>3535</v>
      </c>
      <c r="BN71" t="s">
        <v>118</v>
      </c>
      <c r="BO71" t="s">
        <v>187</v>
      </c>
      <c r="BP71">
        <v>1</v>
      </c>
      <c r="BQ71">
        <v>1730.5029999999999</v>
      </c>
      <c r="BR71">
        <v>1.5655750187833946E-2</v>
      </c>
      <c r="BS71">
        <v>0.34788931239817517</v>
      </c>
      <c r="BT71">
        <v>0.2045647999454494</v>
      </c>
      <c r="BU71">
        <v>5.867</v>
      </c>
      <c r="BV71">
        <v>0.11557333330251378</v>
      </c>
      <c r="BW71">
        <v>3.062693332516615</v>
      </c>
      <c r="BX71">
        <v>22</v>
      </c>
      <c r="BY71">
        <v>2</v>
      </c>
      <c r="BZ71">
        <v>53</v>
      </c>
    </row>
    <row r="72" spans="1:78" ht="16.5">
      <c r="A72" s="109" t="str">
        <f t="shared" si="19"/>
        <v>성원운수</v>
      </c>
      <c r="B72" s="110" t="str">
        <f t="shared" si="20"/>
        <v>이을락</v>
      </c>
      <c r="C72" s="111" t="str">
        <f t="shared" si="21"/>
        <v>B</v>
      </c>
      <c r="D72" s="112">
        <f t="shared" si="22"/>
        <v>0.90042367556204428</v>
      </c>
      <c r="E72" s="113">
        <f t="shared" si="23"/>
        <v>8465</v>
      </c>
      <c r="F72" s="114" t="str">
        <f t="shared" si="24"/>
        <v>536</v>
      </c>
      <c r="G72" s="115" t="str">
        <f t="shared" si="25"/>
        <v>71바5560</v>
      </c>
      <c r="H72" s="116">
        <f t="shared" si="26"/>
        <v>8</v>
      </c>
      <c r="I72" s="117">
        <f t="shared" si="27"/>
        <v>1095.9270000000001</v>
      </c>
      <c r="J72" s="118">
        <f t="shared" si="28"/>
        <v>6.0883300405231624E-3</v>
      </c>
      <c r="K72" s="118">
        <f t="shared" si="29"/>
        <v>0.37192073725856672</v>
      </c>
      <c r="L72" s="118">
        <f t="shared" si="30"/>
        <v>0.12409585674958276</v>
      </c>
      <c r="M72" s="119">
        <f t="shared" si="31"/>
        <v>7.149</v>
      </c>
      <c r="N72" s="120">
        <f t="shared" si="32"/>
        <v>0.18249390698468052</v>
      </c>
      <c r="O72" s="120">
        <f t="shared" si="33"/>
        <v>5.2010763490633947</v>
      </c>
      <c r="P72" s="221">
        <f t="shared" si="34"/>
        <v>20</v>
      </c>
      <c r="Q72" s="222">
        <f t="shared" si="35"/>
        <v>2</v>
      </c>
      <c r="R72" s="222">
        <f t="shared" si="36"/>
        <v>57</v>
      </c>
      <c r="T72">
        <v>519</v>
      </c>
      <c r="U72">
        <v>8465</v>
      </c>
      <c r="V72" t="s">
        <v>268</v>
      </c>
      <c r="W72">
        <v>1095.9269999999999</v>
      </c>
      <c r="X72">
        <v>428.36500000000001</v>
      </c>
      <c r="Y72">
        <v>2.5579999999999998</v>
      </c>
      <c r="Z72">
        <v>7.149</v>
      </c>
      <c r="AA72">
        <v>83.808859999999996</v>
      </c>
      <c r="AB72">
        <v>0.51025600000000004</v>
      </c>
      <c r="AC72">
        <v>31.170252999999999</v>
      </c>
      <c r="AD72" s="1">
        <v>136</v>
      </c>
      <c r="AE72">
        <v>2</v>
      </c>
      <c r="AF72">
        <v>57</v>
      </c>
      <c r="AG72">
        <v>75</v>
      </c>
      <c r="AH72">
        <v>13.076504999999999</v>
      </c>
      <c r="AI72">
        <v>60.2</v>
      </c>
      <c r="AJ72">
        <v>0</v>
      </c>
      <c r="AK72">
        <v>20</v>
      </c>
      <c r="AL72">
        <v>1511</v>
      </c>
      <c r="AM72">
        <v>0.90042367556204428</v>
      </c>
      <c r="AN72" t="s">
        <v>68</v>
      </c>
      <c r="AO72">
        <v>227.30699999999999</v>
      </c>
      <c r="AP72" t="s">
        <v>449</v>
      </c>
      <c r="AQ72" t="s">
        <v>117</v>
      </c>
      <c r="AR72" t="s">
        <v>119</v>
      </c>
      <c r="AS72" t="s">
        <v>117</v>
      </c>
      <c r="AT72" t="s">
        <v>119</v>
      </c>
      <c r="AU72" t="s">
        <v>199</v>
      </c>
      <c r="AV72" t="s">
        <v>268</v>
      </c>
      <c r="AW72" t="s">
        <v>68</v>
      </c>
      <c r="AX72">
        <v>8465</v>
      </c>
      <c r="AY72" t="s">
        <v>549</v>
      </c>
      <c r="AZ72">
        <v>12</v>
      </c>
      <c r="BA72" t="s">
        <v>596</v>
      </c>
      <c r="BB72">
        <v>8</v>
      </c>
      <c r="BC72">
        <v>1</v>
      </c>
      <c r="BE72" t="s">
        <v>69</v>
      </c>
      <c r="BF72">
        <v>1</v>
      </c>
      <c r="BG72" t="s">
        <v>329</v>
      </c>
      <c r="BI72" t="s">
        <v>117</v>
      </c>
      <c r="BJ72" t="s">
        <v>268</v>
      </c>
      <c r="BK72" t="s">
        <v>68</v>
      </c>
      <c r="BL72">
        <v>0.90042367556204428</v>
      </c>
      <c r="BM72">
        <v>8465</v>
      </c>
      <c r="BN72" t="s">
        <v>119</v>
      </c>
      <c r="BO72" t="s">
        <v>199</v>
      </c>
      <c r="BP72">
        <v>8</v>
      </c>
      <c r="BQ72">
        <v>1095.9270000000001</v>
      </c>
      <c r="BR72">
        <v>6.0883300405231624E-3</v>
      </c>
      <c r="BS72">
        <v>0.37192073725856672</v>
      </c>
      <c r="BT72">
        <v>0.12409585674958279</v>
      </c>
      <c r="BU72">
        <v>7.149</v>
      </c>
      <c r="BV72">
        <v>0.18249390698468052</v>
      </c>
      <c r="BW72">
        <v>5.2010763490633947</v>
      </c>
      <c r="BX72">
        <v>20</v>
      </c>
      <c r="BY72">
        <v>2</v>
      </c>
      <c r="BZ72">
        <v>57</v>
      </c>
    </row>
    <row r="73" spans="1:78" ht="16.5">
      <c r="A73" s="126" t="str">
        <f t="shared" si="19"/>
        <v>성원운수</v>
      </c>
      <c r="B73" s="127" t="str">
        <f t="shared" si="20"/>
        <v>이응수</v>
      </c>
      <c r="C73" s="128" t="str">
        <f t="shared" si="21"/>
        <v>S</v>
      </c>
      <c r="D73" s="129">
        <f t="shared" si="22"/>
        <v>1.0320689655172415</v>
      </c>
      <c r="E73" s="130">
        <f t="shared" si="23"/>
        <v>7382</v>
      </c>
      <c r="F73" s="131" t="str">
        <f t="shared" si="24"/>
        <v>536</v>
      </c>
      <c r="G73" s="132" t="str">
        <f t="shared" si="25"/>
        <v>71바5566</v>
      </c>
      <c r="H73" s="133">
        <f t="shared" si="26"/>
        <v>1</v>
      </c>
      <c r="I73" s="134">
        <f t="shared" si="27"/>
        <v>820.279</v>
      </c>
      <c r="J73" s="135">
        <f t="shared" si="28"/>
        <v>5.536275003499189E-3</v>
      </c>
      <c r="K73" s="135">
        <f t="shared" si="29"/>
        <v>0.39362103543167365</v>
      </c>
      <c r="L73" s="135">
        <f t="shared" si="30"/>
        <v>0.12190974046635353</v>
      </c>
      <c r="M73" s="136">
        <f t="shared" si="31"/>
        <v>8.3759999999999994</v>
      </c>
      <c r="N73" s="137">
        <f t="shared" si="32"/>
        <v>0</v>
      </c>
      <c r="O73" s="137">
        <f t="shared" si="33"/>
        <v>0.85336818326447461</v>
      </c>
      <c r="P73" s="219">
        <f t="shared" si="34"/>
        <v>3</v>
      </c>
      <c r="Q73" s="220">
        <f t="shared" si="35"/>
        <v>0</v>
      </c>
      <c r="R73" s="220">
        <f t="shared" si="36"/>
        <v>7</v>
      </c>
      <c r="T73">
        <v>519</v>
      </c>
      <c r="U73">
        <v>7382</v>
      </c>
      <c r="V73" t="s">
        <v>269</v>
      </c>
      <c r="W73">
        <v>820.279</v>
      </c>
      <c r="X73">
        <v>274.089</v>
      </c>
      <c r="Y73">
        <v>2.9929999999999999</v>
      </c>
      <c r="Z73">
        <v>8.3759999999999994</v>
      </c>
      <c r="AA73">
        <v>64.972206</v>
      </c>
      <c r="AB73">
        <v>0.35970400000000002</v>
      </c>
      <c r="AC73">
        <v>25.574427</v>
      </c>
      <c r="AD73" s="1">
        <v>100</v>
      </c>
      <c r="AE73">
        <v>0</v>
      </c>
      <c r="AF73">
        <v>7</v>
      </c>
      <c r="AG73">
        <v>66</v>
      </c>
      <c r="AH73">
        <v>12.625075000000001</v>
      </c>
      <c r="AI73">
        <v>9</v>
      </c>
      <c r="AJ73">
        <v>0</v>
      </c>
      <c r="AK73">
        <v>3</v>
      </c>
      <c r="AL73">
        <v>213</v>
      </c>
      <c r="AM73">
        <v>1.0320689655172415</v>
      </c>
      <c r="AN73" t="s">
        <v>71</v>
      </c>
      <c r="AO73">
        <v>820.279</v>
      </c>
      <c r="AP73" t="s">
        <v>450</v>
      </c>
      <c r="AQ73" t="s">
        <v>117</v>
      </c>
      <c r="AR73" t="s">
        <v>119</v>
      </c>
      <c r="AS73" t="s">
        <v>117</v>
      </c>
      <c r="AT73" t="s">
        <v>119</v>
      </c>
      <c r="AU73" t="s">
        <v>204</v>
      </c>
      <c r="AV73" t="s">
        <v>269</v>
      </c>
      <c r="AW73" t="s">
        <v>71</v>
      </c>
      <c r="AX73">
        <v>7382</v>
      </c>
      <c r="AY73" t="s">
        <v>579</v>
      </c>
      <c r="AZ73">
        <v>4</v>
      </c>
      <c r="BA73" t="s">
        <v>597</v>
      </c>
      <c r="BB73">
        <v>1</v>
      </c>
      <c r="BC73">
        <v>1</v>
      </c>
      <c r="BE73" t="s">
        <v>66</v>
      </c>
      <c r="BF73">
        <v>1</v>
      </c>
      <c r="BG73" t="s">
        <v>329</v>
      </c>
      <c r="BI73" t="s">
        <v>117</v>
      </c>
      <c r="BJ73" t="s">
        <v>269</v>
      </c>
      <c r="BK73" t="s">
        <v>71</v>
      </c>
      <c r="BL73">
        <v>1.0320689655172415</v>
      </c>
      <c r="BM73">
        <v>7382</v>
      </c>
      <c r="BN73" t="s">
        <v>119</v>
      </c>
      <c r="BO73" t="s">
        <v>204</v>
      </c>
      <c r="BP73">
        <v>1</v>
      </c>
      <c r="BQ73">
        <v>820.279</v>
      </c>
      <c r="BR73">
        <v>5.536275003499189E-3</v>
      </c>
      <c r="BS73">
        <v>0.39362103543167365</v>
      </c>
      <c r="BT73">
        <v>0.12190974046635353</v>
      </c>
      <c r="BU73">
        <v>8.3759999999999994</v>
      </c>
      <c r="BV73">
        <v>0</v>
      </c>
      <c r="BW73">
        <v>0.85336818326447461</v>
      </c>
      <c r="BX73">
        <v>3</v>
      </c>
      <c r="BY73">
        <v>0</v>
      </c>
      <c r="BZ73">
        <v>7</v>
      </c>
    </row>
    <row r="74" spans="1:78" ht="16.5">
      <c r="A74" s="109" t="str">
        <f t="shared" si="19"/>
        <v>성원운수</v>
      </c>
      <c r="B74" s="110" t="str">
        <f t="shared" si="20"/>
        <v>이일선</v>
      </c>
      <c r="C74" s="111" t="str">
        <f t="shared" si="21"/>
        <v>B</v>
      </c>
      <c r="D74" s="112">
        <f t="shared" si="22"/>
        <v>0.93215440380606962</v>
      </c>
      <c r="E74" s="113">
        <f t="shared" si="23"/>
        <v>3907</v>
      </c>
      <c r="F74" s="114" t="str">
        <f t="shared" si="24"/>
        <v>535</v>
      </c>
      <c r="G74" s="115" t="str">
        <f t="shared" si="25"/>
        <v>71바6962</v>
      </c>
      <c r="H74" s="116">
        <f t="shared" si="26"/>
        <v>7</v>
      </c>
      <c r="I74" s="117">
        <f t="shared" si="27"/>
        <v>1279.8579999999999</v>
      </c>
      <c r="J74" s="118">
        <f t="shared" si="28"/>
        <v>4.9531115877287663E-3</v>
      </c>
      <c r="K74" s="118">
        <f t="shared" si="29"/>
        <v>0.34255806106853293</v>
      </c>
      <c r="L74" s="118">
        <f t="shared" si="30"/>
        <v>0.27581184787687385</v>
      </c>
      <c r="M74" s="119">
        <f t="shared" si="31"/>
        <v>7.2939999999999996</v>
      </c>
      <c r="N74" s="120">
        <f t="shared" si="32"/>
        <v>0</v>
      </c>
      <c r="O74" s="120">
        <f t="shared" si="33"/>
        <v>0.46880200772273178</v>
      </c>
      <c r="P74" s="221">
        <f t="shared" si="34"/>
        <v>4</v>
      </c>
      <c r="Q74" s="222">
        <f t="shared" si="35"/>
        <v>0</v>
      </c>
      <c r="R74" s="222">
        <f t="shared" si="36"/>
        <v>6</v>
      </c>
      <c r="T74">
        <v>519</v>
      </c>
      <c r="U74">
        <v>3907</v>
      </c>
      <c r="V74" t="s">
        <v>270</v>
      </c>
      <c r="W74">
        <v>1279.8579999999999</v>
      </c>
      <c r="X74">
        <v>454.87099999999998</v>
      </c>
      <c r="Y74">
        <v>2.8140000000000001</v>
      </c>
      <c r="Z74">
        <v>7.2939999999999996</v>
      </c>
      <c r="AA74">
        <v>96.287756000000002</v>
      </c>
      <c r="AB74">
        <v>0.47692400000000001</v>
      </c>
      <c r="AC74">
        <v>32.984147</v>
      </c>
      <c r="AD74" s="1">
        <v>353</v>
      </c>
      <c r="AE74">
        <v>0</v>
      </c>
      <c r="AF74">
        <v>6</v>
      </c>
      <c r="AG74">
        <v>60</v>
      </c>
      <c r="AH74">
        <v>13.292011</v>
      </c>
      <c r="AI74">
        <v>0</v>
      </c>
      <c r="AJ74">
        <v>0</v>
      </c>
      <c r="AK74">
        <v>4</v>
      </c>
      <c r="AL74">
        <v>167</v>
      </c>
      <c r="AM74">
        <v>0.93215440380606962</v>
      </c>
      <c r="AN74" t="s">
        <v>68</v>
      </c>
      <c r="AO74">
        <v>228.56899999999999</v>
      </c>
      <c r="AP74" t="s">
        <v>451</v>
      </c>
      <c r="AQ74" t="s">
        <v>117</v>
      </c>
      <c r="AR74" t="s">
        <v>118</v>
      </c>
      <c r="AS74" t="s">
        <v>117</v>
      </c>
      <c r="AT74" t="s">
        <v>118</v>
      </c>
      <c r="AU74" t="s">
        <v>186</v>
      </c>
      <c r="AV74" t="s">
        <v>270</v>
      </c>
      <c r="AW74" t="s">
        <v>68</v>
      </c>
      <c r="AX74">
        <v>3907</v>
      </c>
      <c r="AY74" t="s">
        <v>574</v>
      </c>
      <c r="AZ74">
        <v>2</v>
      </c>
      <c r="BA74" t="s">
        <v>363</v>
      </c>
      <c r="BB74">
        <v>7</v>
      </c>
      <c r="BC74">
        <v>1</v>
      </c>
      <c r="BE74" t="s">
        <v>68</v>
      </c>
      <c r="BF74">
        <v>0</v>
      </c>
      <c r="BG74" t="s">
        <v>297</v>
      </c>
      <c r="BI74" t="s">
        <v>117</v>
      </c>
      <c r="BJ74" t="s">
        <v>270</v>
      </c>
      <c r="BK74" t="s">
        <v>68</v>
      </c>
      <c r="BL74">
        <v>0.93215440380606962</v>
      </c>
      <c r="BM74">
        <v>3907</v>
      </c>
      <c r="BN74" t="s">
        <v>118</v>
      </c>
      <c r="BO74" t="s">
        <v>186</v>
      </c>
      <c r="BP74">
        <v>7</v>
      </c>
      <c r="BQ74">
        <v>1279.8579999999999</v>
      </c>
      <c r="BR74">
        <v>4.9531115877287663E-3</v>
      </c>
      <c r="BS74">
        <v>0.34255806106853293</v>
      </c>
      <c r="BT74">
        <v>0.27581184787687385</v>
      </c>
      <c r="BU74">
        <v>7.2939999999999996</v>
      </c>
      <c r="BV74">
        <v>0</v>
      </c>
      <c r="BW74">
        <v>0.46880200772273178</v>
      </c>
      <c r="BX74">
        <v>4</v>
      </c>
      <c r="BY74">
        <v>0</v>
      </c>
      <c r="BZ74">
        <v>6</v>
      </c>
    </row>
    <row r="75" spans="1:78" ht="16.5">
      <c r="A75" s="126" t="str">
        <f t="shared" si="19"/>
        <v>성원운수</v>
      </c>
      <c r="B75" s="127" t="str">
        <f t="shared" si="20"/>
        <v>이종섭</v>
      </c>
      <c r="C75" s="128" t="str">
        <f t="shared" si="21"/>
        <v>B</v>
      </c>
      <c r="D75" s="129">
        <f t="shared" si="22"/>
        <v>0.94219512195121957</v>
      </c>
      <c r="E75" s="130">
        <f t="shared" si="23"/>
        <v>19</v>
      </c>
      <c r="F75" s="131" t="str">
        <f t="shared" si="24"/>
        <v>539</v>
      </c>
      <c r="G75" s="132" t="str">
        <f t="shared" si="25"/>
        <v>71바6616</v>
      </c>
      <c r="H75" s="133">
        <f t="shared" si="26"/>
        <v>1</v>
      </c>
      <c r="I75" s="134">
        <f t="shared" si="27"/>
        <v>1233.9280000000001</v>
      </c>
      <c r="J75" s="135">
        <f t="shared" si="28"/>
        <v>3.4711474288697877E-2</v>
      </c>
      <c r="K75" s="135">
        <f t="shared" si="29"/>
        <v>0.3795053595824639</v>
      </c>
      <c r="L75" s="135">
        <f t="shared" si="30"/>
        <v>0.45788733216200617</v>
      </c>
      <c r="M75" s="136">
        <f t="shared" si="31"/>
        <v>7.5839999999999996</v>
      </c>
      <c r="N75" s="137">
        <f t="shared" si="32"/>
        <v>0.16208401138478096</v>
      </c>
      <c r="O75" s="137">
        <f t="shared" si="33"/>
        <v>0</v>
      </c>
      <c r="P75" s="219">
        <f t="shared" si="34"/>
        <v>31</v>
      </c>
      <c r="Q75" s="220">
        <f t="shared" si="35"/>
        <v>3</v>
      </c>
      <c r="R75" s="220">
        <f t="shared" si="36"/>
        <v>0</v>
      </c>
      <c r="T75">
        <v>519</v>
      </c>
      <c r="U75">
        <v>19</v>
      </c>
      <c r="V75" t="s">
        <v>271</v>
      </c>
      <c r="W75">
        <v>1280.5509999999999</v>
      </c>
      <c r="X75">
        <v>331.322</v>
      </c>
      <c r="Y75">
        <v>3.8650000000000002</v>
      </c>
      <c r="Z75">
        <v>7.5839999999999996</v>
      </c>
      <c r="AA75">
        <v>119.96298299999999</v>
      </c>
      <c r="AB75">
        <v>4.1640920000000001</v>
      </c>
      <c r="AC75">
        <v>45.526595</v>
      </c>
      <c r="AD75" s="1">
        <v>565</v>
      </c>
      <c r="AE75">
        <v>3</v>
      </c>
      <c r="AF75">
        <v>0</v>
      </c>
      <c r="AG75">
        <v>56</v>
      </c>
      <c r="AH75">
        <v>10.674550999999999</v>
      </c>
      <c r="AI75">
        <v>0</v>
      </c>
      <c r="AJ75">
        <v>0</v>
      </c>
      <c r="AK75">
        <v>31</v>
      </c>
      <c r="AL75">
        <v>20916</v>
      </c>
      <c r="AM75">
        <v>0.94219512195121957</v>
      </c>
      <c r="AN75" t="s">
        <v>68</v>
      </c>
      <c r="AO75">
        <v>1233.9280000000001</v>
      </c>
      <c r="AP75" t="s">
        <v>452</v>
      </c>
      <c r="AQ75" t="s">
        <v>117</v>
      </c>
      <c r="AR75" t="s">
        <v>122</v>
      </c>
      <c r="AS75" t="s">
        <v>117</v>
      </c>
      <c r="AT75" t="s">
        <v>122</v>
      </c>
      <c r="AU75" t="s">
        <v>223</v>
      </c>
      <c r="AV75" t="s">
        <v>271</v>
      </c>
      <c r="AW75" t="s">
        <v>68</v>
      </c>
      <c r="AX75">
        <v>19</v>
      </c>
      <c r="AY75" t="s">
        <v>536</v>
      </c>
      <c r="AZ75">
        <v>1</v>
      </c>
      <c r="BA75" t="s">
        <v>598</v>
      </c>
      <c r="BB75">
        <v>1</v>
      </c>
      <c r="BC75">
        <v>1</v>
      </c>
      <c r="BE75" t="s">
        <v>66</v>
      </c>
      <c r="BF75">
        <v>-1</v>
      </c>
      <c r="BG75" t="s">
        <v>352</v>
      </c>
      <c r="BI75" t="s">
        <v>117</v>
      </c>
      <c r="BJ75" t="s">
        <v>271</v>
      </c>
      <c r="BK75" t="s">
        <v>68</v>
      </c>
      <c r="BL75">
        <v>0.94219512195121957</v>
      </c>
      <c r="BM75">
        <v>19</v>
      </c>
      <c r="BN75" t="s">
        <v>122</v>
      </c>
      <c r="BO75" t="s">
        <v>223</v>
      </c>
      <c r="BP75">
        <v>1</v>
      </c>
      <c r="BQ75">
        <v>1233.9280000000001</v>
      </c>
      <c r="BR75">
        <v>3.4711474288697877E-2</v>
      </c>
      <c r="BS75">
        <v>0.3795053595824639</v>
      </c>
      <c r="BT75">
        <v>0.44121632016218021</v>
      </c>
      <c r="BU75">
        <v>7.5839999999999996</v>
      </c>
      <c r="BV75">
        <v>0.16208401138478096</v>
      </c>
      <c r="BW75">
        <v>0</v>
      </c>
      <c r="BX75">
        <v>31</v>
      </c>
      <c r="BY75">
        <v>3</v>
      </c>
      <c r="BZ75">
        <v>0</v>
      </c>
    </row>
    <row r="76" spans="1:78" ht="16.5">
      <c r="A76" s="109" t="str">
        <f t="shared" si="19"/>
        <v>성원운수</v>
      </c>
      <c r="B76" s="110" t="str">
        <f t="shared" si="20"/>
        <v>이준복</v>
      </c>
      <c r="C76" s="111" t="str">
        <f t="shared" si="21"/>
        <v>C</v>
      </c>
      <c r="D76" s="112">
        <f t="shared" si="22"/>
        <v>0.87572739083607831</v>
      </c>
      <c r="E76" s="113">
        <f t="shared" si="23"/>
        <v>6795</v>
      </c>
      <c r="F76" s="114" t="str">
        <f t="shared" si="24"/>
        <v>535</v>
      </c>
      <c r="G76" s="115" t="str">
        <f t="shared" si="25"/>
        <v>71바6956</v>
      </c>
      <c r="H76" s="116">
        <f t="shared" si="26"/>
        <v>5</v>
      </c>
      <c r="I76" s="117">
        <f t="shared" si="27"/>
        <v>1479.3409999999999</v>
      </c>
      <c r="J76" s="118">
        <f t="shared" si="28"/>
        <v>1.4202237522455589E-2</v>
      </c>
      <c r="K76" s="118">
        <f t="shared" si="29"/>
        <v>0.34172338520344658</v>
      </c>
      <c r="L76" s="118">
        <f t="shared" si="30"/>
        <v>0.12167580023807899</v>
      </c>
      <c r="M76" s="119">
        <f t="shared" si="31"/>
        <v>13.308999999999999</v>
      </c>
      <c r="N76" s="120">
        <f t="shared" si="32"/>
        <v>0</v>
      </c>
      <c r="O76" s="120">
        <f t="shared" si="33"/>
        <v>0.27039066719573107</v>
      </c>
      <c r="P76" s="221">
        <f t="shared" si="34"/>
        <v>9</v>
      </c>
      <c r="Q76" s="222">
        <f t="shared" si="35"/>
        <v>0</v>
      </c>
      <c r="R76" s="222">
        <f t="shared" si="36"/>
        <v>4</v>
      </c>
      <c r="T76">
        <v>519</v>
      </c>
      <c r="U76">
        <v>6795</v>
      </c>
      <c r="V76" t="s">
        <v>272</v>
      </c>
      <c r="W76">
        <v>1479.3409999999999</v>
      </c>
      <c r="X76">
        <v>518.21699999999998</v>
      </c>
      <c r="Y76">
        <v>2.855</v>
      </c>
      <c r="Z76">
        <v>13.308999999999999</v>
      </c>
      <c r="AA76">
        <v>153.649944</v>
      </c>
      <c r="AB76">
        <v>2.1821730000000001</v>
      </c>
      <c r="AC76">
        <v>52.505778999999997</v>
      </c>
      <c r="AD76" s="1">
        <v>180</v>
      </c>
      <c r="AE76">
        <v>0</v>
      </c>
      <c r="AF76">
        <v>4</v>
      </c>
      <c r="AG76">
        <v>59</v>
      </c>
      <c r="AH76">
        <v>9.6279950000000003</v>
      </c>
      <c r="AI76">
        <v>0</v>
      </c>
      <c r="AJ76">
        <v>0</v>
      </c>
      <c r="AK76">
        <v>9</v>
      </c>
      <c r="AL76">
        <v>1623</v>
      </c>
      <c r="AM76">
        <v>0.87572739083607831</v>
      </c>
      <c r="AN76" t="s">
        <v>69</v>
      </c>
      <c r="AO76">
        <v>1050.2629999999999</v>
      </c>
      <c r="AP76" t="s">
        <v>453</v>
      </c>
      <c r="AQ76" t="s">
        <v>117</v>
      </c>
      <c r="AR76" t="s">
        <v>118</v>
      </c>
      <c r="AS76" t="s">
        <v>117</v>
      </c>
      <c r="AT76" t="s">
        <v>118</v>
      </c>
      <c r="AU76" t="s">
        <v>178</v>
      </c>
      <c r="AV76" t="s">
        <v>272</v>
      </c>
      <c r="AW76" t="s">
        <v>69</v>
      </c>
      <c r="AX76">
        <v>6795</v>
      </c>
      <c r="AY76" t="s">
        <v>568</v>
      </c>
      <c r="AZ76">
        <v>6</v>
      </c>
      <c r="BA76" t="s">
        <v>342</v>
      </c>
      <c r="BB76">
        <v>5</v>
      </c>
      <c r="BC76">
        <v>1</v>
      </c>
      <c r="BE76" t="s">
        <v>69</v>
      </c>
      <c r="BF76">
        <v>0</v>
      </c>
      <c r="BG76" t="s">
        <v>297</v>
      </c>
      <c r="BI76" t="s">
        <v>117</v>
      </c>
      <c r="BJ76" t="s">
        <v>272</v>
      </c>
      <c r="BK76" t="s">
        <v>69</v>
      </c>
      <c r="BL76">
        <v>0.87572739083607831</v>
      </c>
      <c r="BM76">
        <v>6795</v>
      </c>
      <c r="BN76" t="s">
        <v>118</v>
      </c>
      <c r="BO76" t="s">
        <v>178</v>
      </c>
      <c r="BP76">
        <v>5</v>
      </c>
      <c r="BQ76">
        <v>1479.3409999999999</v>
      </c>
      <c r="BR76">
        <v>1.4202237522455589E-2</v>
      </c>
      <c r="BS76">
        <v>0.34172338520344658</v>
      </c>
      <c r="BT76">
        <v>0.12167580023807899</v>
      </c>
      <c r="BU76">
        <v>13.308999999999999</v>
      </c>
      <c r="BV76">
        <v>0</v>
      </c>
      <c r="BW76">
        <v>0.27039066719573107</v>
      </c>
      <c r="BX76">
        <v>9</v>
      </c>
      <c r="BY76">
        <v>0</v>
      </c>
      <c r="BZ76">
        <v>4</v>
      </c>
    </row>
    <row r="77" spans="1:78" ht="16.5">
      <c r="A77" s="126" t="str">
        <f t="shared" si="19"/>
        <v>성원운수</v>
      </c>
      <c r="B77" s="127" t="str">
        <f t="shared" si="20"/>
        <v>이태복</v>
      </c>
      <c r="C77" s="128" t="str">
        <f t="shared" si="21"/>
        <v>C</v>
      </c>
      <c r="D77" s="129">
        <f t="shared" si="22"/>
        <v>0.88743649783722134</v>
      </c>
      <c r="E77" s="130">
        <f t="shared" si="23"/>
        <v>1765</v>
      </c>
      <c r="F77" s="131" t="str">
        <f t="shared" si="24"/>
        <v>535</v>
      </c>
      <c r="G77" s="132" t="str">
        <f t="shared" si="25"/>
        <v>71바6957</v>
      </c>
      <c r="H77" s="133">
        <f t="shared" si="26"/>
        <v>9</v>
      </c>
      <c r="I77" s="134">
        <f t="shared" si="27"/>
        <v>1760.231</v>
      </c>
      <c r="J77" s="135">
        <f t="shared" si="28"/>
        <v>1.6215658896824674E-2</v>
      </c>
      <c r="K77" s="135">
        <f t="shared" si="29"/>
        <v>0.35417978244432941</v>
      </c>
      <c r="L77" s="135">
        <f t="shared" si="30"/>
        <v>0.214744542051583</v>
      </c>
      <c r="M77" s="136">
        <f t="shared" si="31"/>
        <v>7.8120000000000003</v>
      </c>
      <c r="N77" s="137">
        <f t="shared" si="32"/>
        <v>5.6810725410471691E-2</v>
      </c>
      <c r="O77" s="137">
        <f t="shared" si="33"/>
        <v>3.4654542500387735</v>
      </c>
      <c r="P77" s="219">
        <f t="shared" si="34"/>
        <v>42</v>
      </c>
      <c r="Q77" s="220">
        <f t="shared" si="35"/>
        <v>1</v>
      </c>
      <c r="R77" s="220">
        <f t="shared" si="36"/>
        <v>61</v>
      </c>
      <c r="T77">
        <v>519</v>
      </c>
      <c r="U77">
        <v>1765</v>
      </c>
      <c r="V77" t="s">
        <v>454</v>
      </c>
      <c r="W77">
        <v>1760.231</v>
      </c>
      <c r="X77">
        <v>645.38300000000004</v>
      </c>
      <c r="Y77">
        <v>2.7269999999999999</v>
      </c>
      <c r="Z77">
        <v>7.8120000000000003</v>
      </c>
      <c r="AA77">
        <v>140.586085</v>
      </c>
      <c r="AB77">
        <v>2.2796959999999999</v>
      </c>
      <c r="AC77">
        <v>49.792749000000001</v>
      </c>
      <c r="AD77" s="1">
        <v>378</v>
      </c>
      <c r="AE77">
        <v>1</v>
      </c>
      <c r="AF77">
        <v>61</v>
      </c>
      <c r="AG77">
        <v>68</v>
      </c>
      <c r="AH77">
        <v>12.520663000000001</v>
      </c>
      <c r="AI77">
        <v>0</v>
      </c>
      <c r="AJ77">
        <v>0</v>
      </c>
      <c r="AK77">
        <v>42</v>
      </c>
      <c r="AL77">
        <v>4685</v>
      </c>
      <c r="AM77">
        <v>0.88743649783722134</v>
      </c>
      <c r="AN77" t="s">
        <v>69</v>
      </c>
      <c r="AO77">
        <v>342.50700000000001</v>
      </c>
      <c r="AP77" t="s">
        <v>455</v>
      </c>
      <c r="AQ77" t="s">
        <v>117</v>
      </c>
      <c r="AR77" t="s">
        <v>118</v>
      </c>
      <c r="AS77" t="s">
        <v>117</v>
      </c>
      <c r="AT77" t="s">
        <v>118</v>
      </c>
      <c r="AU77" t="s">
        <v>180</v>
      </c>
      <c r="AV77" t="s">
        <v>454</v>
      </c>
      <c r="AW77" t="s">
        <v>69</v>
      </c>
      <c r="AX77">
        <v>1765</v>
      </c>
      <c r="AY77" t="s">
        <v>568</v>
      </c>
      <c r="AZ77">
        <v>5</v>
      </c>
      <c r="BA77" t="s">
        <v>345</v>
      </c>
      <c r="BB77">
        <v>9</v>
      </c>
      <c r="BC77">
        <v>1</v>
      </c>
      <c r="BE77" t="s">
        <v>68</v>
      </c>
      <c r="BF77">
        <v>-1</v>
      </c>
      <c r="BG77" t="s">
        <v>352</v>
      </c>
      <c r="BI77" t="s">
        <v>117</v>
      </c>
      <c r="BJ77" t="s">
        <v>454</v>
      </c>
      <c r="BK77" t="s">
        <v>69</v>
      </c>
      <c r="BL77">
        <v>0.88743649783722134</v>
      </c>
      <c r="BM77">
        <v>1765</v>
      </c>
      <c r="BN77" t="s">
        <v>118</v>
      </c>
      <c r="BO77" t="s">
        <v>180</v>
      </c>
      <c r="BP77">
        <v>9</v>
      </c>
      <c r="BQ77">
        <v>1760.231</v>
      </c>
      <c r="BR77">
        <v>1.6215658896824674E-2</v>
      </c>
      <c r="BS77">
        <v>0.35417978244432941</v>
      </c>
      <c r="BT77">
        <v>0.214744542051583</v>
      </c>
      <c r="BU77">
        <v>7.8120000000000003</v>
      </c>
      <c r="BV77">
        <v>5.6810725410471691E-2</v>
      </c>
      <c r="BW77">
        <v>3.4654542500387735</v>
      </c>
      <c r="BX77">
        <v>42</v>
      </c>
      <c r="BY77">
        <v>1</v>
      </c>
      <c r="BZ77">
        <v>61</v>
      </c>
    </row>
    <row r="78" spans="1:78" ht="16.5">
      <c r="A78" s="109" t="str">
        <f t="shared" si="19"/>
        <v>성원운수</v>
      </c>
      <c r="B78" s="110" t="str">
        <f t="shared" si="20"/>
        <v>이한</v>
      </c>
      <c r="C78" s="111" t="str">
        <f t="shared" si="21"/>
        <v>C</v>
      </c>
      <c r="D78" s="112">
        <f t="shared" si="22"/>
        <v>0.85155080241184899</v>
      </c>
      <c r="E78" s="113">
        <f t="shared" si="23"/>
        <v>5070</v>
      </c>
      <c r="F78" s="114" t="str">
        <f t="shared" si="24"/>
        <v>537</v>
      </c>
      <c r="G78" s="115" t="str">
        <f t="shared" si="25"/>
        <v>71바6612</v>
      </c>
      <c r="H78" s="116">
        <f t="shared" si="26"/>
        <v>2</v>
      </c>
      <c r="I78" s="117">
        <f t="shared" si="27"/>
        <v>701.14099999999996</v>
      </c>
      <c r="J78" s="118">
        <f t="shared" si="28"/>
        <v>2.6505265795610872E-2</v>
      </c>
      <c r="K78" s="118">
        <f t="shared" si="29"/>
        <v>0.37375557354892419</v>
      </c>
      <c r="L78" s="118">
        <f t="shared" si="30"/>
        <v>0.12693595154184395</v>
      </c>
      <c r="M78" s="119">
        <f t="shared" si="31"/>
        <v>10.298999999999999</v>
      </c>
      <c r="N78" s="120">
        <f t="shared" si="32"/>
        <v>0</v>
      </c>
      <c r="O78" s="120">
        <f t="shared" si="33"/>
        <v>2.1393699698063586</v>
      </c>
      <c r="P78" s="221">
        <f t="shared" si="34"/>
        <v>13</v>
      </c>
      <c r="Q78" s="222">
        <f t="shared" si="35"/>
        <v>0</v>
      </c>
      <c r="R78" s="222">
        <f t="shared" si="36"/>
        <v>15</v>
      </c>
      <c r="T78">
        <v>519</v>
      </c>
      <c r="U78">
        <v>5070</v>
      </c>
      <c r="V78" t="s">
        <v>456</v>
      </c>
      <c r="W78">
        <v>701.14099999999996</v>
      </c>
      <c r="X78">
        <v>307.13900000000001</v>
      </c>
      <c r="Y78">
        <v>2.2829999999999999</v>
      </c>
      <c r="Z78">
        <v>10.298999999999999</v>
      </c>
      <c r="AA78">
        <v>50.817487</v>
      </c>
      <c r="AB78">
        <v>1.3469310000000001</v>
      </c>
      <c r="AC78">
        <v>18.993319</v>
      </c>
      <c r="AD78" s="1">
        <v>89</v>
      </c>
      <c r="AE78">
        <v>0</v>
      </c>
      <c r="AF78">
        <v>15</v>
      </c>
      <c r="AG78">
        <v>62</v>
      </c>
      <c r="AH78">
        <v>13.797238</v>
      </c>
      <c r="AI78">
        <v>2.6</v>
      </c>
      <c r="AJ78">
        <v>0</v>
      </c>
      <c r="AK78">
        <v>13</v>
      </c>
      <c r="AL78">
        <v>2847</v>
      </c>
      <c r="AM78">
        <v>0.85155080241184899</v>
      </c>
      <c r="AN78" t="s">
        <v>69</v>
      </c>
      <c r="AO78">
        <v>575.91</v>
      </c>
      <c r="AP78" t="s">
        <v>457</v>
      </c>
      <c r="AQ78" t="s">
        <v>117</v>
      </c>
      <c r="AR78" t="s">
        <v>120</v>
      </c>
      <c r="AS78" t="s">
        <v>117</v>
      </c>
      <c r="AT78" t="s">
        <v>120</v>
      </c>
      <c r="AU78" t="s">
        <v>302</v>
      </c>
      <c r="AV78" t="s">
        <v>456</v>
      </c>
      <c r="AW78" t="s">
        <v>69</v>
      </c>
      <c r="AX78">
        <v>5070</v>
      </c>
      <c r="AY78" t="s">
        <v>552</v>
      </c>
      <c r="AZ78">
        <v>3</v>
      </c>
      <c r="BA78" t="s">
        <v>599</v>
      </c>
      <c r="BB78">
        <v>2</v>
      </c>
      <c r="BC78">
        <v>1</v>
      </c>
      <c r="BE78" t="s">
        <v>326</v>
      </c>
      <c r="BF78" t="s">
        <v>327</v>
      </c>
      <c r="BG78" t="s">
        <v>326</v>
      </c>
      <c r="BI78" t="s">
        <v>117</v>
      </c>
      <c r="BJ78" t="s">
        <v>456</v>
      </c>
      <c r="BK78" t="s">
        <v>69</v>
      </c>
      <c r="BL78">
        <v>0.85155080241184899</v>
      </c>
      <c r="BM78">
        <v>5070</v>
      </c>
      <c r="BN78" t="s">
        <v>120</v>
      </c>
      <c r="BO78" t="s">
        <v>302</v>
      </c>
      <c r="BP78">
        <v>2</v>
      </c>
      <c r="BQ78">
        <v>701.14099999999996</v>
      </c>
      <c r="BR78">
        <v>2.6505265795610872E-2</v>
      </c>
      <c r="BS78">
        <v>0.37375557354892419</v>
      </c>
      <c r="BT78">
        <v>0.12693595154184395</v>
      </c>
      <c r="BU78">
        <v>10.298999999999999</v>
      </c>
      <c r="BV78">
        <v>0</v>
      </c>
      <c r="BW78">
        <v>2.1393699698063586</v>
      </c>
      <c r="BX78">
        <v>13</v>
      </c>
      <c r="BY78">
        <v>0</v>
      </c>
      <c r="BZ78">
        <v>15</v>
      </c>
    </row>
    <row r="79" spans="1:78" ht="16.5">
      <c r="A79" s="126" t="str">
        <f t="shared" si="19"/>
        <v>성원운수</v>
      </c>
      <c r="B79" s="127" t="str">
        <f t="shared" si="20"/>
        <v>이훈범</v>
      </c>
      <c r="C79" s="128" t="str">
        <f t="shared" si="21"/>
        <v>A</v>
      </c>
      <c r="D79" s="129">
        <f t="shared" si="22"/>
        <v>0.96241379310344832</v>
      </c>
      <c r="E79" s="130">
        <f t="shared" si="23"/>
        <v>9641</v>
      </c>
      <c r="F79" s="131" t="str">
        <f t="shared" si="24"/>
        <v>536</v>
      </c>
      <c r="G79" s="132" t="str">
        <f t="shared" si="25"/>
        <v>71바5566</v>
      </c>
      <c r="H79" s="133">
        <f t="shared" si="26"/>
        <v>1</v>
      </c>
      <c r="I79" s="134">
        <f t="shared" si="27"/>
        <v>855.89200000000005</v>
      </c>
      <c r="J79" s="135">
        <f t="shared" si="28"/>
        <v>7.5397235568628474E-3</v>
      </c>
      <c r="K79" s="135">
        <f t="shared" si="29"/>
        <v>0.3850302191945944</v>
      </c>
      <c r="L79" s="135">
        <f t="shared" si="30"/>
        <v>0.21264365130179974</v>
      </c>
      <c r="M79" s="136">
        <f t="shared" si="31"/>
        <v>9.9580000000000002</v>
      </c>
      <c r="N79" s="137">
        <f t="shared" si="32"/>
        <v>0</v>
      </c>
      <c r="O79" s="137">
        <f t="shared" si="33"/>
        <v>1.402046052539339</v>
      </c>
      <c r="P79" s="219">
        <f t="shared" si="34"/>
        <v>10</v>
      </c>
      <c r="Q79" s="220">
        <f t="shared" si="35"/>
        <v>0</v>
      </c>
      <c r="R79" s="220">
        <f t="shared" si="36"/>
        <v>12</v>
      </c>
      <c r="T79">
        <v>519</v>
      </c>
      <c r="U79">
        <v>9641</v>
      </c>
      <c r="V79" t="s">
        <v>273</v>
      </c>
      <c r="W79">
        <v>855.89200000000005</v>
      </c>
      <c r="X79">
        <v>306.68099999999998</v>
      </c>
      <c r="Y79">
        <v>2.7909999999999999</v>
      </c>
      <c r="Z79">
        <v>9.9580000000000002</v>
      </c>
      <c r="AA79">
        <v>65.206900000000005</v>
      </c>
      <c r="AB79">
        <v>0.49164200000000002</v>
      </c>
      <c r="AC79">
        <v>25.106627</v>
      </c>
      <c r="AD79" s="1">
        <v>182</v>
      </c>
      <c r="AE79">
        <v>0</v>
      </c>
      <c r="AF79">
        <v>12</v>
      </c>
      <c r="AG79">
        <v>62</v>
      </c>
      <c r="AH79">
        <v>13.125788</v>
      </c>
      <c r="AI79">
        <v>0</v>
      </c>
      <c r="AJ79">
        <v>0</v>
      </c>
      <c r="AK79">
        <v>10</v>
      </c>
      <c r="AL79">
        <v>867</v>
      </c>
      <c r="AM79">
        <v>0.96241379310344832</v>
      </c>
      <c r="AN79" t="s">
        <v>66</v>
      </c>
      <c r="AO79">
        <v>855.89200000000005</v>
      </c>
      <c r="AP79" t="s">
        <v>458</v>
      </c>
      <c r="AQ79" t="s">
        <v>117</v>
      </c>
      <c r="AR79" t="s">
        <v>119</v>
      </c>
      <c r="AS79" t="s">
        <v>117</v>
      </c>
      <c r="AT79" t="s">
        <v>119</v>
      </c>
      <c r="AU79" t="s">
        <v>204</v>
      </c>
      <c r="AV79" t="s">
        <v>273</v>
      </c>
      <c r="AW79" t="s">
        <v>66</v>
      </c>
      <c r="AX79">
        <v>9641</v>
      </c>
      <c r="AY79" t="s">
        <v>562</v>
      </c>
      <c r="AZ79">
        <v>3</v>
      </c>
      <c r="BA79" t="s">
        <v>600</v>
      </c>
      <c r="BB79">
        <v>1</v>
      </c>
      <c r="BC79">
        <v>1</v>
      </c>
      <c r="BE79" t="s">
        <v>68</v>
      </c>
      <c r="BF79">
        <v>1</v>
      </c>
      <c r="BG79" t="s">
        <v>329</v>
      </c>
      <c r="BI79" t="s">
        <v>117</v>
      </c>
      <c r="BJ79" t="s">
        <v>273</v>
      </c>
      <c r="BK79" t="s">
        <v>66</v>
      </c>
      <c r="BL79">
        <v>0.96241379310344832</v>
      </c>
      <c r="BM79">
        <v>9641</v>
      </c>
      <c r="BN79" t="s">
        <v>119</v>
      </c>
      <c r="BO79" t="s">
        <v>204</v>
      </c>
      <c r="BP79">
        <v>1</v>
      </c>
      <c r="BQ79">
        <v>855.89200000000005</v>
      </c>
      <c r="BR79">
        <v>7.5397235568628474E-3</v>
      </c>
      <c r="BS79">
        <v>0.3850302191945944</v>
      </c>
      <c r="BT79">
        <v>0.21264365130179974</v>
      </c>
      <c r="BU79">
        <v>9.9580000000000002</v>
      </c>
      <c r="BV79">
        <v>0</v>
      </c>
      <c r="BW79">
        <v>1.402046052539339</v>
      </c>
      <c r="BX79">
        <v>10</v>
      </c>
      <c r="BY79">
        <v>0</v>
      </c>
      <c r="BZ79">
        <v>12</v>
      </c>
    </row>
    <row r="80" spans="1:78" ht="16.5">
      <c r="A80" s="109" t="str">
        <f t="shared" si="19"/>
        <v>성원운수</v>
      </c>
      <c r="B80" s="110" t="str">
        <f t="shared" si="20"/>
        <v>임락모</v>
      </c>
      <c r="C80" s="111" t="str">
        <f t="shared" si="21"/>
        <v>D</v>
      </c>
      <c r="D80" s="112">
        <f t="shared" si="22"/>
        <v>0.80670735949298777</v>
      </c>
      <c r="E80" s="113">
        <f t="shared" si="23"/>
        <v>9969</v>
      </c>
      <c r="F80" s="114" t="str">
        <f t="shared" si="24"/>
        <v>536</v>
      </c>
      <c r="G80" s="115" t="str">
        <f t="shared" si="25"/>
        <v>71바5559</v>
      </c>
      <c r="H80" s="116">
        <f t="shared" si="26"/>
        <v>3</v>
      </c>
      <c r="I80" s="117">
        <f t="shared" si="27"/>
        <v>1294.3050000000001</v>
      </c>
      <c r="J80" s="118">
        <f t="shared" si="28"/>
        <v>7.7577826871818309E-3</v>
      </c>
      <c r="K80" s="118">
        <f t="shared" si="29"/>
        <v>0.41919608552106147</v>
      </c>
      <c r="L80" s="118">
        <f t="shared" si="30"/>
        <v>0.18620031599970641</v>
      </c>
      <c r="M80" s="119">
        <f t="shared" si="31"/>
        <v>5.7690000000000001</v>
      </c>
      <c r="N80" s="120">
        <f t="shared" si="32"/>
        <v>0.69535387717732677</v>
      </c>
      <c r="O80" s="120">
        <f t="shared" si="33"/>
        <v>18.233723890427679</v>
      </c>
      <c r="P80" s="221">
        <f t="shared" si="34"/>
        <v>38</v>
      </c>
      <c r="Q80" s="222">
        <f t="shared" si="35"/>
        <v>9</v>
      </c>
      <c r="R80" s="222">
        <f t="shared" si="36"/>
        <v>236</v>
      </c>
      <c r="T80">
        <v>519</v>
      </c>
      <c r="U80">
        <v>9969</v>
      </c>
      <c r="V80" t="s">
        <v>335</v>
      </c>
      <c r="W80">
        <v>1294.3050000000001</v>
      </c>
      <c r="X80">
        <v>573.41200000000003</v>
      </c>
      <c r="Y80">
        <v>2.2570000000000001</v>
      </c>
      <c r="Z80">
        <v>5.7690000000000001</v>
      </c>
      <c r="AA80">
        <v>99.680802</v>
      </c>
      <c r="AB80">
        <v>0.77330200000000004</v>
      </c>
      <c r="AC80">
        <v>41.785801999999997</v>
      </c>
      <c r="AD80" s="1">
        <v>241</v>
      </c>
      <c r="AE80">
        <v>9</v>
      </c>
      <c r="AF80">
        <v>236</v>
      </c>
      <c r="AG80">
        <v>75</v>
      </c>
      <c r="AH80">
        <v>12.984496</v>
      </c>
      <c r="AI80">
        <v>67</v>
      </c>
      <c r="AJ80">
        <v>0</v>
      </c>
      <c r="AK80">
        <v>38</v>
      </c>
      <c r="AL80">
        <v>5340</v>
      </c>
      <c r="AM80">
        <v>0.80670735949298777</v>
      </c>
      <c r="AN80" t="s">
        <v>67</v>
      </c>
      <c r="AO80">
        <v>1169.146</v>
      </c>
      <c r="AP80" t="s">
        <v>459</v>
      </c>
      <c r="AQ80" t="s">
        <v>117</v>
      </c>
      <c r="AR80" t="s">
        <v>119</v>
      </c>
      <c r="AS80" t="s">
        <v>117</v>
      </c>
      <c r="AT80" t="s">
        <v>119</v>
      </c>
      <c r="AU80" t="s">
        <v>198</v>
      </c>
      <c r="AV80" t="s">
        <v>335</v>
      </c>
      <c r="AW80" t="s">
        <v>67</v>
      </c>
      <c r="AX80">
        <v>9969</v>
      </c>
      <c r="AY80" t="s">
        <v>538</v>
      </c>
      <c r="AZ80">
        <v>4</v>
      </c>
      <c r="BA80" t="s">
        <v>601</v>
      </c>
      <c r="BB80">
        <v>3</v>
      </c>
      <c r="BC80">
        <v>1</v>
      </c>
      <c r="BE80" t="s">
        <v>67</v>
      </c>
      <c r="BF80">
        <v>0</v>
      </c>
      <c r="BG80" t="s">
        <v>297</v>
      </c>
      <c r="BI80" t="s">
        <v>117</v>
      </c>
      <c r="BJ80" t="s">
        <v>335</v>
      </c>
      <c r="BK80" t="s">
        <v>67</v>
      </c>
      <c r="BL80">
        <v>0.80670735949298777</v>
      </c>
      <c r="BM80">
        <v>9969</v>
      </c>
      <c r="BN80" t="s">
        <v>119</v>
      </c>
      <c r="BO80" t="s">
        <v>198</v>
      </c>
      <c r="BP80">
        <v>3</v>
      </c>
      <c r="BQ80">
        <v>1294.3050000000001</v>
      </c>
      <c r="BR80">
        <v>7.7577826871818309E-3</v>
      </c>
      <c r="BS80">
        <v>0.41919608552106147</v>
      </c>
      <c r="BT80">
        <v>0.18620031599970641</v>
      </c>
      <c r="BU80">
        <v>5.7690000000000001</v>
      </c>
      <c r="BV80">
        <v>0.69535387717732677</v>
      </c>
      <c r="BW80">
        <v>18.233723890427679</v>
      </c>
      <c r="BX80">
        <v>38</v>
      </c>
      <c r="BY80">
        <v>9</v>
      </c>
      <c r="BZ80">
        <v>236</v>
      </c>
    </row>
    <row r="81" spans="1:78" ht="16.5">
      <c r="A81" s="126" t="str">
        <f t="shared" si="19"/>
        <v>성원운수</v>
      </c>
      <c r="B81" s="127" t="str">
        <f t="shared" si="20"/>
        <v>임만순</v>
      </c>
      <c r="C81" s="128" t="str">
        <f t="shared" si="21"/>
        <v>B</v>
      </c>
      <c r="D81" s="129">
        <f t="shared" si="22"/>
        <v>0.92422173347376169</v>
      </c>
      <c r="E81" s="130">
        <f t="shared" si="23"/>
        <v>5131</v>
      </c>
      <c r="F81" s="131" t="str">
        <f t="shared" si="24"/>
        <v>539</v>
      </c>
      <c r="G81" s="132" t="str">
        <f t="shared" si="25"/>
        <v>71바6601</v>
      </c>
      <c r="H81" s="133">
        <f t="shared" si="26"/>
        <v>5</v>
      </c>
      <c r="I81" s="134">
        <f t="shared" si="27"/>
        <v>1312.848</v>
      </c>
      <c r="J81" s="135">
        <f t="shared" si="28"/>
        <v>2.8170478862372093E-2</v>
      </c>
      <c r="K81" s="135">
        <f t="shared" si="29"/>
        <v>0.36323414764981765</v>
      </c>
      <c r="L81" s="135">
        <f t="shared" si="30"/>
        <v>0.46463870912702765</v>
      </c>
      <c r="M81" s="136">
        <f t="shared" si="31"/>
        <v>8.1110000000000007</v>
      </c>
      <c r="N81" s="137">
        <f t="shared" si="32"/>
        <v>0.38085140092379316</v>
      </c>
      <c r="O81" s="137">
        <f t="shared" si="33"/>
        <v>0.15234056036951726</v>
      </c>
      <c r="P81" s="219">
        <f t="shared" si="34"/>
        <v>19</v>
      </c>
      <c r="Q81" s="220">
        <f t="shared" si="35"/>
        <v>5</v>
      </c>
      <c r="R81" s="220">
        <f t="shared" si="36"/>
        <v>2</v>
      </c>
      <c r="T81">
        <v>519</v>
      </c>
      <c r="U81">
        <v>5131</v>
      </c>
      <c r="V81" t="s">
        <v>323</v>
      </c>
      <c r="W81">
        <v>1312.848</v>
      </c>
      <c r="X81">
        <v>348.06299999999999</v>
      </c>
      <c r="Y81">
        <v>3.7719999999999998</v>
      </c>
      <c r="Z81">
        <v>8.1110000000000007</v>
      </c>
      <c r="AA81">
        <v>116.13547699999999</v>
      </c>
      <c r="AB81">
        <v>3.2715920000000001</v>
      </c>
      <c r="AC81">
        <v>42.184370999999999</v>
      </c>
      <c r="AD81" s="1">
        <v>610</v>
      </c>
      <c r="AE81">
        <v>5</v>
      </c>
      <c r="AF81">
        <v>2</v>
      </c>
      <c r="AG81">
        <v>55</v>
      </c>
      <c r="AH81">
        <v>11.304452</v>
      </c>
      <c r="AI81">
        <v>0</v>
      </c>
      <c r="AJ81">
        <v>0</v>
      </c>
      <c r="AK81">
        <v>19</v>
      </c>
      <c r="AL81">
        <v>8247</v>
      </c>
      <c r="AM81">
        <v>0.92422173347376169</v>
      </c>
      <c r="AN81" t="s">
        <v>68</v>
      </c>
      <c r="AO81">
        <v>573.15700000000004</v>
      </c>
      <c r="AP81" t="s">
        <v>460</v>
      </c>
      <c r="AQ81" t="s">
        <v>117</v>
      </c>
      <c r="AR81" t="s">
        <v>122</v>
      </c>
      <c r="AS81" t="s">
        <v>117</v>
      </c>
      <c r="AT81" t="s">
        <v>122</v>
      </c>
      <c r="AU81" t="s">
        <v>220</v>
      </c>
      <c r="AV81" t="s">
        <v>323</v>
      </c>
      <c r="AW81" t="s">
        <v>68</v>
      </c>
      <c r="AX81">
        <v>5131</v>
      </c>
      <c r="AY81" t="s">
        <v>536</v>
      </c>
      <c r="AZ81">
        <v>2</v>
      </c>
      <c r="BA81" t="s">
        <v>602</v>
      </c>
      <c r="BB81">
        <v>5</v>
      </c>
      <c r="BC81">
        <v>1</v>
      </c>
      <c r="BE81" t="s">
        <v>68</v>
      </c>
      <c r="BF81">
        <v>0</v>
      </c>
      <c r="BG81" t="s">
        <v>297</v>
      </c>
      <c r="BI81" t="s">
        <v>117</v>
      </c>
      <c r="BJ81" t="s">
        <v>323</v>
      </c>
      <c r="BK81" t="s">
        <v>68</v>
      </c>
      <c r="BL81">
        <v>0.92422173347376169</v>
      </c>
      <c r="BM81">
        <v>5131</v>
      </c>
      <c r="BN81" t="s">
        <v>122</v>
      </c>
      <c r="BO81" t="s">
        <v>220</v>
      </c>
      <c r="BP81">
        <v>5</v>
      </c>
      <c r="BQ81">
        <v>1312.848</v>
      </c>
      <c r="BR81">
        <v>2.8170478862372093E-2</v>
      </c>
      <c r="BS81">
        <v>0.36323414764981765</v>
      </c>
      <c r="BT81">
        <v>0.46463870912702765</v>
      </c>
      <c r="BU81">
        <v>8.1110000000000007</v>
      </c>
      <c r="BV81">
        <v>0.38085140092379316</v>
      </c>
      <c r="BW81">
        <v>0.15234056036951726</v>
      </c>
      <c r="BX81">
        <v>19</v>
      </c>
      <c r="BY81">
        <v>5</v>
      </c>
      <c r="BZ81">
        <v>2</v>
      </c>
    </row>
    <row r="82" spans="1:78" ht="16.5">
      <c r="A82" s="109" t="str">
        <f t="shared" si="19"/>
        <v>성원운수</v>
      </c>
      <c r="B82" s="110" t="str">
        <f t="shared" si="20"/>
        <v>임미숙</v>
      </c>
      <c r="C82" s="111" t="str">
        <f t="shared" si="21"/>
        <v>B</v>
      </c>
      <c r="D82" s="112">
        <f t="shared" si="22"/>
        <v>0.94310352601888692</v>
      </c>
      <c r="E82" s="113">
        <f t="shared" si="23"/>
        <v>3339</v>
      </c>
      <c r="F82" s="114" t="str">
        <f t="shared" si="24"/>
        <v>535</v>
      </c>
      <c r="G82" s="115" t="str">
        <f t="shared" si="25"/>
        <v>71바6964</v>
      </c>
      <c r="H82" s="116">
        <f t="shared" si="26"/>
        <v>2</v>
      </c>
      <c r="I82" s="117">
        <f t="shared" si="27"/>
        <v>2576.0709999999999</v>
      </c>
      <c r="J82" s="118">
        <f t="shared" si="28"/>
        <v>7.3138772522468873E-3</v>
      </c>
      <c r="K82" s="118">
        <f t="shared" si="29"/>
        <v>0.35451491328891233</v>
      </c>
      <c r="L82" s="118">
        <f t="shared" si="30"/>
        <v>0.19642315759154155</v>
      </c>
      <c r="M82" s="119">
        <f t="shared" si="31"/>
        <v>6.46</v>
      </c>
      <c r="N82" s="120">
        <f t="shared" si="32"/>
        <v>3.8818805848130737E-2</v>
      </c>
      <c r="O82" s="120">
        <f t="shared" si="33"/>
        <v>2.0573967099509294</v>
      </c>
      <c r="P82" s="221">
        <f t="shared" si="34"/>
        <v>25</v>
      </c>
      <c r="Q82" s="222">
        <f t="shared" si="35"/>
        <v>1</v>
      </c>
      <c r="R82" s="222">
        <f t="shared" si="36"/>
        <v>53</v>
      </c>
      <c r="T82">
        <v>519</v>
      </c>
      <c r="U82">
        <v>3339</v>
      </c>
      <c r="V82" t="s">
        <v>274</v>
      </c>
      <c r="W82">
        <v>2594.9430000000002</v>
      </c>
      <c r="X82">
        <v>885.21799999999996</v>
      </c>
      <c r="Y82">
        <v>2.931</v>
      </c>
      <c r="Z82">
        <v>6.46</v>
      </c>
      <c r="AA82">
        <v>198.55050199999999</v>
      </c>
      <c r="AB82">
        <v>1.4521740000000001</v>
      </c>
      <c r="AC82">
        <v>70.389114000000006</v>
      </c>
      <c r="AD82" s="1">
        <v>506</v>
      </c>
      <c r="AE82">
        <v>1</v>
      </c>
      <c r="AF82">
        <v>53</v>
      </c>
      <c r="AG82">
        <v>67</v>
      </c>
      <c r="AH82">
        <v>13.069435</v>
      </c>
      <c r="AI82">
        <v>0</v>
      </c>
      <c r="AJ82">
        <v>0</v>
      </c>
      <c r="AK82">
        <v>25</v>
      </c>
      <c r="AL82">
        <v>2637</v>
      </c>
      <c r="AM82">
        <v>0.94310352601888692</v>
      </c>
      <c r="AN82" t="s">
        <v>68</v>
      </c>
      <c r="AO82">
        <v>1538.1379999999999</v>
      </c>
      <c r="AP82" t="s">
        <v>461</v>
      </c>
      <c r="AQ82" t="s">
        <v>117</v>
      </c>
      <c r="AR82" t="s">
        <v>118</v>
      </c>
      <c r="AS82" t="s">
        <v>117</v>
      </c>
      <c r="AT82" t="s">
        <v>118</v>
      </c>
      <c r="AU82" t="s">
        <v>188</v>
      </c>
      <c r="AV82" t="s">
        <v>274</v>
      </c>
      <c r="AW82" t="s">
        <v>68</v>
      </c>
      <c r="AX82">
        <v>3339</v>
      </c>
      <c r="AY82" t="s">
        <v>574</v>
      </c>
      <c r="AZ82">
        <v>1</v>
      </c>
      <c r="BA82" t="s">
        <v>340</v>
      </c>
      <c r="BB82">
        <v>2</v>
      </c>
      <c r="BC82">
        <v>1</v>
      </c>
      <c r="BE82" t="s">
        <v>68</v>
      </c>
      <c r="BF82">
        <v>0</v>
      </c>
      <c r="BG82" t="s">
        <v>297</v>
      </c>
      <c r="BI82" t="s">
        <v>117</v>
      </c>
      <c r="BJ82" t="s">
        <v>274</v>
      </c>
      <c r="BK82" t="s">
        <v>68</v>
      </c>
      <c r="BL82">
        <v>0.94310352601888692</v>
      </c>
      <c r="BM82">
        <v>3339</v>
      </c>
      <c r="BN82" t="s">
        <v>118</v>
      </c>
      <c r="BO82" t="s">
        <v>188</v>
      </c>
      <c r="BP82">
        <v>2</v>
      </c>
      <c r="BQ82">
        <v>2576.0709999999999</v>
      </c>
      <c r="BR82">
        <v>7.3138772522468873E-3</v>
      </c>
      <c r="BS82">
        <v>0.35451491328891233</v>
      </c>
      <c r="BT82">
        <v>0.19499464920809434</v>
      </c>
      <c r="BU82">
        <v>6.46</v>
      </c>
      <c r="BV82">
        <v>3.8818805848130737E-2</v>
      </c>
      <c r="BW82">
        <v>2.0573967099509294</v>
      </c>
      <c r="BX82">
        <v>25</v>
      </c>
      <c r="BY82">
        <v>1</v>
      </c>
      <c r="BZ82">
        <v>53</v>
      </c>
    </row>
    <row r="83" spans="1:78" ht="16.5">
      <c r="A83" s="126" t="str">
        <f t="shared" si="19"/>
        <v>성원운수</v>
      </c>
      <c r="B83" s="127" t="str">
        <f t="shared" si="20"/>
        <v>임병규</v>
      </c>
      <c r="C83" s="128" t="str">
        <f t="shared" si="21"/>
        <v>C</v>
      </c>
      <c r="D83" s="129">
        <f t="shared" si="22"/>
        <v>0.85423076923076924</v>
      </c>
      <c r="E83" s="130">
        <f t="shared" si="23"/>
        <v>3809</v>
      </c>
      <c r="F83" s="131" t="str">
        <f t="shared" si="24"/>
        <v>538</v>
      </c>
      <c r="G83" s="132" t="str">
        <f t="shared" si="25"/>
        <v>71바6306</v>
      </c>
      <c r="H83" s="133">
        <f t="shared" si="26"/>
        <v>1</v>
      </c>
      <c r="I83" s="134">
        <f t="shared" si="27"/>
        <v>1542.644</v>
      </c>
      <c r="J83" s="135">
        <f t="shared" si="28"/>
        <v>1.4505863522043229E-2</v>
      </c>
      <c r="K83" s="135">
        <f t="shared" si="29"/>
        <v>0.38714608177487919</v>
      </c>
      <c r="L83" s="135">
        <f t="shared" si="30"/>
        <v>0.33254594060586889</v>
      </c>
      <c r="M83" s="136">
        <f t="shared" si="31"/>
        <v>11.856999999999999</v>
      </c>
      <c r="N83" s="137">
        <f t="shared" si="32"/>
        <v>0.19447131029582976</v>
      </c>
      <c r="O83" s="137">
        <f t="shared" si="33"/>
        <v>16.983827765835798</v>
      </c>
      <c r="P83" s="219">
        <f t="shared" si="34"/>
        <v>14</v>
      </c>
      <c r="Q83" s="220">
        <f t="shared" si="35"/>
        <v>3</v>
      </c>
      <c r="R83" s="220">
        <f t="shared" si="36"/>
        <v>262</v>
      </c>
      <c r="T83">
        <v>519</v>
      </c>
      <c r="U83">
        <v>3809</v>
      </c>
      <c r="V83" t="s">
        <v>309</v>
      </c>
      <c r="W83">
        <v>1542.644</v>
      </c>
      <c r="X83">
        <v>694.61699999999996</v>
      </c>
      <c r="Y83">
        <v>2.2210000000000001</v>
      </c>
      <c r="Z83">
        <v>11.856999999999999</v>
      </c>
      <c r="AA83">
        <v>116.36632299999999</v>
      </c>
      <c r="AB83">
        <v>1.687994</v>
      </c>
      <c r="AC83">
        <v>45.050766000000003</v>
      </c>
      <c r="AD83" s="1">
        <v>513</v>
      </c>
      <c r="AE83">
        <v>3</v>
      </c>
      <c r="AF83">
        <v>262</v>
      </c>
      <c r="AG83">
        <v>74</v>
      </c>
      <c r="AH83">
        <v>13.256790000000001</v>
      </c>
      <c r="AI83">
        <v>8.5</v>
      </c>
      <c r="AJ83">
        <v>0</v>
      </c>
      <c r="AK83">
        <v>14</v>
      </c>
      <c r="AL83">
        <v>740</v>
      </c>
      <c r="AM83">
        <v>0.85423076923076924</v>
      </c>
      <c r="AN83" t="s">
        <v>69</v>
      </c>
      <c r="AO83">
        <v>1542.644</v>
      </c>
      <c r="AP83" t="s">
        <v>462</v>
      </c>
      <c r="AQ83" t="s">
        <v>117</v>
      </c>
      <c r="AR83" t="s">
        <v>121</v>
      </c>
      <c r="AS83" t="s">
        <v>117</v>
      </c>
      <c r="AT83" t="s">
        <v>121</v>
      </c>
      <c r="AU83" t="s">
        <v>303</v>
      </c>
      <c r="AV83" t="s">
        <v>309</v>
      </c>
      <c r="AW83" t="s">
        <v>69</v>
      </c>
      <c r="AX83">
        <v>3809</v>
      </c>
      <c r="AY83" t="s">
        <v>570</v>
      </c>
      <c r="AZ83">
        <v>3</v>
      </c>
      <c r="BA83" t="s">
        <v>372</v>
      </c>
      <c r="BB83">
        <v>1</v>
      </c>
      <c r="BC83">
        <v>1</v>
      </c>
      <c r="BE83" t="s">
        <v>69</v>
      </c>
      <c r="BF83">
        <v>0</v>
      </c>
      <c r="BG83" t="s">
        <v>297</v>
      </c>
      <c r="BI83" t="s">
        <v>117</v>
      </c>
      <c r="BJ83" t="s">
        <v>309</v>
      </c>
      <c r="BK83" t="s">
        <v>69</v>
      </c>
      <c r="BL83">
        <v>0.85423076923076924</v>
      </c>
      <c r="BM83">
        <v>3809</v>
      </c>
      <c r="BN83" t="s">
        <v>121</v>
      </c>
      <c r="BO83" t="s">
        <v>303</v>
      </c>
      <c r="BP83">
        <v>1</v>
      </c>
      <c r="BQ83">
        <v>1542.644</v>
      </c>
      <c r="BR83">
        <v>1.4505863522043229E-2</v>
      </c>
      <c r="BS83">
        <v>0.38714608177487919</v>
      </c>
      <c r="BT83">
        <v>0.33254594060586889</v>
      </c>
      <c r="BU83">
        <v>11.856999999999999</v>
      </c>
      <c r="BV83">
        <v>0.19447131029582976</v>
      </c>
      <c r="BW83">
        <v>16.983827765835798</v>
      </c>
      <c r="BX83">
        <v>14</v>
      </c>
      <c r="BY83">
        <v>3</v>
      </c>
      <c r="BZ83">
        <v>262</v>
      </c>
    </row>
    <row r="84" spans="1:78" ht="16.5">
      <c r="A84" s="109" t="str">
        <f t="shared" si="19"/>
        <v>성원운수</v>
      </c>
      <c r="B84" s="110" t="str">
        <f t="shared" si="20"/>
        <v>임재국</v>
      </c>
      <c r="C84" s="111" t="str">
        <f t="shared" si="21"/>
        <v>F</v>
      </c>
      <c r="D84" s="112">
        <f t="shared" si="22"/>
        <v>0.73231688889693047</v>
      </c>
      <c r="E84" s="113">
        <f t="shared" si="23"/>
        <v>1131</v>
      </c>
      <c r="F84" s="114" t="str">
        <f t="shared" si="24"/>
        <v>536</v>
      </c>
      <c r="G84" s="115" t="str">
        <f t="shared" si="25"/>
        <v>71바5562</v>
      </c>
      <c r="H84" s="116">
        <f t="shared" si="26"/>
        <v>6</v>
      </c>
      <c r="I84" s="117">
        <f t="shared" si="27"/>
        <v>793.08300000000008</v>
      </c>
      <c r="J84" s="118">
        <f t="shared" si="28"/>
        <v>1.5724734690769144E-2</v>
      </c>
      <c r="K84" s="118">
        <f t="shared" si="29"/>
        <v>0.42024611208172485</v>
      </c>
      <c r="L84" s="118">
        <f t="shared" si="30"/>
        <v>0.20552703815363585</v>
      </c>
      <c r="M84" s="119">
        <f t="shared" si="31"/>
        <v>10.068</v>
      </c>
      <c r="N84" s="120">
        <f t="shared" si="32"/>
        <v>0.25218041491243665</v>
      </c>
      <c r="O84" s="120">
        <f t="shared" si="33"/>
        <v>5.6740593355298241</v>
      </c>
      <c r="P84" s="221">
        <f t="shared" si="34"/>
        <v>22</v>
      </c>
      <c r="Q84" s="222">
        <f t="shared" si="35"/>
        <v>2</v>
      </c>
      <c r="R84" s="222">
        <f t="shared" si="36"/>
        <v>45</v>
      </c>
      <c r="T84">
        <v>519</v>
      </c>
      <c r="U84">
        <v>1131</v>
      </c>
      <c r="V84" t="s">
        <v>275</v>
      </c>
      <c r="W84">
        <v>795.83799999999997</v>
      </c>
      <c r="X84">
        <v>380.06700000000001</v>
      </c>
      <c r="Y84">
        <v>2.0939999999999999</v>
      </c>
      <c r="Z84">
        <v>10.068</v>
      </c>
      <c r="AA84">
        <v>63.133592999999998</v>
      </c>
      <c r="AB84">
        <v>0.99275899999999995</v>
      </c>
      <c r="AC84">
        <v>26.531647</v>
      </c>
      <c r="AD84" s="1">
        <v>163</v>
      </c>
      <c r="AE84">
        <v>2</v>
      </c>
      <c r="AF84">
        <v>45</v>
      </c>
      <c r="AG84">
        <v>68</v>
      </c>
      <c r="AH84">
        <v>12.605618</v>
      </c>
      <c r="AI84">
        <v>17.2</v>
      </c>
      <c r="AJ84">
        <v>0</v>
      </c>
      <c r="AK84">
        <v>22</v>
      </c>
      <c r="AL84">
        <v>2590</v>
      </c>
      <c r="AM84">
        <v>0.73231688889693047</v>
      </c>
      <c r="AN84" t="s">
        <v>70</v>
      </c>
      <c r="AO84">
        <v>209.51599999999999</v>
      </c>
      <c r="AP84" t="s">
        <v>463</v>
      </c>
      <c r="AQ84" t="s">
        <v>117</v>
      </c>
      <c r="AR84" t="s">
        <v>119</v>
      </c>
      <c r="AS84" t="s">
        <v>117</v>
      </c>
      <c r="AT84" t="s">
        <v>119</v>
      </c>
      <c r="AU84" t="s">
        <v>301</v>
      </c>
      <c r="AV84" t="s">
        <v>275</v>
      </c>
      <c r="AW84" t="s">
        <v>70</v>
      </c>
      <c r="AX84">
        <v>1131</v>
      </c>
      <c r="AY84" t="s">
        <v>603</v>
      </c>
      <c r="AZ84">
        <v>2</v>
      </c>
      <c r="BA84" t="s">
        <v>604</v>
      </c>
      <c r="BB84">
        <v>6</v>
      </c>
      <c r="BC84">
        <v>1</v>
      </c>
      <c r="BE84" t="s">
        <v>70</v>
      </c>
      <c r="BF84">
        <v>0</v>
      </c>
      <c r="BG84" t="s">
        <v>297</v>
      </c>
      <c r="BI84" t="s">
        <v>117</v>
      </c>
      <c r="BJ84" t="s">
        <v>275</v>
      </c>
      <c r="BK84" t="s">
        <v>70</v>
      </c>
      <c r="BL84">
        <v>0.73231688889693047</v>
      </c>
      <c r="BM84">
        <v>1131</v>
      </c>
      <c r="BN84" t="s">
        <v>119</v>
      </c>
      <c r="BO84" t="s">
        <v>301</v>
      </c>
      <c r="BP84">
        <v>6</v>
      </c>
      <c r="BQ84">
        <v>793.08300000000008</v>
      </c>
      <c r="BR84">
        <v>1.5724734690769144E-2</v>
      </c>
      <c r="BS84">
        <v>0.42024611208172485</v>
      </c>
      <c r="BT84">
        <v>0.20481555291403528</v>
      </c>
      <c r="BU84">
        <v>10.068</v>
      </c>
      <c r="BV84">
        <v>0.25218041491243665</v>
      </c>
      <c r="BW84">
        <v>5.6740593355298241</v>
      </c>
      <c r="BX84">
        <v>22</v>
      </c>
      <c r="BY84">
        <v>2</v>
      </c>
      <c r="BZ84">
        <v>45</v>
      </c>
    </row>
    <row r="85" spans="1:78" ht="16.5">
      <c r="A85" s="126" t="str">
        <f t="shared" si="19"/>
        <v>성원운수</v>
      </c>
      <c r="B85" s="127" t="str">
        <f t="shared" si="20"/>
        <v>임준수</v>
      </c>
      <c r="C85" s="128" t="str">
        <f t="shared" si="21"/>
        <v>C</v>
      </c>
      <c r="D85" s="129">
        <f t="shared" si="22"/>
        <v>0.88121607963940951</v>
      </c>
      <c r="E85" s="130">
        <f t="shared" si="23"/>
        <v>7416</v>
      </c>
      <c r="F85" s="131" t="str">
        <f t="shared" si="24"/>
        <v>539</v>
      </c>
      <c r="G85" s="132" t="str">
        <f t="shared" si="25"/>
        <v>71바6615</v>
      </c>
      <c r="H85" s="133">
        <f t="shared" si="26"/>
        <v>3</v>
      </c>
      <c r="I85" s="134">
        <f t="shared" si="27"/>
        <v>1212.1789999999999</v>
      </c>
      <c r="J85" s="135">
        <f t="shared" si="28"/>
        <v>2.2304103064772932E-2</v>
      </c>
      <c r="K85" s="135">
        <f t="shared" si="29"/>
        <v>0.41372559442530404</v>
      </c>
      <c r="L85" s="135">
        <f t="shared" si="30"/>
        <v>0.42567970572002983</v>
      </c>
      <c r="M85" s="136">
        <f t="shared" si="31"/>
        <v>9.907</v>
      </c>
      <c r="N85" s="137">
        <f t="shared" si="32"/>
        <v>0.82496067000005779</v>
      </c>
      <c r="O85" s="137">
        <f t="shared" si="33"/>
        <v>0.24748820100001737</v>
      </c>
      <c r="P85" s="219">
        <f t="shared" si="34"/>
        <v>37</v>
      </c>
      <c r="Q85" s="220">
        <f t="shared" si="35"/>
        <v>10</v>
      </c>
      <c r="R85" s="220">
        <f t="shared" si="36"/>
        <v>3</v>
      </c>
      <c r="T85">
        <v>519</v>
      </c>
      <c r="U85">
        <v>7416</v>
      </c>
      <c r="V85" t="s">
        <v>324</v>
      </c>
      <c r="W85">
        <v>1212.1790000000001</v>
      </c>
      <c r="X85">
        <v>344.74900000000002</v>
      </c>
      <c r="Y85">
        <v>3.516</v>
      </c>
      <c r="Z85">
        <v>9.907</v>
      </c>
      <c r="AA85">
        <v>117.538822</v>
      </c>
      <c r="AB85">
        <v>2.6215980000000001</v>
      </c>
      <c r="AC85">
        <v>48.628819</v>
      </c>
      <c r="AD85" s="1">
        <v>516</v>
      </c>
      <c r="AE85">
        <v>10</v>
      </c>
      <c r="AF85">
        <v>3</v>
      </c>
      <c r="AG85">
        <v>54</v>
      </c>
      <c r="AH85">
        <v>10.313008999999999</v>
      </c>
      <c r="AI85">
        <v>0</v>
      </c>
      <c r="AJ85">
        <v>0</v>
      </c>
      <c r="AK85">
        <v>37</v>
      </c>
      <c r="AL85">
        <v>42803</v>
      </c>
      <c r="AM85">
        <v>0.88121607963940951</v>
      </c>
      <c r="AN85" t="s">
        <v>69</v>
      </c>
      <c r="AO85">
        <v>1021.399</v>
      </c>
      <c r="AP85" t="s">
        <v>464</v>
      </c>
      <c r="AQ85" t="s">
        <v>117</v>
      </c>
      <c r="AR85" t="s">
        <v>122</v>
      </c>
      <c r="AS85" t="s">
        <v>117</v>
      </c>
      <c r="AT85" t="s">
        <v>122</v>
      </c>
      <c r="AU85" t="s">
        <v>222</v>
      </c>
      <c r="AV85" t="s">
        <v>324</v>
      </c>
      <c r="AW85" t="s">
        <v>69</v>
      </c>
      <c r="AX85">
        <v>7416</v>
      </c>
      <c r="AY85" t="s">
        <v>541</v>
      </c>
      <c r="AZ85">
        <v>3</v>
      </c>
      <c r="BA85" t="s">
        <v>605</v>
      </c>
      <c r="BB85">
        <v>3</v>
      </c>
      <c r="BC85">
        <v>1</v>
      </c>
      <c r="BE85" t="s">
        <v>68</v>
      </c>
      <c r="BF85">
        <v>-1</v>
      </c>
      <c r="BG85" t="s">
        <v>352</v>
      </c>
      <c r="BI85" t="s">
        <v>117</v>
      </c>
      <c r="BJ85" t="s">
        <v>324</v>
      </c>
      <c r="BK85" t="s">
        <v>69</v>
      </c>
      <c r="BL85">
        <v>0.88121607963940951</v>
      </c>
      <c r="BM85">
        <v>7416</v>
      </c>
      <c r="BN85" t="s">
        <v>122</v>
      </c>
      <c r="BO85" t="s">
        <v>222</v>
      </c>
      <c r="BP85">
        <v>3</v>
      </c>
      <c r="BQ85">
        <v>1212.1789999999999</v>
      </c>
      <c r="BR85">
        <v>2.2304103064772932E-2</v>
      </c>
      <c r="BS85">
        <v>0.41372559442530404</v>
      </c>
      <c r="BT85">
        <v>0.42567970572002978</v>
      </c>
      <c r="BU85">
        <v>9.907</v>
      </c>
      <c r="BV85">
        <v>0.82496067000005779</v>
      </c>
      <c r="BW85">
        <v>0.24748820100001737</v>
      </c>
      <c r="BX85">
        <v>37</v>
      </c>
      <c r="BY85">
        <v>10</v>
      </c>
      <c r="BZ85">
        <v>3</v>
      </c>
    </row>
    <row r="86" spans="1:78" ht="16.5">
      <c r="A86" s="109" t="str">
        <f t="shared" si="19"/>
        <v>성원운수</v>
      </c>
      <c r="B86" s="110" t="str">
        <f t="shared" si="20"/>
        <v>장기륜</v>
      </c>
      <c r="C86" s="111" t="str">
        <f t="shared" si="21"/>
        <v>B</v>
      </c>
      <c r="D86" s="112">
        <f t="shared" si="22"/>
        <v>0.90586206896551724</v>
      </c>
      <c r="E86" s="113">
        <f t="shared" si="23"/>
        <v>1928</v>
      </c>
      <c r="F86" s="114" t="str">
        <f t="shared" si="24"/>
        <v>536</v>
      </c>
      <c r="G86" s="115" t="str">
        <f t="shared" si="25"/>
        <v>71바5560</v>
      </c>
      <c r="H86" s="116">
        <f t="shared" si="26"/>
        <v>1</v>
      </c>
      <c r="I86" s="117">
        <f t="shared" si="27"/>
        <v>1244.2819999999999</v>
      </c>
      <c r="J86" s="118">
        <f t="shared" si="28"/>
        <v>1.3247191545825827E-2</v>
      </c>
      <c r="K86" s="118">
        <f t="shared" si="29"/>
        <v>0.36998107880488812</v>
      </c>
      <c r="L86" s="118">
        <f t="shared" si="30"/>
        <v>0.10126321846655341</v>
      </c>
      <c r="M86" s="119">
        <f t="shared" si="31"/>
        <v>8.2690000000000001</v>
      </c>
      <c r="N86" s="120">
        <f t="shared" si="32"/>
        <v>0</v>
      </c>
      <c r="O86" s="120">
        <f t="shared" si="33"/>
        <v>2.0895584762939592</v>
      </c>
      <c r="P86" s="221">
        <f t="shared" si="34"/>
        <v>10</v>
      </c>
      <c r="Q86" s="222">
        <f t="shared" si="35"/>
        <v>0</v>
      </c>
      <c r="R86" s="222">
        <f t="shared" si="36"/>
        <v>26</v>
      </c>
      <c r="T86">
        <v>519</v>
      </c>
      <c r="U86">
        <v>1928</v>
      </c>
      <c r="V86" t="s">
        <v>276</v>
      </c>
      <c r="W86">
        <v>1244.2819999999999</v>
      </c>
      <c r="X86">
        <v>473.64699999999999</v>
      </c>
      <c r="Y86">
        <v>2.6269999999999998</v>
      </c>
      <c r="Z86">
        <v>8.2690000000000001</v>
      </c>
      <c r="AA86">
        <v>98.090526999999994</v>
      </c>
      <c r="AB86">
        <v>1.2994239999999999</v>
      </c>
      <c r="AC86">
        <v>36.291639000000004</v>
      </c>
      <c r="AD86" s="1">
        <v>126</v>
      </c>
      <c r="AE86">
        <v>0</v>
      </c>
      <c r="AF86">
        <v>26</v>
      </c>
      <c r="AG86">
        <v>63</v>
      </c>
      <c r="AH86">
        <v>12.685036999999999</v>
      </c>
      <c r="AI86">
        <v>0</v>
      </c>
      <c r="AJ86">
        <v>0</v>
      </c>
      <c r="AK86">
        <v>10</v>
      </c>
      <c r="AL86">
        <v>1332</v>
      </c>
      <c r="AM86">
        <v>0.90586206896551724</v>
      </c>
      <c r="AN86" t="s">
        <v>68</v>
      </c>
      <c r="AO86">
        <v>1244.2819999999999</v>
      </c>
      <c r="AP86" t="s">
        <v>465</v>
      </c>
      <c r="AQ86" t="s">
        <v>117</v>
      </c>
      <c r="AR86" t="s">
        <v>119</v>
      </c>
      <c r="AS86" t="s">
        <v>117</v>
      </c>
      <c r="AT86" t="s">
        <v>119</v>
      </c>
      <c r="AU86" t="s">
        <v>199</v>
      </c>
      <c r="AV86" t="s">
        <v>276</v>
      </c>
      <c r="AW86" t="s">
        <v>68</v>
      </c>
      <c r="AX86">
        <v>1928</v>
      </c>
      <c r="AY86" t="s">
        <v>549</v>
      </c>
      <c r="AZ86">
        <v>11</v>
      </c>
      <c r="BA86" t="s">
        <v>606</v>
      </c>
      <c r="BB86">
        <v>1</v>
      </c>
      <c r="BC86">
        <v>1</v>
      </c>
      <c r="BE86" t="s">
        <v>69</v>
      </c>
      <c r="BF86">
        <v>1</v>
      </c>
      <c r="BG86" t="s">
        <v>329</v>
      </c>
      <c r="BI86" t="s">
        <v>117</v>
      </c>
      <c r="BJ86" t="s">
        <v>276</v>
      </c>
      <c r="BK86" t="s">
        <v>68</v>
      </c>
      <c r="BL86">
        <v>0.90586206896551724</v>
      </c>
      <c r="BM86">
        <v>1928</v>
      </c>
      <c r="BN86" t="s">
        <v>119</v>
      </c>
      <c r="BO86" t="s">
        <v>199</v>
      </c>
      <c r="BP86">
        <v>1</v>
      </c>
      <c r="BQ86">
        <v>1244.2819999999999</v>
      </c>
      <c r="BR86">
        <v>1.3247191545825827E-2</v>
      </c>
      <c r="BS86">
        <v>0.36998107880488812</v>
      </c>
      <c r="BT86">
        <v>0.10126321846655341</v>
      </c>
      <c r="BU86">
        <v>8.2690000000000001</v>
      </c>
      <c r="BV86">
        <v>0</v>
      </c>
      <c r="BW86">
        <v>2.0895584762939592</v>
      </c>
      <c r="BX86">
        <v>10</v>
      </c>
      <c r="BY86">
        <v>0</v>
      </c>
      <c r="BZ86">
        <v>26</v>
      </c>
    </row>
    <row r="87" spans="1:78" ht="16.5">
      <c r="A87" s="126" t="str">
        <f t="shared" si="19"/>
        <v>성원운수</v>
      </c>
      <c r="B87" s="127" t="str">
        <f t="shared" si="20"/>
        <v>장달주</v>
      </c>
      <c r="C87" s="128" t="str">
        <f t="shared" si="21"/>
        <v>S</v>
      </c>
      <c r="D87" s="129">
        <f t="shared" si="22"/>
        <v>1.0029333854853204</v>
      </c>
      <c r="E87" s="130">
        <f t="shared" si="23"/>
        <v>3292</v>
      </c>
      <c r="F87" s="131" t="str">
        <f t="shared" si="24"/>
        <v>536</v>
      </c>
      <c r="G87" s="132" t="str">
        <f t="shared" si="25"/>
        <v>74사1183</v>
      </c>
      <c r="H87" s="133">
        <f t="shared" si="26"/>
        <v>2</v>
      </c>
      <c r="I87" s="134">
        <f t="shared" si="27"/>
        <v>1254.26</v>
      </c>
      <c r="J87" s="135">
        <f t="shared" si="28"/>
        <v>8.2520701152910911E-3</v>
      </c>
      <c r="K87" s="135">
        <f t="shared" si="29"/>
        <v>0.37673117891432684</v>
      </c>
      <c r="L87" s="135">
        <f t="shared" si="30"/>
        <v>0.2080908264634127</v>
      </c>
      <c r="M87" s="136">
        <f t="shared" si="31"/>
        <v>6.7069999999999999</v>
      </c>
      <c r="N87" s="137">
        <f t="shared" si="32"/>
        <v>0</v>
      </c>
      <c r="O87" s="137">
        <f t="shared" si="33"/>
        <v>1.9932071500326887</v>
      </c>
      <c r="P87" s="219">
        <f t="shared" si="34"/>
        <v>6</v>
      </c>
      <c r="Q87" s="220">
        <f t="shared" si="35"/>
        <v>0</v>
      </c>
      <c r="R87" s="220">
        <f t="shared" si="36"/>
        <v>25</v>
      </c>
      <c r="T87">
        <v>519</v>
      </c>
      <c r="U87">
        <v>3292</v>
      </c>
      <c r="V87" t="s">
        <v>277</v>
      </c>
      <c r="W87">
        <v>1254.26</v>
      </c>
      <c r="X87">
        <v>432.61799999999999</v>
      </c>
      <c r="Y87">
        <v>2.899</v>
      </c>
      <c r="Z87">
        <v>6.7069999999999999</v>
      </c>
      <c r="AA87">
        <v>99.432747000000006</v>
      </c>
      <c r="AB87">
        <v>0.82052599999999998</v>
      </c>
      <c r="AC87">
        <v>37.459415999999997</v>
      </c>
      <c r="AD87" s="1">
        <v>261</v>
      </c>
      <c r="AE87">
        <v>0</v>
      </c>
      <c r="AF87">
        <v>25</v>
      </c>
      <c r="AG87">
        <v>65</v>
      </c>
      <c r="AH87">
        <v>12.614153999999999</v>
      </c>
      <c r="AI87">
        <v>0</v>
      </c>
      <c r="AJ87">
        <v>0</v>
      </c>
      <c r="AK87">
        <v>6</v>
      </c>
      <c r="AL87">
        <v>1539</v>
      </c>
      <c r="AM87">
        <v>1.0029333854853204</v>
      </c>
      <c r="AN87" t="s">
        <v>71</v>
      </c>
      <c r="AO87">
        <v>1138.421</v>
      </c>
      <c r="AP87" t="s">
        <v>466</v>
      </c>
      <c r="AQ87" t="s">
        <v>117</v>
      </c>
      <c r="AR87" t="s">
        <v>119</v>
      </c>
      <c r="AS87" t="s">
        <v>117</v>
      </c>
      <c r="AT87" t="s">
        <v>119</v>
      </c>
      <c r="AU87" t="s">
        <v>205</v>
      </c>
      <c r="AV87" t="s">
        <v>277</v>
      </c>
      <c r="AW87" t="s">
        <v>71</v>
      </c>
      <c r="AX87">
        <v>3292</v>
      </c>
      <c r="AY87" t="s">
        <v>579</v>
      </c>
      <c r="AZ87">
        <v>5</v>
      </c>
      <c r="BA87" t="s">
        <v>607</v>
      </c>
      <c r="BB87">
        <v>2</v>
      </c>
      <c r="BC87">
        <v>1</v>
      </c>
      <c r="BE87" t="s">
        <v>66</v>
      </c>
      <c r="BF87">
        <v>1</v>
      </c>
      <c r="BG87" t="s">
        <v>329</v>
      </c>
      <c r="BI87" t="s">
        <v>117</v>
      </c>
      <c r="BJ87" t="s">
        <v>277</v>
      </c>
      <c r="BK87" t="s">
        <v>71</v>
      </c>
      <c r="BL87">
        <v>1.0029333854853204</v>
      </c>
      <c r="BM87">
        <v>3292</v>
      </c>
      <c r="BN87" t="s">
        <v>119</v>
      </c>
      <c r="BO87" t="s">
        <v>205</v>
      </c>
      <c r="BP87">
        <v>2</v>
      </c>
      <c r="BQ87">
        <v>1254.26</v>
      </c>
      <c r="BR87">
        <v>8.2520701152910911E-3</v>
      </c>
      <c r="BS87">
        <v>0.37673117891432684</v>
      </c>
      <c r="BT87">
        <v>0.2080908264634127</v>
      </c>
      <c r="BU87">
        <v>6.7069999999999999</v>
      </c>
      <c r="BV87">
        <v>0</v>
      </c>
      <c r="BW87">
        <v>1.9932071500326887</v>
      </c>
      <c r="BX87">
        <v>6</v>
      </c>
      <c r="BY87">
        <v>0</v>
      </c>
      <c r="BZ87">
        <v>25</v>
      </c>
    </row>
    <row r="88" spans="1:78" ht="16.5">
      <c r="A88" s="109" t="str">
        <f t="shared" si="19"/>
        <v>성원운수</v>
      </c>
      <c r="B88" s="110" t="str">
        <f t="shared" si="20"/>
        <v>장태준</v>
      </c>
      <c r="C88" s="111" t="str">
        <f t="shared" si="21"/>
        <v>F</v>
      </c>
      <c r="D88" s="112">
        <f t="shared" si="22"/>
        <v>0.79000000000000015</v>
      </c>
      <c r="E88" s="113">
        <f t="shared" si="23"/>
        <v>7086</v>
      </c>
      <c r="F88" s="114" t="str">
        <f t="shared" si="24"/>
        <v>535</v>
      </c>
      <c r="G88" s="115" t="str">
        <f t="shared" si="25"/>
        <v>71바6955</v>
      </c>
      <c r="H88" s="116">
        <f t="shared" si="26"/>
        <v>1</v>
      </c>
      <c r="I88" s="117">
        <f t="shared" si="27"/>
        <v>1577.4580000000001</v>
      </c>
      <c r="J88" s="118">
        <f t="shared" si="28"/>
        <v>6.5511154176614147E-3</v>
      </c>
      <c r="K88" s="118">
        <f t="shared" si="29"/>
        <v>0.38799914649773942</v>
      </c>
      <c r="L88" s="118">
        <f t="shared" si="30"/>
        <v>0.1198130156238708</v>
      </c>
      <c r="M88" s="119">
        <f t="shared" si="31"/>
        <v>10.67</v>
      </c>
      <c r="N88" s="120">
        <f t="shared" si="32"/>
        <v>0.31696564979860004</v>
      </c>
      <c r="O88" s="120">
        <f t="shared" si="33"/>
        <v>6.4027061259317204</v>
      </c>
      <c r="P88" s="221">
        <f t="shared" si="34"/>
        <v>61</v>
      </c>
      <c r="Q88" s="222">
        <f t="shared" si="35"/>
        <v>5</v>
      </c>
      <c r="R88" s="222">
        <f t="shared" si="36"/>
        <v>101</v>
      </c>
      <c r="T88">
        <v>519</v>
      </c>
      <c r="U88">
        <v>7086</v>
      </c>
      <c r="V88" t="s">
        <v>278</v>
      </c>
      <c r="W88">
        <v>1577.4580000000001</v>
      </c>
      <c r="X88">
        <v>713.101</v>
      </c>
      <c r="Y88">
        <v>2.2120000000000002</v>
      </c>
      <c r="Z88">
        <v>10.67</v>
      </c>
      <c r="AA88">
        <v>123.978582</v>
      </c>
      <c r="AB88">
        <v>0.81219799999999998</v>
      </c>
      <c r="AC88">
        <v>48.103583999999998</v>
      </c>
      <c r="AD88" s="1">
        <v>189</v>
      </c>
      <c r="AE88">
        <v>5</v>
      </c>
      <c r="AF88">
        <v>101</v>
      </c>
      <c r="AG88">
        <v>79</v>
      </c>
      <c r="AH88">
        <v>12.723633</v>
      </c>
      <c r="AI88">
        <v>147.30000000000001</v>
      </c>
      <c r="AJ88">
        <v>0</v>
      </c>
      <c r="AK88">
        <v>61</v>
      </c>
      <c r="AL88">
        <v>3467</v>
      </c>
      <c r="AM88">
        <v>0.79000000000000015</v>
      </c>
      <c r="AN88" t="s">
        <v>70</v>
      </c>
      <c r="AO88">
        <v>1577.4580000000001</v>
      </c>
      <c r="AP88" t="s">
        <v>467</v>
      </c>
      <c r="AQ88" t="s">
        <v>117</v>
      </c>
      <c r="AR88" t="s">
        <v>118</v>
      </c>
      <c r="AS88" t="s">
        <v>117</v>
      </c>
      <c r="AT88" t="s">
        <v>118</v>
      </c>
      <c r="AU88" t="s">
        <v>177</v>
      </c>
      <c r="AV88" t="s">
        <v>278</v>
      </c>
      <c r="AW88" t="s">
        <v>70</v>
      </c>
      <c r="AX88">
        <v>7086</v>
      </c>
      <c r="AY88" t="s">
        <v>593</v>
      </c>
      <c r="AZ88">
        <v>1</v>
      </c>
      <c r="BA88" t="s">
        <v>184</v>
      </c>
      <c r="BB88">
        <v>1</v>
      </c>
      <c r="BC88">
        <v>1</v>
      </c>
      <c r="BE88" t="s">
        <v>70</v>
      </c>
      <c r="BF88">
        <v>0</v>
      </c>
      <c r="BG88" t="s">
        <v>297</v>
      </c>
      <c r="BI88" t="s">
        <v>117</v>
      </c>
      <c r="BJ88" t="s">
        <v>278</v>
      </c>
      <c r="BK88" t="s">
        <v>70</v>
      </c>
      <c r="BL88">
        <v>0.79000000000000015</v>
      </c>
      <c r="BM88">
        <v>7086</v>
      </c>
      <c r="BN88" t="s">
        <v>118</v>
      </c>
      <c r="BO88" t="s">
        <v>177</v>
      </c>
      <c r="BP88">
        <v>1</v>
      </c>
      <c r="BQ88">
        <v>1577.4580000000001</v>
      </c>
      <c r="BR88">
        <v>6.5511154176614147E-3</v>
      </c>
      <c r="BS88">
        <v>0.38799914649773942</v>
      </c>
      <c r="BT88">
        <v>0.1198130156238708</v>
      </c>
      <c r="BU88">
        <v>10.67</v>
      </c>
      <c r="BV88">
        <v>0.31696564979860004</v>
      </c>
      <c r="BW88">
        <v>6.4027061259317204</v>
      </c>
      <c r="BX88">
        <v>61</v>
      </c>
      <c r="BY88">
        <v>5</v>
      </c>
      <c r="BZ88">
        <v>101</v>
      </c>
    </row>
    <row r="89" spans="1:78" ht="16.5">
      <c r="A89" s="126" t="str">
        <f t="shared" si="19"/>
        <v>성원운수</v>
      </c>
      <c r="B89" s="127" t="str">
        <f t="shared" si="20"/>
        <v>정대성</v>
      </c>
      <c r="C89" s="128" t="str">
        <f t="shared" si="21"/>
        <v>B</v>
      </c>
      <c r="D89" s="129">
        <f t="shared" si="22"/>
        <v>0.90968749999999998</v>
      </c>
      <c r="E89" s="130">
        <f t="shared" si="23"/>
        <v>3818</v>
      </c>
      <c r="F89" s="131" t="str">
        <f t="shared" si="24"/>
        <v>535</v>
      </c>
      <c r="G89" s="132" t="str">
        <f t="shared" si="25"/>
        <v>71바6957</v>
      </c>
      <c r="H89" s="133">
        <f t="shared" si="26"/>
        <v>1</v>
      </c>
      <c r="I89" s="134">
        <f t="shared" si="27"/>
        <v>1602.809</v>
      </c>
      <c r="J89" s="135">
        <f t="shared" si="28"/>
        <v>2.6987841758154538E-2</v>
      </c>
      <c r="K89" s="135">
        <f t="shared" si="29"/>
        <v>0.35111756090571827</v>
      </c>
      <c r="L89" s="135">
        <f t="shared" si="30"/>
        <v>0.28262880979580224</v>
      </c>
      <c r="M89" s="136">
        <f t="shared" si="31"/>
        <v>6.8140000000000001</v>
      </c>
      <c r="N89" s="137">
        <f t="shared" si="32"/>
        <v>0</v>
      </c>
      <c r="O89" s="137">
        <f t="shared" si="33"/>
        <v>0.37434279443152618</v>
      </c>
      <c r="P89" s="219">
        <f t="shared" si="34"/>
        <v>8</v>
      </c>
      <c r="Q89" s="220">
        <f t="shared" si="35"/>
        <v>0</v>
      </c>
      <c r="R89" s="220">
        <f t="shared" si="36"/>
        <v>6</v>
      </c>
      <c r="T89">
        <v>519</v>
      </c>
      <c r="U89">
        <v>3818</v>
      </c>
      <c r="V89" t="s">
        <v>279</v>
      </c>
      <c r="W89">
        <v>1602.809</v>
      </c>
      <c r="X89">
        <v>550.548</v>
      </c>
      <c r="Y89">
        <v>2.911</v>
      </c>
      <c r="Z89">
        <v>6.8140000000000001</v>
      </c>
      <c r="AA89">
        <v>123.06886299999999</v>
      </c>
      <c r="AB89">
        <v>3.3213629999999998</v>
      </c>
      <c r="AC89">
        <v>43.211638999999998</v>
      </c>
      <c r="AD89" s="1">
        <v>453</v>
      </c>
      <c r="AE89">
        <v>0</v>
      </c>
      <c r="AF89">
        <v>6</v>
      </c>
      <c r="AG89">
        <v>60</v>
      </c>
      <c r="AH89">
        <v>13.023676</v>
      </c>
      <c r="AI89">
        <v>0</v>
      </c>
      <c r="AJ89">
        <v>0</v>
      </c>
      <c r="AK89">
        <v>8</v>
      </c>
      <c r="AL89">
        <v>875</v>
      </c>
      <c r="AM89">
        <v>0.90968749999999998</v>
      </c>
      <c r="AN89" t="s">
        <v>68</v>
      </c>
      <c r="AO89">
        <v>1602.809</v>
      </c>
      <c r="AP89" t="s">
        <v>468</v>
      </c>
      <c r="AQ89" t="s">
        <v>117</v>
      </c>
      <c r="AR89" t="s">
        <v>118</v>
      </c>
      <c r="AS89" t="s">
        <v>117</v>
      </c>
      <c r="AT89" t="s">
        <v>118</v>
      </c>
      <c r="AU89" t="s">
        <v>180</v>
      </c>
      <c r="AV89" t="s">
        <v>279</v>
      </c>
      <c r="AW89" t="s">
        <v>68</v>
      </c>
      <c r="AX89">
        <v>3818</v>
      </c>
      <c r="AY89" t="s">
        <v>574</v>
      </c>
      <c r="AZ89">
        <v>6</v>
      </c>
      <c r="BA89" t="s">
        <v>608</v>
      </c>
      <c r="BB89">
        <v>1</v>
      </c>
      <c r="BC89">
        <v>1</v>
      </c>
      <c r="BE89" t="s">
        <v>69</v>
      </c>
      <c r="BF89">
        <v>1</v>
      </c>
      <c r="BG89" t="s">
        <v>329</v>
      </c>
      <c r="BI89" t="s">
        <v>117</v>
      </c>
      <c r="BJ89" t="s">
        <v>279</v>
      </c>
      <c r="BK89" t="s">
        <v>68</v>
      </c>
      <c r="BL89">
        <v>0.90968749999999998</v>
      </c>
      <c r="BM89">
        <v>3818</v>
      </c>
      <c r="BN89" t="s">
        <v>118</v>
      </c>
      <c r="BO89" t="s">
        <v>180</v>
      </c>
      <c r="BP89">
        <v>1</v>
      </c>
      <c r="BQ89">
        <v>1602.809</v>
      </c>
      <c r="BR89">
        <v>2.6987841758154538E-2</v>
      </c>
      <c r="BS89">
        <v>0.35111756090571827</v>
      </c>
      <c r="BT89">
        <v>0.28262880979580224</v>
      </c>
      <c r="BU89">
        <v>6.8140000000000001</v>
      </c>
      <c r="BV89">
        <v>0</v>
      </c>
      <c r="BW89">
        <v>0.37434279443152618</v>
      </c>
      <c r="BX89">
        <v>8</v>
      </c>
      <c r="BY89">
        <v>0</v>
      </c>
      <c r="BZ89">
        <v>6</v>
      </c>
    </row>
    <row r="90" spans="1:78" ht="16.5">
      <c r="A90" s="109" t="str">
        <f t="shared" si="19"/>
        <v>성원운수</v>
      </c>
      <c r="B90" s="110" t="str">
        <f t="shared" si="20"/>
        <v>정연환</v>
      </c>
      <c r="C90" s="111" t="str">
        <f t="shared" si="21"/>
        <v>C</v>
      </c>
      <c r="D90" s="112">
        <f t="shared" si="22"/>
        <v>0.89400000000000002</v>
      </c>
      <c r="E90" s="113">
        <f t="shared" si="23"/>
        <v>7261</v>
      </c>
      <c r="F90" s="114" t="str">
        <f t="shared" si="24"/>
        <v>535</v>
      </c>
      <c r="G90" s="115" t="str">
        <f t="shared" si="25"/>
        <v>71바6958</v>
      </c>
      <c r="H90" s="116">
        <f t="shared" si="26"/>
        <v>1</v>
      </c>
      <c r="I90" s="117">
        <f t="shared" si="27"/>
        <v>1625.9459999999999</v>
      </c>
      <c r="J90" s="118">
        <f t="shared" si="28"/>
        <v>1.1849289721497641E-3</v>
      </c>
      <c r="K90" s="118">
        <f t="shared" si="29"/>
        <v>0.35357481077334485</v>
      </c>
      <c r="L90" s="118">
        <f t="shared" si="30"/>
        <v>0.19619347752016367</v>
      </c>
      <c r="M90" s="119">
        <f t="shared" si="31"/>
        <v>9.1379999999999999</v>
      </c>
      <c r="N90" s="120">
        <f t="shared" si="32"/>
        <v>0</v>
      </c>
      <c r="O90" s="120">
        <f t="shared" si="33"/>
        <v>0.67652923282815058</v>
      </c>
      <c r="P90" s="221">
        <f t="shared" si="34"/>
        <v>1</v>
      </c>
      <c r="Q90" s="222">
        <f t="shared" si="35"/>
        <v>0</v>
      </c>
      <c r="R90" s="222">
        <f t="shared" si="36"/>
        <v>11</v>
      </c>
      <c r="T90">
        <v>519</v>
      </c>
      <c r="U90">
        <v>7261</v>
      </c>
      <c r="V90" t="s">
        <v>280</v>
      </c>
      <c r="W90">
        <v>1625.9459999999999</v>
      </c>
      <c r="X90">
        <v>606.29</v>
      </c>
      <c r="Y90">
        <v>2.6819999999999999</v>
      </c>
      <c r="Z90">
        <v>9.1379999999999999</v>
      </c>
      <c r="AA90">
        <v>111.801638</v>
      </c>
      <c r="AB90">
        <v>0.13247700000000001</v>
      </c>
      <c r="AC90">
        <v>39.530242999999999</v>
      </c>
      <c r="AD90" s="1">
        <v>319</v>
      </c>
      <c r="AE90">
        <v>0</v>
      </c>
      <c r="AF90">
        <v>11</v>
      </c>
      <c r="AG90">
        <v>59</v>
      </c>
      <c r="AH90">
        <v>14.543132</v>
      </c>
      <c r="AI90">
        <v>0</v>
      </c>
      <c r="AJ90">
        <v>0</v>
      </c>
      <c r="AK90">
        <v>1</v>
      </c>
      <c r="AL90">
        <v>25</v>
      </c>
      <c r="AM90">
        <v>0.89400000000000002</v>
      </c>
      <c r="AN90" t="s">
        <v>69</v>
      </c>
      <c r="AO90">
        <v>1625.9459999999999</v>
      </c>
      <c r="AP90" t="s">
        <v>469</v>
      </c>
      <c r="AQ90" t="s">
        <v>117</v>
      </c>
      <c r="AR90" t="s">
        <v>118</v>
      </c>
      <c r="AS90" t="s">
        <v>117</v>
      </c>
      <c r="AT90" t="s">
        <v>118</v>
      </c>
      <c r="AU90" t="s">
        <v>181</v>
      </c>
      <c r="AV90" t="s">
        <v>280</v>
      </c>
      <c r="AW90" t="s">
        <v>69</v>
      </c>
      <c r="AX90">
        <v>7261</v>
      </c>
      <c r="AY90" t="s">
        <v>568</v>
      </c>
      <c r="AZ90">
        <v>2</v>
      </c>
      <c r="BA90" t="s">
        <v>328</v>
      </c>
      <c r="BB90">
        <v>1</v>
      </c>
      <c r="BC90">
        <v>1</v>
      </c>
      <c r="BE90" t="s">
        <v>69</v>
      </c>
      <c r="BF90">
        <v>0</v>
      </c>
      <c r="BG90" t="s">
        <v>297</v>
      </c>
      <c r="BI90" t="s">
        <v>117</v>
      </c>
      <c r="BJ90" t="s">
        <v>280</v>
      </c>
      <c r="BK90" t="s">
        <v>69</v>
      </c>
      <c r="BL90">
        <v>0.89400000000000002</v>
      </c>
      <c r="BM90">
        <v>7261</v>
      </c>
      <c r="BN90" t="s">
        <v>118</v>
      </c>
      <c r="BO90" t="s">
        <v>181</v>
      </c>
      <c r="BP90">
        <v>1</v>
      </c>
      <c r="BQ90">
        <v>1625.9459999999999</v>
      </c>
      <c r="BR90">
        <v>1.1849289721497641E-3</v>
      </c>
      <c r="BS90">
        <v>0.35357481077334485</v>
      </c>
      <c r="BT90">
        <v>0.19619347752016367</v>
      </c>
      <c r="BU90">
        <v>9.1379999999999999</v>
      </c>
      <c r="BV90">
        <v>0</v>
      </c>
      <c r="BW90">
        <v>0.67652923282815058</v>
      </c>
      <c r="BX90">
        <v>1</v>
      </c>
      <c r="BY90">
        <v>0</v>
      </c>
      <c r="BZ90">
        <v>11</v>
      </c>
    </row>
    <row r="91" spans="1:78" ht="16.5">
      <c r="A91" s="126" t="str">
        <f t="shared" si="19"/>
        <v>성원운수</v>
      </c>
      <c r="B91" s="127" t="str">
        <f t="shared" si="20"/>
        <v>정재화</v>
      </c>
      <c r="C91" s="128" t="str">
        <f t="shared" si="21"/>
        <v>C</v>
      </c>
      <c r="D91" s="129">
        <f t="shared" si="22"/>
        <v>0.89500000000000002</v>
      </c>
      <c r="E91" s="130">
        <f t="shared" si="23"/>
        <v>6559</v>
      </c>
      <c r="F91" s="131" t="str">
        <f t="shared" si="24"/>
        <v>536</v>
      </c>
      <c r="G91" s="132" t="str">
        <f t="shared" si="25"/>
        <v>71바5551</v>
      </c>
      <c r="H91" s="133">
        <f t="shared" si="26"/>
        <v>1</v>
      </c>
      <c r="I91" s="134">
        <f t="shared" si="27"/>
        <v>1313.8710000000001</v>
      </c>
      <c r="J91" s="135">
        <f t="shared" si="28"/>
        <v>5.3718905253470556E-3</v>
      </c>
      <c r="K91" s="135">
        <f t="shared" si="29"/>
        <v>0.37572217238127226</v>
      </c>
      <c r="L91" s="135">
        <f t="shared" si="30"/>
        <v>0.14917750677197381</v>
      </c>
      <c r="M91" s="136">
        <f t="shared" si="31"/>
        <v>3.734</v>
      </c>
      <c r="N91" s="137">
        <f t="shared" si="32"/>
        <v>0</v>
      </c>
      <c r="O91" s="137">
        <f t="shared" si="33"/>
        <v>3.1966608593994383</v>
      </c>
      <c r="P91" s="219">
        <f t="shared" si="34"/>
        <v>13</v>
      </c>
      <c r="Q91" s="220">
        <f t="shared" si="35"/>
        <v>0</v>
      </c>
      <c r="R91" s="220">
        <f t="shared" si="36"/>
        <v>42</v>
      </c>
      <c r="T91">
        <v>519</v>
      </c>
      <c r="U91">
        <v>6559</v>
      </c>
      <c r="V91" t="s">
        <v>281</v>
      </c>
      <c r="W91">
        <v>1313.8710000000001</v>
      </c>
      <c r="X91">
        <v>524.26499999999999</v>
      </c>
      <c r="Y91">
        <v>2.5059999999999998</v>
      </c>
      <c r="Z91">
        <v>3.734</v>
      </c>
      <c r="AA91">
        <v>101.810526</v>
      </c>
      <c r="AB91">
        <v>0.54691500000000004</v>
      </c>
      <c r="AC91">
        <v>38.252471999999997</v>
      </c>
      <c r="AD91" s="1">
        <v>196</v>
      </c>
      <c r="AE91">
        <v>0</v>
      </c>
      <c r="AF91">
        <v>42</v>
      </c>
      <c r="AG91">
        <v>68</v>
      </c>
      <c r="AH91">
        <v>12.905060000000001</v>
      </c>
      <c r="AI91">
        <v>6.2</v>
      </c>
      <c r="AJ91">
        <v>0</v>
      </c>
      <c r="AK91">
        <v>13</v>
      </c>
      <c r="AL91">
        <v>791</v>
      </c>
      <c r="AM91">
        <v>0.89500000000000002</v>
      </c>
      <c r="AN91" t="s">
        <v>69</v>
      </c>
      <c r="AO91">
        <v>1313.8710000000001</v>
      </c>
      <c r="AP91" t="s">
        <v>470</v>
      </c>
      <c r="AQ91" t="s">
        <v>117</v>
      </c>
      <c r="AR91" t="s">
        <v>119</v>
      </c>
      <c r="AS91" t="s">
        <v>117</v>
      </c>
      <c r="AT91" t="s">
        <v>119</v>
      </c>
      <c r="AU91" t="s">
        <v>192</v>
      </c>
      <c r="AV91" t="s">
        <v>281</v>
      </c>
      <c r="AW91" t="s">
        <v>69</v>
      </c>
      <c r="AX91">
        <v>6559</v>
      </c>
      <c r="AY91" t="s">
        <v>534</v>
      </c>
      <c r="AZ91">
        <v>1</v>
      </c>
      <c r="BA91" t="s">
        <v>197</v>
      </c>
      <c r="BB91">
        <v>1</v>
      </c>
      <c r="BC91">
        <v>1</v>
      </c>
      <c r="BE91" t="s">
        <v>69</v>
      </c>
      <c r="BF91">
        <v>0</v>
      </c>
      <c r="BG91" t="s">
        <v>297</v>
      </c>
      <c r="BI91" t="s">
        <v>117</v>
      </c>
      <c r="BJ91" t="s">
        <v>281</v>
      </c>
      <c r="BK91" t="s">
        <v>69</v>
      </c>
      <c r="BL91">
        <v>0.89500000000000002</v>
      </c>
      <c r="BM91">
        <v>6559</v>
      </c>
      <c r="BN91" t="s">
        <v>119</v>
      </c>
      <c r="BO91" t="s">
        <v>192</v>
      </c>
      <c r="BP91">
        <v>1</v>
      </c>
      <c r="BQ91">
        <v>1313.8710000000001</v>
      </c>
      <c r="BR91">
        <v>5.3718905253470556E-3</v>
      </c>
      <c r="BS91">
        <v>0.37572217238127226</v>
      </c>
      <c r="BT91">
        <v>0.14917750677197381</v>
      </c>
      <c r="BU91">
        <v>3.734</v>
      </c>
      <c r="BV91">
        <v>0</v>
      </c>
      <c r="BW91">
        <v>3.1966608593994383</v>
      </c>
      <c r="BX91">
        <v>13</v>
      </c>
      <c r="BY91">
        <v>0</v>
      </c>
      <c r="BZ91">
        <v>42</v>
      </c>
    </row>
    <row r="92" spans="1:78" ht="16.5">
      <c r="A92" s="109" t="str">
        <f t="shared" si="19"/>
        <v>성원운수</v>
      </c>
      <c r="B92" s="110" t="str">
        <f t="shared" si="20"/>
        <v>정찬배</v>
      </c>
      <c r="C92" s="111" t="str">
        <f t="shared" si="21"/>
        <v>C</v>
      </c>
      <c r="D92" s="112">
        <f t="shared" si="22"/>
        <v>0.89434912984462578</v>
      </c>
      <c r="E92" s="113">
        <f t="shared" si="23"/>
        <v>1997</v>
      </c>
      <c r="F92" s="114" t="str">
        <f t="shared" si="24"/>
        <v>535</v>
      </c>
      <c r="G92" s="115" t="str">
        <f t="shared" si="25"/>
        <v>71바6961</v>
      </c>
      <c r="H92" s="116">
        <f t="shared" si="26"/>
        <v>3</v>
      </c>
      <c r="I92" s="117">
        <f t="shared" si="27"/>
        <v>1625.1140000000003</v>
      </c>
      <c r="J92" s="118">
        <f t="shared" si="28"/>
        <v>7.0855175826036523E-3</v>
      </c>
      <c r="K92" s="118">
        <f t="shared" si="29"/>
        <v>0.34373966592715355</v>
      </c>
      <c r="L92" s="118">
        <f t="shared" si="30"/>
        <v>0.18029504391691903</v>
      </c>
      <c r="M92" s="119">
        <f t="shared" si="31"/>
        <v>7.3659999999999997</v>
      </c>
      <c r="N92" s="120">
        <f t="shared" si="32"/>
        <v>0</v>
      </c>
      <c r="O92" s="120">
        <f t="shared" si="33"/>
        <v>1.84602434044627</v>
      </c>
      <c r="P92" s="221">
        <f t="shared" si="34"/>
        <v>9</v>
      </c>
      <c r="Q92" s="222">
        <f t="shared" si="35"/>
        <v>0</v>
      </c>
      <c r="R92" s="222">
        <f t="shared" si="36"/>
        <v>30</v>
      </c>
      <c r="T92">
        <v>519</v>
      </c>
      <c r="U92">
        <v>1997</v>
      </c>
      <c r="V92" t="s">
        <v>282</v>
      </c>
      <c r="W92">
        <v>1625.114</v>
      </c>
      <c r="X92">
        <v>605.197</v>
      </c>
      <c r="Y92">
        <v>2.6850000000000001</v>
      </c>
      <c r="Z92">
        <v>7.3659999999999997</v>
      </c>
      <c r="AA92">
        <v>131.32830300000001</v>
      </c>
      <c r="AB92">
        <v>0.93052900000000005</v>
      </c>
      <c r="AC92">
        <v>45.142747</v>
      </c>
      <c r="AD92" s="1">
        <v>293</v>
      </c>
      <c r="AE92">
        <v>0</v>
      </c>
      <c r="AF92">
        <v>30</v>
      </c>
      <c r="AG92">
        <v>64</v>
      </c>
      <c r="AH92">
        <v>12.374438</v>
      </c>
      <c r="AI92">
        <v>0</v>
      </c>
      <c r="AJ92">
        <v>0</v>
      </c>
      <c r="AK92">
        <v>9</v>
      </c>
      <c r="AL92">
        <v>2434</v>
      </c>
      <c r="AM92">
        <v>0.89434912984462578</v>
      </c>
      <c r="AN92" t="s">
        <v>69</v>
      </c>
      <c r="AO92">
        <v>1398.7460000000001</v>
      </c>
      <c r="AP92" t="s">
        <v>471</v>
      </c>
      <c r="AQ92" t="s">
        <v>117</v>
      </c>
      <c r="AR92" t="s">
        <v>118</v>
      </c>
      <c r="AS92" t="s">
        <v>117</v>
      </c>
      <c r="AT92" t="s">
        <v>118</v>
      </c>
      <c r="AU92" t="s">
        <v>185</v>
      </c>
      <c r="AV92" t="s">
        <v>282</v>
      </c>
      <c r="AW92" t="s">
        <v>69</v>
      </c>
      <c r="AX92">
        <v>1997</v>
      </c>
      <c r="AY92" t="s">
        <v>568</v>
      </c>
      <c r="AZ92">
        <v>1</v>
      </c>
      <c r="BA92" t="s">
        <v>191</v>
      </c>
      <c r="BB92">
        <v>3</v>
      </c>
      <c r="BC92">
        <v>1</v>
      </c>
      <c r="BE92" t="s">
        <v>69</v>
      </c>
      <c r="BF92">
        <v>0</v>
      </c>
      <c r="BG92" t="s">
        <v>297</v>
      </c>
      <c r="BI92" t="s">
        <v>117</v>
      </c>
      <c r="BJ92" t="s">
        <v>282</v>
      </c>
      <c r="BK92" t="s">
        <v>69</v>
      </c>
      <c r="BL92">
        <v>0.89434912984462578</v>
      </c>
      <c r="BM92">
        <v>1997</v>
      </c>
      <c r="BN92" t="s">
        <v>118</v>
      </c>
      <c r="BO92" t="s">
        <v>185</v>
      </c>
      <c r="BP92">
        <v>3</v>
      </c>
      <c r="BQ92">
        <v>1625.1140000000003</v>
      </c>
      <c r="BR92">
        <v>7.0855175826036523E-3</v>
      </c>
      <c r="BS92">
        <v>0.34373966592715355</v>
      </c>
      <c r="BT92">
        <v>0.18029504391691906</v>
      </c>
      <c r="BU92">
        <v>7.3659999999999997</v>
      </c>
      <c r="BV92">
        <v>0</v>
      </c>
      <c r="BW92">
        <v>1.84602434044627</v>
      </c>
      <c r="BX92">
        <v>9</v>
      </c>
      <c r="BY92">
        <v>0</v>
      </c>
      <c r="BZ92">
        <v>30</v>
      </c>
    </row>
    <row r="93" spans="1:78" ht="16.5">
      <c r="A93" s="126" t="str">
        <f t="shared" si="19"/>
        <v>성원운수</v>
      </c>
      <c r="B93" s="127" t="str">
        <f t="shared" si="20"/>
        <v>정춘호</v>
      </c>
      <c r="C93" s="128" t="str">
        <f t="shared" si="21"/>
        <v>A</v>
      </c>
      <c r="D93" s="129">
        <f t="shared" si="22"/>
        <v>0.96266666666666667</v>
      </c>
      <c r="E93" s="130">
        <f t="shared" si="23"/>
        <v>232</v>
      </c>
      <c r="F93" s="131" t="str">
        <f t="shared" si="24"/>
        <v>535</v>
      </c>
      <c r="G93" s="132" t="str">
        <f t="shared" si="25"/>
        <v>71바6961</v>
      </c>
      <c r="H93" s="133">
        <f t="shared" si="26"/>
        <v>1</v>
      </c>
      <c r="I93" s="134">
        <f t="shared" si="27"/>
        <v>1795.3889999999999</v>
      </c>
      <c r="J93" s="135">
        <f t="shared" si="28"/>
        <v>3.0508076248004674E-3</v>
      </c>
      <c r="K93" s="135">
        <f t="shared" si="29"/>
        <v>0.32465754892359311</v>
      </c>
      <c r="L93" s="135">
        <f t="shared" si="30"/>
        <v>0.31915089153381249</v>
      </c>
      <c r="M93" s="136">
        <f t="shared" si="31"/>
        <v>5.3250000000000002</v>
      </c>
      <c r="N93" s="137">
        <f t="shared" si="32"/>
        <v>0</v>
      </c>
      <c r="O93" s="137">
        <f t="shared" si="33"/>
        <v>0.66837883043730362</v>
      </c>
      <c r="P93" s="219">
        <f t="shared" si="34"/>
        <v>13</v>
      </c>
      <c r="Q93" s="220">
        <f t="shared" si="35"/>
        <v>0</v>
      </c>
      <c r="R93" s="220">
        <f t="shared" si="36"/>
        <v>12</v>
      </c>
      <c r="T93">
        <v>519</v>
      </c>
      <c r="U93">
        <v>232</v>
      </c>
      <c r="V93" t="s">
        <v>283</v>
      </c>
      <c r="W93">
        <v>1795.3889999999999</v>
      </c>
      <c r="X93">
        <v>621.74199999999996</v>
      </c>
      <c r="Y93">
        <v>2.8879999999999999</v>
      </c>
      <c r="Z93">
        <v>5.3250000000000002</v>
      </c>
      <c r="AA93">
        <v>137.29413700000001</v>
      </c>
      <c r="AB93">
        <v>0.41885800000000001</v>
      </c>
      <c r="AC93">
        <v>44.573577999999998</v>
      </c>
      <c r="AD93" s="1">
        <v>573</v>
      </c>
      <c r="AE93">
        <v>0</v>
      </c>
      <c r="AF93">
        <v>12</v>
      </c>
      <c r="AG93">
        <v>54</v>
      </c>
      <c r="AH93">
        <v>13.076953</v>
      </c>
      <c r="AI93">
        <v>0</v>
      </c>
      <c r="AJ93">
        <v>0</v>
      </c>
      <c r="AK93">
        <v>13</v>
      </c>
      <c r="AL93">
        <v>1861</v>
      </c>
      <c r="AM93">
        <v>0.96266666666666667</v>
      </c>
      <c r="AN93" t="s">
        <v>66</v>
      </c>
      <c r="AO93">
        <v>1795.3889999999999</v>
      </c>
      <c r="AP93" t="s">
        <v>472</v>
      </c>
      <c r="AQ93" t="s">
        <v>117</v>
      </c>
      <c r="AR93" t="s">
        <v>118</v>
      </c>
      <c r="AS93" t="s">
        <v>117</v>
      </c>
      <c r="AT93" t="s">
        <v>118</v>
      </c>
      <c r="AU93" t="s">
        <v>185</v>
      </c>
      <c r="AV93" t="s">
        <v>283</v>
      </c>
      <c r="AW93" t="s">
        <v>66</v>
      </c>
      <c r="AX93">
        <v>232</v>
      </c>
      <c r="AY93" t="s">
        <v>539</v>
      </c>
      <c r="AZ93">
        <v>1</v>
      </c>
      <c r="BA93" t="s">
        <v>609</v>
      </c>
      <c r="BB93">
        <v>1</v>
      </c>
      <c r="BC93">
        <v>1</v>
      </c>
      <c r="BE93" t="s">
        <v>68</v>
      </c>
      <c r="BF93">
        <v>1</v>
      </c>
      <c r="BG93" t="s">
        <v>329</v>
      </c>
      <c r="BI93" t="s">
        <v>117</v>
      </c>
      <c r="BJ93" t="s">
        <v>283</v>
      </c>
      <c r="BK93" t="s">
        <v>66</v>
      </c>
      <c r="BL93">
        <v>0.96266666666666667</v>
      </c>
      <c r="BM93">
        <v>232</v>
      </c>
      <c r="BN93" t="s">
        <v>118</v>
      </c>
      <c r="BO93" t="s">
        <v>185</v>
      </c>
      <c r="BP93">
        <v>1</v>
      </c>
      <c r="BQ93">
        <v>1795.3889999999999</v>
      </c>
      <c r="BR93">
        <v>3.0508076248004674E-3</v>
      </c>
      <c r="BS93">
        <v>0.32465754892359311</v>
      </c>
      <c r="BT93">
        <v>0.31915089153381249</v>
      </c>
      <c r="BU93">
        <v>5.3250000000000002</v>
      </c>
      <c r="BV93">
        <v>0</v>
      </c>
      <c r="BW93">
        <v>0.66837883043730362</v>
      </c>
      <c r="BX93">
        <v>13</v>
      </c>
      <c r="BY93">
        <v>0</v>
      </c>
      <c r="BZ93">
        <v>12</v>
      </c>
    </row>
    <row r="94" spans="1:78" ht="16.5">
      <c r="A94" s="109" t="str">
        <f t="shared" si="19"/>
        <v>성원운수</v>
      </c>
      <c r="B94" s="110" t="str">
        <f t="shared" si="20"/>
        <v>조강구</v>
      </c>
      <c r="C94" s="111" t="str">
        <f t="shared" si="21"/>
        <v>S</v>
      </c>
      <c r="D94" s="112">
        <f t="shared" si="22"/>
        <v>1.0753733781627139</v>
      </c>
      <c r="E94" s="113">
        <f t="shared" si="23"/>
        <v>5643</v>
      </c>
      <c r="F94" s="114" t="str">
        <f t="shared" si="24"/>
        <v>536</v>
      </c>
      <c r="G94" s="115" t="str">
        <f t="shared" si="25"/>
        <v>71바5556</v>
      </c>
      <c r="H94" s="116">
        <f t="shared" si="26"/>
        <v>3</v>
      </c>
      <c r="I94" s="117">
        <f t="shared" si="27"/>
        <v>1232.421</v>
      </c>
      <c r="J94" s="118">
        <f t="shared" si="28"/>
        <v>7.7305727994885257E-4</v>
      </c>
      <c r="K94" s="118">
        <f t="shared" si="29"/>
        <v>0.36588059691453939</v>
      </c>
      <c r="L94" s="118">
        <f t="shared" si="30"/>
        <v>0.16065938506403249</v>
      </c>
      <c r="M94" s="119">
        <f t="shared" si="31"/>
        <v>5.4450000000000003</v>
      </c>
      <c r="N94" s="120">
        <f t="shared" si="32"/>
        <v>0</v>
      </c>
      <c r="O94" s="120">
        <f t="shared" si="33"/>
        <v>0.97369324281231817</v>
      </c>
      <c r="P94" s="221">
        <f t="shared" si="34"/>
        <v>2</v>
      </c>
      <c r="Q94" s="222">
        <f t="shared" si="35"/>
        <v>0</v>
      </c>
      <c r="R94" s="222">
        <f t="shared" si="36"/>
        <v>12</v>
      </c>
      <c r="T94">
        <v>519</v>
      </c>
      <c r="U94">
        <v>5643</v>
      </c>
      <c r="V94" t="s">
        <v>284</v>
      </c>
      <c r="W94">
        <v>1232.421</v>
      </c>
      <c r="X94">
        <v>396.70400000000001</v>
      </c>
      <c r="Y94">
        <v>3.1070000000000002</v>
      </c>
      <c r="Z94">
        <v>5.4450000000000003</v>
      </c>
      <c r="AA94">
        <v>98.426083000000006</v>
      </c>
      <c r="AB94">
        <v>7.6089000000000004E-2</v>
      </c>
      <c r="AC94">
        <v>36.012194000000001</v>
      </c>
      <c r="AD94" s="1">
        <v>198</v>
      </c>
      <c r="AE94">
        <v>0</v>
      </c>
      <c r="AF94">
        <v>12</v>
      </c>
      <c r="AG94">
        <v>59</v>
      </c>
      <c r="AH94">
        <v>12.521284</v>
      </c>
      <c r="AI94">
        <v>0</v>
      </c>
      <c r="AJ94">
        <v>0</v>
      </c>
      <c r="AK94">
        <v>2</v>
      </c>
      <c r="AL94">
        <v>75</v>
      </c>
      <c r="AM94">
        <v>1.0753733781627139</v>
      </c>
      <c r="AN94" t="s">
        <v>71</v>
      </c>
      <c r="AO94">
        <v>1004.306</v>
      </c>
      <c r="AP94" t="s">
        <v>473</v>
      </c>
      <c r="AQ94" t="s">
        <v>117</v>
      </c>
      <c r="AR94" t="s">
        <v>119</v>
      </c>
      <c r="AS94" t="s">
        <v>117</v>
      </c>
      <c r="AT94" t="s">
        <v>119</v>
      </c>
      <c r="AU94" t="s">
        <v>195</v>
      </c>
      <c r="AV94" t="s">
        <v>284</v>
      </c>
      <c r="AW94" t="s">
        <v>71</v>
      </c>
      <c r="AX94">
        <v>5643</v>
      </c>
      <c r="AY94" t="s">
        <v>579</v>
      </c>
      <c r="AZ94">
        <v>1</v>
      </c>
      <c r="BA94" t="s">
        <v>365</v>
      </c>
      <c r="BB94">
        <v>3</v>
      </c>
      <c r="BC94">
        <v>1</v>
      </c>
      <c r="BE94" t="s">
        <v>71</v>
      </c>
      <c r="BF94">
        <v>0</v>
      </c>
      <c r="BG94" t="s">
        <v>297</v>
      </c>
      <c r="BI94" t="s">
        <v>117</v>
      </c>
      <c r="BJ94" t="s">
        <v>284</v>
      </c>
      <c r="BK94" t="s">
        <v>71</v>
      </c>
      <c r="BL94">
        <v>1.0753733781627139</v>
      </c>
      <c r="BM94">
        <v>5643</v>
      </c>
      <c r="BN94" t="s">
        <v>119</v>
      </c>
      <c r="BO94" t="s">
        <v>195</v>
      </c>
      <c r="BP94">
        <v>3</v>
      </c>
      <c r="BQ94">
        <v>1232.421</v>
      </c>
      <c r="BR94">
        <v>7.7305727994885257E-4</v>
      </c>
      <c r="BS94">
        <v>0.36588059691453939</v>
      </c>
      <c r="BT94">
        <v>0.16065938506403249</v>
      </c>
      <c r="BU94">
        <v>5.4450000000000003</v>
      </c>
      <c r="BV94">
        <v>0</v>
      </c>
      <c r="BW94">
        <v>0.97369324281231817</v>
      </c>
      <c r="BX94">
        <v>2</v>
      </c>
      <c r="BY94">
        <v>0</v>
      </c>
      <c r="BZ94">
        <v>12</v>
      </c>
    </row>
    <row r="95" spans="1:78" ht="16.5">
      <c r="A95" s="126" t="str">
        <f t="shared" si="19"/>
        <v>성원운수</v>
      </c>
      <c r="B95" s="127" t="str">
        <f t="shared" si="20"/>
        <v>조남대</v>
      </c>
      <c r="C95" s="128" t="str">
        <f t="shared" si="21"/>
        <v>B</v>
      </c>
      <c r="D95" s="129">
        <f t="shared" si="22"/>
        <v>0.94483827885308447</v>
      </c>
      <c r="E95" s="130">
        <f t="shared" si="23"/>
        <v>2590</v>
      </c>
      <c r="F95" s="131" t="str">
        <f t="shared" si="24"/>
        <v>538</v>
      </c>
      <c r="G95" s="132" t="str">
        <f t="shared" si="25"/>
        <v>71바6306</v>
      </c>
      <c r="H95" s="133">
        <f t="shared" si="26"/>
        <v>6</v>
      </c>
      <c r="I95" s="134">
        <f t="shared" si="27"/>
        <v>761.67100000000005</v>
      </c>
      <c r="J95" s="135">
        <f t="shared" si="28"/>
        <v>1.5720202309733439E-2</v>
      </c>
      <c r="K95" s="135">
        <f t="shared" si="29"/>
        <v>0.39962376876995387</v>
      </c>
      <c r="L95" s="135">
        <f t="shared" si="30"/>
        <v>0.26258056299898513</v>
      </c>
      <c r="M95" s="136">
        <f t="shared" si="31"/>
        <v>9.2200000000000006</v>
      </c>
      <c r="N95" s="137">
        <f t="shared" si="32"/>
        <v>0</v>
      </c>
      <c r="O95" s="137">
        <f t="shared" si="33"/>
        <v>6.8270946379736133</v>
      </c>
      <c r="P95" s="219">
        <f t="shared" si="34"/>
        <v>31</v>
      </c>
      <c r="Q95" s="220">
        <f t="shared" si="35"/>
        <v>0</v>
      </c>
      <c r="R95" s="220">
        <f t="shared" si="36"/>
        <v>52</v>
      </c>
      <c r="T95">
        <v>519</v>
      </c>
      <c r="U95">
        <v>2590</v>
      </c>
      <c r="V95" t="s">
        <v>474</v>
      </c>
      <c r="W95">
        <v>761.67100000000005</v>
      </c>
      <c r="X95">
        <v>314.90199999999999</v>
      </c>
      <c r="Y95">
        <v>2.419</v>
      </c>
      <c r="Z95">
        <v>9.2200000000000006</v>
      </c>
      <c r="AA95">
        <v>63.840527000000002</v>
      </c>
      <c r="AB95">
        <v>1.0035860000000001</v>
      </c>
      <c r="AC95">
        <v>25.512191999999999</v>
      </c>
      <c r="AD95" s="1">
        <v>200</v>
      </c>
      <c r="AE95">
        <v>0</v>
      </c>
      <c r="AF95">
        <v>52</v>
      </c>
      <c r="AG95">
        <v>70</v>
      </c>
      <c r="AH95">
        <v>11.930838</v>
      </c>
      <c r="AI95">
        <v>0.6</v>
      </c>
      <c r="AJ95">
        <v>0</v>
      </c>
      <c r="AK95">
        <v>31</v>
      </c>
      <c r="AL95">
        <v>3053</v>
      </c>
      <c r="AM95">
        <v>0.94483827885308447</v>
      </c>
      <c r="AN95" t="s">
        <v>68</v>
      </c>
      <c r="AO95">
        <v>195.893</v>
      </c>
      <c r="AP95" t="s">
        <v>475</v>
      </c>
      <c r="AQ95" t="s">
        <v>117</v>
      </c>
      <c r="AR95" t="s">
        <v>121</v>
      </c>
      <c r="AS95" t="s">
        <v>117</v>
      </c>
      <c r="AT95" t="s">
        <v>121</v>
      </c>
      <c r="AU95" t="s">
        <v>303</v>
      </c>
      <c r="AV95" t="s">
        <v>474</v>
      </c>
      <c r="AW95" t="s">
        <v>68</v>
      </c>
      <c r="AX95">
        <v>2590</v>
      </c>
      <c r="AY95" t="s">
        <v>557</v>
      </c>
      <c r="AZ95">
        <v>1</v>
      </c>
      <c r="BA95" t="s">
        <v>355</v>
      </c>
      <c r="BB95">
        <v>6</v>
      </c>
      <c r="BC95">
        <v>1</v>
      </c>
      <c r="BE95" t="s">
        <v>68</v>
      </c>
      <c r="BF95">
        <v>0</v>
      </c>
      <c r="BG95" t="s">
        <v>297</v>
      </c>
      <c r="BI95" t="s">
        <v>117</v>
      </c>
      <c r="BJ95" t="s">
        <v>474</v>
      </c>
      <c r="BK95" t="s">
        <v>68</v>
      </c>
      <c r="BL95">
        <v>0.94483827885308447</v>
      </c>
      <c r="BM95">
        <v>2590</v>
      </c>
      <c r="BN95" t="s">
        <v>121</v>
      </c>
      <c r="BO95" t="s">
        <v>303</v>
      </c>
      <c r="BP95">
        <v>6</v>
      </c>
      <c r="BQ95">
        <v>761.67100000000005</v>
      </c>
      <c r="BR95">
        <v>1.5720202309733439E-2</v>
      </c>
      <c r="BS95">
        <v>0.39962376876995387</v>
      </c>
      <c r="BT95">
        <v>0.26258056299898513</v>
      </c>
      <c r="BU95">
        <v>9.2200000000000006</v>
      </c>
      <c r="BV95">
        <v>0</v>
      </c>
      <c r="BW95">
        <v>6.8270946379736133</v>
      </c>
      <c r="BX95">
        <v>31</v>
      </c>
      <c r="BY95">
        <v>0</v>
      </c>
      <c r="BZ95">
        <v>52</v>
      </c>
    </row>
    <row r="96" spans="1:78" ht="16.5">
      <c r="A96" s="109" t="str">
        <f t="shared" si="19"/>
        <v>성원운수</v>
      </c>
      <c r="B96" s="110" t="str">
        <f t="shared" si="20"/>
        <v>조성배</v>
      </c>
      <c r="C96" s="111" t="str">
        <f t="shared" si="21"/>
        <v>D</v>
      </c>
      <c r="D96" s="112">
        <f t="shared" si="22"/>
        <v>0.83183687098283099</v>
      </c>
      <c r="E96" s="113">
        <f t="shared" si="23"/>
        <v>7119</v>
      </c>
      <c r="F96" s="114" t="str">
        <f t="shared" si="24"/>
        <v>535</v>
      </c>
      <c r="G96" s="115" t="str">
        <f t="shared" si="25"/>
        <v>71바6967</v>
      </c>
      <c r="H96" s="116">
        <f t="shared" si="26"/>
        <v>6</v>
      </c>
      <c r="I96" s="117">
        <f t="shared" si="27"/>
        <v>770.37900000000002</v>
      </c>
      <c r="J96" s="118">
        <f t="shared" si="28"/>
        <v>3.8273744438305494E-2</v>
      </c>
      <c r="K96" s="118">
        <f t="shared" si="29"/>
        <v>0.37140657856788722</v>
      </c>
      <c r="L96" s="118">
        <f t="shared" si="30"/>
        <v>7.658568055463609E-2</v>
      </c>
      <c r="M96" s="119">
        <f t="shared" si="31"/>
        <v>11.468</v>
      </c>
      <c r="N96" s="120">
        <f t="shared" si="32"/>
        <v>0.12980623822819676</v>
      </c>
      <c r="O96" s="120">
        <f t="shared" si="33"/>
        <v>6.7499243878662316</v>
      </c>
      <c r="P96" s="221">
        <f t="shared" si="34"/>
        <v>13</v>
      </c>
      <c r="Q96" s="222">
        <f t="shared" si="35"/>
        <v>1</v>
      </c>
      <c r="R96" s="222">
        <f t="shared" si="36"/>
        <v>52</v>
      </c>
      <c r="T96">
        <v>519</v>
      </c>
      <c r="U96">
        <v>7119</v>
      </c>
      <c r="V96" t="s">
        <v>285</v>
      </c>
      <c r="W96">
        <v>789.47199999999998</v>
      </c>
      <c r="X96">
        <v>304.95400000000001</v>
      </c>
      <c r="Y96">
        <v>2.589</v>
      </c>
      <c r="Z96">
        <v>11.468</v>
      </c>
      <c r="AA96">
        <v>68.337761</v>
      </c>
      <c r="AB96">
        <v>2.615542</v>
      </c>
      <c r="AC96">
        <v>25.381094000000001</v>
      </c>
      <c r="AD96" s="1">
        <v>59</v>
      </c>
      <c r="AE96">
        <v>1</v>
      </c>
      <c r="AF96">
        <v>52</v>
      </c>
      <c r="AG96">
        <v>69</v>
      </c>
      <c r="AH96">
        <v>11.5525</v>
      </c>
      <c r="AI96">
        <v>7.9</v>
      </c>
      <c r="AJ96">
        <v>0</v>
      </c>
      <c r="AK96">
        <v>13</v>
      </c>
      <c r="AL96">
        <v>1472</v>
      </c>
      <c r="AM96">
        <v>0.83183687098283099</v>
      </c>
      <c r="AN96" t="s">
        <v>67</v>
      </c>
      <c r="AO96">
        <v>202.29300000000001</v>
      </c>
      <c r="AP96" t="s">
        <v>476</v>
      </c>
      <c r="AQ96" t="s">
        <v>117</v>
      </c>
      <c r="AR96" t="s">
        <v>118</v>
      </c>
      <c r="AS96" t="s">
        <v>117</v>
      </c>
      <c r="AT96" t="s">
        <v>118</v>
      </c>
      <c r="AU96" t="s">
        <v>190</v>
      </c>
      <c r="AV96" t="s">
        <v>285</v>
      </c>
      <c r="AW96" t="s">
        <v>67</v>
      </c>
      <c r="AX96">
        <v>7119</v>
      </c>
      <c r="AY96" t="s">
        <v>529</v>
      </c>
      <c r="AZ96">
        <v>1</v>
      </c>
      <c r="BA96" t="s">
        <v>182</v>
      </c>
      <c r="BB96">
        <v>6</v>
      </c>
      <c r="BC96">
        <v>1</v>
      </c>
      <c r="BE96" t="s">
        <v>67</v>
      </c>
      <c r="BF96">
        <v>0</v>
      </c>
      <c r="BG96" t="s">
        <v>297</v>
      </c>
      <c r="BI96" t="s">
        <v>117</v>
      </c>
      <c r="BJ96" t="s">
        <v>285</v>
      </c>
      <c r="BK96" t="s">
        <v>67</v>
      </c>
      <c r="BL96">
        <v>0.83183687098283099</v>
      </c>
      <c r="BM96">
        <v>7119</v>
      </c>
      <c r="BN96" t="s">
        <v>118</v>
      </c>
      <c r="BO96" t="s">
        <v>190</v>
      </c>
      <c r="BP96">
        <v>6</v>
      </c>
      <c r="BQ96">
        <v>770.37900000000002</v>
      </c>
      <c r="BR96">
        <v>3.8273744438305494E-2</v>
      </c>
      <c r="BS96">
        <v>0.37140657856788722</v>
      </c>
      <c r="BT96">
        <v>7.4733492764784568E-2</v>
      </c>
      <c r="BU96">
        <v>11.468</v>
      </c>
      <c r="BV96">
        <v>0.12980623822819676</v>
      </c>
      <c r="BW96">
        <v>6.7499243878662316</v>
      </c>
      <c r="BX96">
        <v>13</v>
      </c>
      <c r="BY96">
        <v>1</v>
      </c>
      <c r="BZ96">
        <v>52</v>
      </c>
    </row>
    <row r="97" spans="1:78" ht="16.5">
      <c r="A97" s="126" t="str">
        <f t="shared" si="19"/>
        <v>성원운수</v>
      </c>
      <c r="B97" s="127" t="str">
        <f t="shared" si="20"/>
        <v>조승호</v>
      </c>
      <c r="C97" s="128" t="str">
        <f t="shared" si="21"/>
        <v>B</v>
      </c>
      <c r="D97" s="129">
        <f t="shared" si="22"/>
        <v>0.91766666666666674</v>
      </c>
      <c r="E97" s="130">
        <f t="shared" si="23"/>
        <v>8667</v>
      </c>
      <c r="F97" s="131" t="str">
        <f t="shared" si="24"/>
        <v>535</v>
      </c>
      <c r="G97" s="132" t="str">
        <f t="shared" si="25"/>
        <v>71바6966</v>
      </c>
      <c r="H97" s="133">
        <f t="shared" si="26"/>
        <v>1</v>
      </c>
      <c r="I97" s="134">
        <f t="shared" si="27"/>
        <v>1594.5709999999999</v>
      </c>
      <c r="J97" s="135">
        <f t="shared" si="28"/>
        <v>8.3964656834577614E-3</v>
      </c>
      <c r="K97" s="135">
        <f t="shared" si="29"/>
        <v>0.35627036582781946</v>
      </c>
      <c r="L97" s="135">
        <f t="shared" si="30"/>
        <v>0.11476440998864272</v>
      </c>
      <c r="M97" s="136">
        <f t="shared" si="31"/>
        <v>8.3320000000000007</v>
      </c>
      <c r="N97" s="137">
        <f t="shared" si="32"/>
        <v>0</v>
      </c>
      <c r="O97" s="137">
        <f t="shared" si="33"/>
        <v>1.9440965626491389</v>
      </c>
      <c r="P97" s="219">
        <f t="shared" si="34"/>
        <v>17</v>
      </c>
      <c r="Q97" s="220">
        <f t="shared" si="35"/>
        <v>0</v>
      </c>
      <c r="R97" s="220">
        <f t="shared" si="36"/>
        <v>31</v>
      </c>
      <c r="T97">
        <v>519</v>
      </c>
      <c r="U97">
        <v>8667</v>
      </c>
      <c r="V97" t="s">
        <v>286</v>
      </c>
      <c r="W97">
        <v>1594.5709999999999</v>
      </c>
      <c r="X97">
        <v>579.26</v>
      </c>
      <c r="Y97">
        <v>2.7530000000000001</v>
      </c>
      <c r="Z97">
        <v>8.3320000000000007</v>
      </c>
      <c r="AA97">
        <v>123.097746</v>
      </c>
      <c r="AB97">
        <v>1.0335859999999999</v>
      </c>
      <c r="AC97">
        <v>43.856079000000001</v>
      </c>
      <c r="AD97" s="1">
        <v>183</v>
      </c>
      <c r="AE97">
        <v>0</v>
      </c>
      <c r="AF97">
        <v>31</v>
      </c>
      <c r="AG97">
        <v>63</v>
      </c>
      <c r="AH97">
        <v>12.953697</v>
      </c>
      <c r="AI97">
        <v>0</v>
      </c>
      <c r="AJ97">
        <v>0</v>
      </c>
      <c r="AK97">
        <v>17</v>
      </c>
      <c r="AL97">
        <v>899</v>
      </c>
      <c r="AM97">
        <v>0.91766666666666674</v>
      </c>
      <c r="AN97" t="s">
        <v>68</v>
      </c>
      <c r="AO97">
        <v>1594.5709999999999</v>
      </c>
      <c r="AP97" t="s">
        <v>477</v>
      </c>
      <c r="AQ97" t="s">
        <v>117</v>
      </c>
      <c r="AR97" t="s">
        <v>118</v>
      </c>
      <c r="AS97" t="s">
        <v>117</v>
      </c>
      <c r="AT97" t="s">
        <v>118</v>
      </c>
      <c r="AU97" t="s">
        <v>189</v>
      </c>
      <c r="AV97" t="s">
        <v>286</v>
      </c>
      <c r="AW97" t="s">
        <v>68</v>
      </c>
      <c r="AX97">
        <v>8667</v>
      </c>
      <c r="AY97" t="s">
        <v>574</v>
      </c>
      <c r="AZ97">
        <v>4</v>
      </c>
      <c r="BA97" t="s">
        <v>610</v>
      </c>
      <c r="BB97">
        <v>1</v>
      </c>
      <c r="BC97">
        <v>1</v>
      </c>
      <c r="BE97" t="s">
        <v>69</v>
      </c>
      <c r="BF97">
        <v>1</v>
      </c>
      <c r="BG97" t="s">
        <v>329</v>
      </c>
      <c r="BI97" t="s">
        <v>117</v>
      </c>
      <c r="BJ97" t="s">
        <v>286</v>
      </c>
      <c r="BK97" t="s">
        <v>68</v>
      </c>
      <c r="BL97">
        <v>0.91766666666666674</v>
      </c>
      <c r="BM97">
        <v>8667</v>
      </c>
      <c r="BN97" t="s">
        <v>118</v>
      </c>
      <c r="BO97" t="s">
        <v>189</v>
      </c>
      <c r="BP97">
        <v>1</v>
      </c>
      <c r="BQ97">
        <v>1594.5709999999999</v>
      </c>
      <c r="BR97">
        <v>8.3964656834577614E-3</v>
      </c>
      <c r="BS97">
        <v>0.35627036582781946</v>
      </c>
      <c r="BT97">
        <v>0.11476440998864272</v>
      </c>
      <c r="BU97">
        <v>8.3320000000000007</v>
      </c>
      <c r="BV97">
        <v>0</v>
      </c>
      <c r="BW97">
        <v>1.9440965626491389</v>
      </c>
      <c r="BX97">
        <v>17</v>
      </c>
      <c r="BY97">
        <v>0</v>
      </c>
      <c r="BZ97">
        <v>31</v>
      </c>
    </row>
    <row r="98" spans="1:78" ht="16.5">
      <c r="A98" s="109" t="str">
        <f t="shared" si="19"/>
        <v>성원운수</v>
      </c>
      <c r="B98" s="110" t="str">
        <f t="shared" si="20"/>
        <v>조영기</v>
      </c>
      <c r="C98" s="111" t="str">
        <f t="shared" si="21"/>
        <v>A</v>
      </c>
      <c r="D98" s="112">
        <f t="shared" si="22"/>
        <v>0.97708376666711905</v>
      </c>
      <c r="E98" s="113">
        <f t="shared" si="23"/>
        <v>153</v>
      </c>
      <c r="F98" s="114" t="str">
        <f t="shared" si="24"/>
        <v>537</v>
      </c>
      <c r="G98" s="115" t="str">
        <f t="shared" si="25"/>
        <v>71바6613</v>
      </c>
      <c r="H98" s="116">
        <f t="shared" si="26"/>
        <v>2</v>
      </c>
      <c r="I98" s="117">
        <f t="shared" si="27"/>
        <v>1241.049</v>
      </c>
      <c r="J98" s="118">
        <f t="shared" si="28"/>
        <v>2.0516773194214914E-2</v>
      </c>
      <c r="K98" s="118">
        <f t="shared" si="29"/>
        <v>0.33852635346358784</v>
      </c>
      <c r="L98" s="118">
        <f t="shared" si="30"/>
        <v>0.10072124468896877</v>
      </c>
      <c r="M98" s="119">
        <f t="shared" si="31"/>
        <v>9.9220000000000006</v>
      </c>
      <c r="N98" s="120">
        <f t="shared" si="32"/>
        <v>0</v>
      </c>
      <c r="O98" s="120">
        <f t="shared" si="33"/>
        <v>1.6921169107746754</v>
      </c>
      <c r="P98" s="221">
        <f t="shared" si="34"/>
        <v>1</v>
      </c>
      <c r="Q98" s="222">
        <f t="shared" si="35"/>
        <v>0</v>
      </c>
      <c r="R98" s="222">
        <f t="shared" si="36"/>
        <v>21</v>
      </c>
      <c r="T98">
        <v>519</v>
      </c>
      <c r="U98">
        <v>153</v>
      </c>
      <c r="V98" t="s">
        <v>287</v>
      </c>
      <c r="W98">
        <v>1241.049</v>
      </c>
      <c r="X98">
        <v>489.95600000000002</v>
      </c>
      <c r="Y98">
        <v>2.5329999999999999</v>
      </c>
      <c r="Z98">
        <v>9.9220000000000006</v>
      </c>
      <c r="AA98">
        <v>82.871364999999997</v>
      </c>
      <c r="AB98">
        <v>1.700253</v>
      </c>
      <c r="AC98">
        <v>28.054141000000001</v>
      </c>
      <c r="AD98" s="1">
        <v>125</v>
      </c>
      <c r="AE98">
        <v>0</v>
      </c>
      <c r="AF98">
        <v>21</v>
      </c>
      <c r="AG98">
        <v>63</v>
      </c>
      <c r="AH98">
        <v>14.975607</v>
      </c>
      <c r="AI98">
        <v>0</v>
      </c>
      <c r="AJ98">
        <v>0</v>
      </c>
      <c r="AK98">
        <v>1</v>
      </c>
      <c r="AL98">
        <v>47</v>
      </c>
      <c r="AM98">
        <v>0.97708376666711905</v>
      </c>
      <c r="AN98" t="s">
        <v>66</v>
      </c>
      <c r="AO98">
        <v>632.05200000000002</v>
      </c>
      <c r="AP98" t="s">
        <v>478</v>
      </c>
      <c r="AQ98" t="s">
        <v>117</v>
      </c>
      <c r="AR98" t="s">
        <v>120</v>
      </c>
      <c r="AS98" t="s">
        <v>117</v>
      </c>
      <c r="AT98" t="s">
        <v>120</v>
      </c>
      <c r="AU98" t="s">
        <v>213</v>
      </c>
      <c r="AV98" t="s">
        <v>287</v>
      </c>
      <c r="AW98" t="s">
        <v>66</v>
      </c>
      <c r="AX98">
        <v>153</v>
      </c>
      <c r="AY98" t="s">
        <v>532</v>
      </c>
      <c r="AZ98">
        <v>2</v>
      </c>
      <c r="BA98" t="s">
        <v>611</v>
      </c>
      <c r="BB98">
        <v>2</v>
      </c>
      <c r="BC98">
        <v>1</v>
      </c>
      <c r="BE98" t="s">
        <v>69</v>
      </c>
      <c r="BF98">
        <v>2</v>
      </c>
      <c r="BG98" t="s">
        <v>329</v>
      </c>
      <c r="BI98" t="s">
        <v>117</v>
      </c>
      <c r="BJ98" t="s">
        <v>287</v>
      </c>
      <c r="BK98" t="s">
        <v>66</v>
      </c>
      <c r="BL98">
        <v>0.97708376666711905</v>
      </c>
      <c r="BM98">
        <v>153</v>
      </c>
      <c r="BN98" t="s">
        <v>120</v>
      </c>
      <c r="BO98" t="s">
        <v>213</v>
      </c>
      <c r="BP98">
        <v>2</v>
      </c>
      <c r="BQ98">
        <v>1241.049</v>
      </c>
      <c r="BR98">
        <v>2.0516773194214914E-2</v>
      </c>
      <c r="BS98">
        <v>0.33852635346358784</v>
      </c>
      <c r="BT98">
        <v>0.10072124468896877</v>
      </c>
      <c r="BU98">
        <v>9.9220000000000006</v>
      </c>
      <c r="BV98">
        <v>0</v>
      </c>
      <c r="BW98">
        <v>1.6921169107746754</v>
      </c>
      <c r="BX98">
        <v>1</v>
      </c>
      <c r="BY98">
        <v>0</v>
      </c>
      <c r="BZ98">
        <v>21</v>
      </c>
    </row>
    <row r="99" spans="1:78" ht="16.5">
      <c r="A99" s="126" t="str">
        <f t="shared" si="19"/>
        <v>성원운수</v>
      </c>
      <c r="B99" s="127" t="str">
        <f t="shared" si="20"/>
        <v>조우제</v>
      </c>
      <c r="C99" s="128" t="str">
        <f t="shared" si="21"/>
        <v>C</v>
      </c>
      <c r="D99" s="129">
        <f t="shared" si="22"/>
        <v>0.87644427413348414</v>
      </c>
      <c r="E99" s="130">
        <f t="shared" si="23"/>
        <v>8654</v>
      </c>
      <c r="F99" s="131" t="str">
        <f t="shared" si="24"/>
        <v>순환54</v>
      </c>
      <c r="G99" s="132" t="str">
        <f t="shared" si="25"/>
        <v>72바1927</v>
      </c>
      <c r="H99" s="133">
        <f t="shared" si="26"/>
        <v>2</v>
      </c>
      <c r="I99" s="134">
        <f t="shared" si="27"/>
        <v>1218.393</v>
      </c>
      <c r="J99" s="135">
        <f t="shared" si="28"/>
        <v>2.7355960748301156E-2</v>
      </c>
      <c r="K99" s="135">
        <f t="shared" si="29"/>
        <v>0.30560675404041771</v>
      </c>
      <c r="L99" s="135">
        <f t="shared" si="30"/>
        <v>0.23145241313763293</v>
      </c>
      <c r="M99" s="136">
        <f t="shared" si="31"/>
        <v>6.3079999999999998</v>
      </c>
      <c r="N99" s="137">
        <f t="shared" si="32"/>
        <v>0</v>
      </c>
      <c r="O99" s="137">
        <f t="shared" si="33"/>
        <v>24.704672466109045</v>
      </c>
      <c r="P99" s="219">
        <f t="shared" si="34"/>
        <v>6</v>
      </c>
      <c r="Q99" s="220">
        <f t="shared" si="35"/>
        <v>0</v>
      </c>
      <c r="R99" s="220">
        <f t="shared" si="36"/>
        <v>301</v>
      </c>
      <c r="T99">
        <v>519</v>
      </c>
      <c r="U99">
        <v>8654</v>
      </c>
      <c r="V99" t="s">
        <v>288</v>
      </c>
      <c r="W99">
        <v>1218.393</v>
      </c>
      <c r="X99">
        <v>422.58300000000003</v>
      </c>
      <c r="Y99">
        <v>2.883</v>
      </c>
      <c r="Z99">
        <v>6.3079999999999998</v>
      </c>
      <c r="AA99">
        <v>66.416895999999994</v>
      </c>
      <c r="AB99">
        <v>1.8168979999999999</v>
      </c>
      <c r="AC99">
        <v>20.297452</v>
      </c>
      <c r="AD99" s="1">
        <v>282</v>
      </c>
      <c r="AE99">
        <v>0</v>
      </c>
      <c r="AF99">
        <v>301</v>
      </c>
      <c r="AG99">
        <v>77</v>
      </c>
      <c r="AH99">
        <v>18.344624</v>
      </c>
      <c r="AI99">
        <v>462.7</v>
      </c>
      <c r="AJ99">
        <v>0</v>
      </c>
      <c r="AK99">
        <v>6</v>
      </c>
      <c r="AL99">
        <v>414</v>
      </c>
      <c r="AM99">
        <v>0.87644427413348414</v>
      </c>
      <c r="AN99" t="s">
        <v>69</v>
      </c>
      <c r="AO99">
        <v>1132.914</v>
      </c>
      <c r="AP99" t="s">
        <v>479</v>
      </c>
      <c r="AQ99" t="s">
        <v>117</v>
      </c>
      <c r="AR99" t="s">
        <v>123</v>
      </c>
      <c r="AS99" t="s">
        <v>117</v>
      </c>
      <c r="AT99" t="s">
        <v>123</v>
      </c>
      <c r="AU99" t="s">
        <v>224</v>
      </c>
      <c r="AV99" t="s">
        <v>288</v>
      </c>
      <c r="AW99" t="s">
        <v>69</v>
      </c>
      <c r="AX99">
        <v>8654</v>
      </c>
      <c r="AY99" t="s">
        <v>526</v>
      </c>
      <c r="AZ99">
        <v>2</v>
      </c>
      <c r="BA99" t="s">
        <v>612</v>
      </c>
      <c r="BB99">
        <v>2</v>
      </c>
      <c r="BC99">
        <v>1</v>
      </c>
      <c r="BE99" t="s">
        <v>69</v>
      </c>
      <c r="BF99">
        <v>0</v>
      </c>
      <c r="BG99" t="s">
        <v>297</v>
      </c>
      <c r="BI99" t="s">
        <v>117</v>
      </c>
      <c r="BJ99" t="s">
        <v>288</v>
      </c>
      <c r="BK99" t="s">
        <v>69</v>
      </c>
      <c r="BL99">
        <v>0.87644427413348414</v>
      </c>
      <c r="BM99">
        <v>8654</v>
      </c>
      <c r="BN99" t="s">
        <v>123</v>
      </c>
      <c r="BO99" t="s">
        <v>224</v>
      </c>
      <c r="BP99">
        <v>2</v>
      </c>
      <c r="BQ99">
        <v>1218.393</v>
      </c>
      <c r="BR99">
        <v>2.7355960748301156E-2</v>
      </c>
      <c r="BS99">
        <v>0.30560675404041771</v>
      </c>
      <c r="BT99">
        <v>0.23145241313763293</v>
      </c>
      <c r="BU99">
        <v>6.3079999999999998</v>
      </c>
      <c r="BV99">
        <v>0</v>
      </c>
      <c r="BW99">
        <v>24.704672466109045</v>
      </c>
      <c r="BX99">
        <v>6</v>
      </c>
      <c r="BY99">
        <v>0</v>
      </c>
      <c r="BZ99">
        <v>301</v>
      </c>
    </row>
    <row r="100" spans="1:78" ht="16.5">
      <c r="A100" s="109" t="str">
        <f t="shared" si="19"/>
        <v>성원운수</v>
      </c>
      <c r="B100" s="110" t="str">
        <f t="shared" si="20"/>
        <v>차양근</v>
      </c>
      <c r="C100" s="111" t="str">
        <f t="shared" si="21"/>
        <v>A</v>
      </c>
      <c r="D100" s="112">
        <f t="shared" si="22"/>
        <v>0.97873631883154699</v>
      </c>
      <c r="E100" s="113">
        <f t="shared" si="23"/>
        <v>2232</v>
      </c>
      <c r="F100" s="114" t="str">
        <f t="shared" si="24"/>
        <v>538</v>
      </c>
      <c r="G100" s="115" t="str">
        <f t="shared" si="25"/>
        <v>71바6303</v>
      </c>
      <c r="H100" s="116">
        <f t="shared" si="26"/>
        <v>5</v>
      </c>
      <c r="I100" s="117">
        <f t="shared" si="27"/>
        <v>1138.9259999999999</v>
      </c>
      <c r="J100" s="118">
        <f t="shared" si="28"/>
        <v>1.8451467669892068E-2</v>
      </c>
      <c r="K100" s="118">
        <f t="shared" si="29"/>
        <v>0.39868590405541365</v>
      </c>
      <c r="L100" s="118">
        <f t="shared" si="30"/>
        <v>0.10009429936624505</v>
      </c>
      <c r="M100" s="119">
        <f t="shared" si="31"/>
        <v>9.15</v>
      </c>
      <c r="N100" s="120">
        <f t="shared" si="32"/>
        <v>8.7802016987934259E-2</v>
      </c>
      <c r="O100" s="120">
        <f t="shared" si="33"/>
        <v>10.272835987588307</v>
      </c>
      <c r="P100" s="221">
        <f t="shared" si="34"/>
        <v>37</v>
      </c>
      <c r="Q100" s="222">
        <f t="shared" si="35"/>
        <v>1</v>
      </c>
      <c r="R100" s="222">
        <f t="shared" si="36"/>
        <v>117</v>
      </c>
      <c r="T100">
        <v>519</v>
      </c>
      <c r="U100">
        <v>2232</v>
      </c>
      <c r="V100" t="s">
        <v>289</v>
      </c>
      <c r="W100">
        <v>1138.9259999999999</v>
      </c>
      <c r="X100">
        <v>451.92200000000003</v>
      </c>
      <c r="Y100">
        <v>2.52</v>
      </c>
      <c r="Z100">
        <v>9.15</v>
      </c>
      <c r="AA100">
        <v>92.989405000000005</v>
      </c>
      <c r="AB100">
        <v>1.7157910000000001</v>
      </c>
      <c r="AC100">
        <v>37.073565000000002</v>
      </c>
      <c r="AD100" s="1">
        <v>114</v>
      </c>
      <c r="AE100">
        <v>1</v>
      </c>
      <c r="AF100">
        <v>117</v>
      </c>
      <c r="AG100">
        <v>71</v>
      </c>
      <c r="AH100">
        <v>12.247911</v>
      </c>
      <c r="AI100">
        <v>24.9</v>
      </c>
      <c r="AJ100">
        <v>0</v>
      </c>
      <c r="AK100">
        <v>37</v>
      </c>
      <c r="AL100">
        <v>4264</v>
      </c>
      <c r="AM100">
        <v>0.97873631883154699</v>
      </c>
      <c r="AN100" t="s">
        <v>66</v>
      </c>
      <c r="AO100">
        <v>318.43299999999999</v>
      </c>
      <c r="AP100" t="s">
        <v>480</v>
      </c>
      <c r="AQ100" t="s">
        <v>117</v>
      </c>
      <c r="AR100" t="s">
        <v>121</v>
      </c>
      <c r="AS100" t="s">
        <v>117</v>
      </c>
      <c r="AT100" t="s">
        <v>121</v>
      </c>
      <c r="AU100" t="s">
        <v>216</v>
      </c>
      <c r="AV100" t="s">
        <v>289</v>
      </c>
      <c r="AW100" t="s">
        <v>66</v>
      </c>
      <c r="AX100">
        <v>2232</v>
      </c>
      <c r="AY100" t="s">
        <v>545</v>
      </c>
      <c r="AZ100">
        <v>2</v>
      </c>
      <c r="BA100" t="s">
        <v>613</v>
      </c>
      <c r="BB100">
        <v>5</v>
      </c>
      <c r="BC100">
        <v>1</v>
      </c>
      <c r="BE100" t="s">
        <v>66</v>
      </c>
      <c r="BF100">
        <v>0</v>
      </c>
      <c r="BG100" t="s">
        <v>297</v>
      </c>
      <c r="BI100" t="s">
        <v>117</v>
      </c>
      <c r="BJ100" t="s">
        <v>289</v>
      </c>
      <c r="BK100" t="s">
        <v>66</v>
      </c>
      <c r="BL100">
        <v>0.97873631883154699</v>
      </c>
      <c r="BM100">
        <v>2232</v>
      </c>
      <c r="BN100" t="s">
        <v>121</v>
      </c>
      <c r="BO100" t="s">
        <v>216</v>
      </c>
      <c r="BP100">
        <v>5</v>
      </c>
      <c r="BQ100">
        <v>1138.9259999999999</v>
      </c>
      <c r="BR100">
        <v>1.8451467669892068E-2</v>
      </c>
      <c r="BS100">
        <v>0.39868590405541365</v>
      </c>
      <c r="BT100">
        <v>0.10009429936624505</v>
      </c>
      <c r="BU100">
        <v>9.15</v>
      </c>
      <c r="BV100">
        <v>8.7802016987934259E-2</v>
      </c>
      <c r="BW100">
        <v>10.272835987588307</v>
      </c>
      <c r="BX100">
        <v>37</v>
      </c>
      <c r="BY100">
        <v>1</v>
      </c>
      <c r="BZ100">
        <v>117</v>
      </c>
    </row>
    <row r="101" spans="1:78" ht="16.5">
      <c r="A101" s="126" t="str">
        <f t="shared" si="19"/>
        <v>성원운수</v>
      </c>
      <c r="B101" s="127" t="str">
        <f t="shared" si="20"/>
        <v>최광진</v>
      </c>
      <c r="C101" s="128" t="str">
        <f t="shared" si="21"/>
        <v>B</v>
      </c>
      <c r="D101" s="129">
        <f t="shared" si="22"/>
        <v>0.93576331949820624</v>
      </c>
      <c r="E101" s="130">
        <f t="shared" si="23"/>
        <v>1495</v>
      </c>
      <c r="F101" s="131" t="str">
        <f t="shared" si="24"/>
        <v>536</v>
      </c>
      <c r="G101" s="132" t="str">
        <f t="shared" si="25"/>
        <v>71바5552</v>
      </c>
      <c r="H101" s="133">
        <f t="shared" si="26"/>
        <v>2</v>
      </c>
      <c r="I101" s="134">
        <f t="shared" si="27"/>
        <v>1283.9750000000001</v>
      </c>
      <c r="J101" s="135">
        <f t="shared" si="28"/>
        <v>3.8646085662562488E-3</v>
      </c>
      <c r="K101" s="135">
        <f t="shared" si="29"/>
        <v>0.38340403287246899</v>
      </c>
      <c r="L101" s="135">
        <f t="shared" si="30"/>
        <v>0.22819758951692981</v>
      </c>
      <c r="M101" s="136">
        <f t="shared" si="31"/>
        <v>7.468</v>
      </c>
      <c r="N101" s="137">
        <f t="shared" si="32"/>
        <v>0</v>
      </c>
      <c r="O101" s="137">
        <f t="shared" si="33"/>
        <v>4.4393387721723547</v>
      </c>
      <c r="P101" s="219">
        <f t="shared" si="34"/>
        <v>4</v>
      </c>
      <c r="Q101" s="220">
        <f t="shared" si="35"/>
        <v>0</v>
      </c>
      <c r="R101" s="220">
        <f t="shared" si="36"/>
        <v>57</v>
      </c>
      <c r="T101">
        <v>519</v>
      </c>
      <c r="U101">
        <v>1495</v>
      </c>
      <c r="V101" t="s">
        <v>310</v>
      </c>
      <c r="W101">
        <v>1283.9749999999999</v>
      </c>
      <c r="X101">
        <v>474.33199999999999</v>
      </c>
      <c r="Y101">
        <v>2.7069999999999999</v>
      </c>
      <c r="Z101">
        <v>7.468</v>
      </c>
      <c r="AA101">
        <v>101.626075</v>
      </c>
      <c r="AB101">
        <v>0.39274500000000001</v>
      </c>
      <c r="AC101">
        <v>38.963847000000001</v>
      </c>
      <c r="AD101" s="1">
        <v>293</v>
      </c>
      <c r="AE101">
        <v>0</v>
      </c>
      <c r="AF101">
        <v>57</v>
      </c>
      <c r="AG101">
        <v>70</v>
      </c>
      <c r="AH101">
        <v>12.634306</v>
      </c>
      <c r="AI101">
        <v>11.2</v>
      </c>
      <c r="AJ101">
        <v>0</v>
      </c>
      <c r="AK101">
        <v>4</v>
      </c>
      <c r="AL101">
        <v>115</v>
      </c>
      <c r="AM101">
        <v>0.93576331949820624</v>
      </c>
      <c r="AN101" t="s">
        <v>68</v>
      </c>
      <c r="AO101">
        <v>1190.8720000000001</v>
      </c>
      <c r="AP101" t="s">
        <v>481</v>
      </c>
      <c r="AQ101" t="s">
        <v>117</v>
      </c>
      <c r="AR101" t="s">
        <v>119</v>
      </c>
      <c r="AS101" t="s">
        <v>117</v>
      </c>
      <c r="AT101" t="s">
        <v>119</v>
      </c>
      <c r="AU101" t="s">
        <v>299</v>
      </c>
      <c r="AV101" t="s">
        <v>310</v>
      </c>
      <c r="AW101" t="s">
        <v>68</v>
      </c>
      <c r="AX101">
        <v>1495</v>
      </c>
      <c r="AY101" t="s">
        <v>549</v>
      </c>
      <c r="AZ101">
        <v>1</v>
      </c>
      <c r="BA101" t="s">
        <v>203</v>
      </c>
      <c r="BB101">
        <v>2</v>
      </c>
      <c r="BC101">
        <v>1</v>
      </c>
      <c r="BE101" t="s">
        <v>68</v>
      </c>
      <c r="BF101">
        <v>0</v>
      </c>
      <c r="BG101" t="s">
        <v>297</v>
      </c>
      <c r="BI101" t="s">
        <v>117</v>
      </c>
      <c r="BJ101" t="s">
        <v>310</v>
      </c>
      <c r="BK101" t="s">
        <v>68</v>
      </c>
      <c r="BL101">
        <v>0.93576331949820624</v>
      </c>
      <c r="BM101">
        <v>1495</v>
      </c>
      <c r="BN101" t="s">
        <v>119</v>
      </c>
      <c r="BO101" t="s">
        <v>299</v>
      </c>
      <c r="BP101">
        <v>2</v>
      </c>
      <c r="BQ101">
        <v>1283.9750000000001</v>
      </c>
      <c r="BR101">
        <v>3.8646085662562488E-3</v>
      </c>
      <c r="BS101">
        <v>0.38340403287246899</v>
      </c>
      <c r="BT101">
        <v>0.22819758951692987</v>
      </c>
      <c r="BU101">
        <v>7.468</v>
      </c>
      <c r="BV101">
        <v>0</v>
      </c>
      <c r="BW101">
        <v>4.4393387721723547</v>
      </c>
      <c r="BX101">
        <v>4</v>
      </c>
      <c r="BY101">
        <v>0</v>
      </c>
      <c r="BZ101">
        <v>57</v>
      </c>
    </row>
    <row r="102" spans="1:78" ht="16.5">
      <c r="A102" s="109" t="str">
        <f t="shared" si="19"/>
        <v>성원운수</v>
      </c>
      <c r="B102" s="110" t="str">
        <f t="shared" si="20"/>
        <v>최광훈</v>
      </c>
      <c r="C102" s="111" t="str">
        <f t="shared" si="21"/>
        <v>D</v>
      </c>
      <c r="D102" s="112">
        <f t="shared" si="22"/>
        <v>0.81607142857142867</v>
      </c>
      <c r="E102" s="113">
        <f t="shared" si="23"/>
        <v>3585</v>
      </c>
      <c r="F102" s="114" t="str">
        <f t="shared" si="24"/>
        <v>536</v>
      </c>
      <c r="G102" s="115" t="str">
        <f t="shared" si="25"/>
        <v>71바5559</v>
      </c>
      <c r="H102" s="116">
        <f t="shared" si="26"/>
        <v>1</v>
      </c>
      <c r="I102" s="117">
        <f t="shared" si="27"/>
        <v>1506.105</v>
      </c>
      <c r="J102" s="118">
        <f t="shared" si="28"/>
        <v>1.5099628547530532E-2</v>
      </c>
      <c r="K102" s="118">
        <f t="shared" si="29"/>
        <v>0.38583240498572502</v>
      </c>
      <c r="L102" s="118">
        <f t="shared" si="30"/>
        <v>0.11486582940764423</v>
      </c>
      <c r="M102" s="119">
        <f t="shared" si="31"/>
        <v>4.766</v>
      </c>
      <c r="N102" s="120">
        <f t="shared" si="32"/>
        <v>0</v>
      </c>
      <c r="O102" s="120">
        <f t="shared" si="33"/>
        <v>6.9052290510953753</v>
      </c>
      <c r="P102" s="221">
        <f t="shared" si="34"/>
        <v>21</v>
      </c>
      <c r="Q102" s="222">
        <f t="shared" si="35"/>
        <v>0</v>
      </c>
      <c r="R102" s="222">
        <f t="shared" si="36"/>
        <v>104</v>
      </c>
      <c r="T102">
        <v>519</v>
      </c>
      <c r="U102">
        <v>3585</v>
      </c>
      <c r="V102" t="s">
        <v>336</v>
      </c>
      <c r="W102">
        <v>1506.105</v>
      </c>
      <c r="X102">
        <v>659.27</v>
      </c>
      <c r="Y102">
        <v>2.2850000000000001</v>
      </c>
      <c r="Z102">
        <v>4.766</v>
      </c>
      <c r="AA102">
        <v>117.84468699999999</v>
      </c>
      <c r="AB102">
        <v>1.7794110000000001</v>
      </c>
      <c r="AC102">
        <v>45.468299000000002</v>
      </c>
      <c r="AD102" s="1">
        <v>173</v>
      </c>
      <c r="AE102">
        <v>0</v>
      </c>
      <c r="AF102">
        <v>104</v>
      </c>
      <c r="AG102">
        <v>65</v>
      </c>
      <c r="AH102">
        <v>12.780423000000001</v>
      </c>
      <c r="AI102">
        <v>8.6</v>
      </c>
      <c r="AJ102">
        <v>0</v>
      </c>
      <c r="AK102">
        <v>21</v>
      </c>
      <c r="AL102">
        <v>2169</v>
      </c>
      <c r="AM102">
        <v>0.81607142857142867</v>
      </c>
      <c r="AN102" t="s">
        <v>67</v>
      </c>
      <c r="AO102">
        <v>1506.105</v>
      </c>
      <c r="AP102" t="s">
        <v>482</v>
      </c>
      <c r="AQ102" t="s">
        <v>117</v>
      </c>
      <c r="AR102" t="s">
        <v>119</v>
      </c>
      <c r="AS102" t="s">
        <v>117</v>
      </c>
      <c r="AT102" t="s">
        <v>119</v>
      </c>
      <c r="AU102" t="s">
        <v>198</v>
      </c>
      <c r="AV102" t="s">
        <v>336</v>
      </c>
      <c r="AW102" t="s">
        <v>67</v>
      </c>
      <c r="AX102">
        <v>3585</v>
      </c>
      <c r="AY102" t="s">
        <v>538</v>
      </c>
      <c r="AZ102">
        <v>3</v>
      </c>
      <c r="BA102" t="s">
        <v>614</v>
      </c>
      <c r="BB102">
        <v>1</v>
      </c>
      <c r="BC102">
        <v>1</v>
      </c>
      <c r="BE102" t="s">
        <v>70</v>
      </c>
      <c r="BF102">
        <v>1</v>
      </c>
      <c r="BG102" t="s">
        <v>329</v>
      </c>
      <c r="BI102" t="s">
        <v>117</v>
      </c>
      <c r="BJ102" t="s">
        <v>336</v>
      </c>
      <c r="BK102" t="s">
        <v>67</v>
      </c>
      <c r="BL102">
        <v>0.81607142857142867</v>
      </c>
      <c r="BM102">
        <v>3585</v>
      </c>
      <c r="BN102" t="s">
        <v>119</v>
      </c>
      <c r="BO102" t="s">
        <v>198</v>
      </c>
      <c r="BP102">
        <v>1</v>
      </c>
      <c r="BQ102">
        <v>1506.105</v>
      </c>
      <c r="BR102">
        <v>1.5099628547530532E-2</v>
      </c>
      <c r="BS102">
        <v>0.38583240498572502</v>
      </c>
      <c r="BT102">
        <v>0.11486582940764423</v>
      </c>
      <c r="BU102">
        <v>4.766</v>
      </c>
      <c r="BV102">
        <v>0</v>
      </c>
      <c r="BW102">
        <v>6.9052290510953753</v>
      </c>
      <c r="BX102">
        <v>21</v>
      </c>
      <c r="BY102">
        <v>0</v>
      </c>
      <c r="BZ102">
        <v>104</v>
      </c>
    </row>
    <row r="103" spans="1:78" ht="16.5">
      <c r="A103" s="126" t="str">
        <f t="shared" si="19"/>
        <v>성원운수</v>
      </c>
      <c r="B103" s="127" t="str">
        <f t="shared" si="20"/>
        <v>최한국</v>
      </c>
      <c r="C103" s="128" t="str">
        <f t="shared" si="21"/>
        <v>B</v>
      </c>
      <c r="D103" s="129">
        <f t="shared" si="22"/>
        <v>0.93025091085802991</v>
      </c>
      <c r="E103" s="130">
        <f t="shared" si="23"/>
        <v>5936</v>
      </c>
      <c r="F103" s="131" t="str">
        <f t="shared" si="24"/>
        <v>538</v>
      </c>
      <c r="G103" s="132" t="str">
        <f t="shared" si="25"/>
        <v>71바6307</v>
      </c>
      <c r="H103" s="133">
        <f t="shared" si="26"/>
        <v>2</v>
      </c>
      <c r="I103" s="134">
        <f t="shared" si="27"/>
        <v>1410.0609999999999</v>
      </c>
      <c r="J103" s="135">
        <f t="shared" si="28"/>
        <v>3.9986154081199633E-2</v>
      </c>
      <c r="K103" s="135">
        <f t="shared" si="29"/>
        <v>0.39372045960143942</v>
      </c>
      <c r="L103" s="135">
        <f t="shared" si="30"/>
        <v>0.34111999409954608</v>
      </c>
      <c r="M103" s="136">
        <f t="shared" si="31"/>
        <v>11.279</v>
      </c>
      <c r="N103" s="137">
        <f t="shared" si="32"/>
        <v>0</v>
      </c>
      <c r="O103" s="137">
        <f t="shared" si="33"/>
        <v>12.552648431521758</v>
      </c>
      <c r="P103" s="219">
        <f t="shared" si="34"/>
        <v>24</v>
      </c>
      <c r="Q103" s="220">
        <f t="shared" si="35"/>
        <v>0</v>
      </c>
      <c r="R103" s="220">
        <f t="shared" si="36"/>
        <v>177</v>
      </c>
      <c r="T103">
        <v>519</v>
      </c>
      <c r="U103">
        <v>5936</v>
      </c>
      <c r="V103" t="s">
        <v>290</v>
      </c>
      <c r="W103">
        <v>1410.0609999999999</v>
      </c>
      <c r="X103">
        <v>583.33500000000004</v>
      </c>
      <c r="Y103">
        <v>2.4169999999999998</v>
      </c>
      <c r="Z103">
        <v>11.279</v>
      </c>
      <c r="AA103">
        <v>111.23855500000001</v>
      </c>
      <c r="AB103">
        <v>4.4480019999999998</v>
      </c>
      <c r="AC103">
        <v>43.796894999999999</v>
      </c>
      <c r="AD103" s="1">
        <v>481</v>
      </c>
      <c r="AE103">
        <v>0</v>
      </c>
      <c r="AF103">
        <v>177</v>
      </c>
      <c r="AG103">
        <v>82</v>
      </c>
      <c r="AH103">
        <v>12.676009000000001</v>
      </c>
      <c r="AI103">
        <v>99</v>
      </c>
      <c r="AJ103">
        <v>0</v>
      </c>
      <c r="AK103">
        <v>24</v>
      </c>
      <c r="AL103">
        <v>909</v>
      </c>
      <c r="AM103">
        <v>0.93025091085802991</v>
      </c>
      <c r="AN103" t="s">
        <v>68</v>
      </c>
      <c r="AO103">
        <v>1325.5419999999999</v>
      </c>
      <c r="AP103" t="s">
        <v>483</v>
      </c>
      <c r="AQ103" t="s">
        <v>117</v>
      </c>
      <c r="AR103" t="s">
        <v>121</v>
      </c>
      <c r="AS103" t="s">
        <v>117</v>
      </c>
      <c r="AT103" t="s">
        <v>121</v>
      </c>
      <c r="AU103" t="s">
        <v>218</v>
      </c>
      <c r="AV103" t="s">
        <v>290</v>
      </c>
      <c r="AW103" t="s">
        <v>68</v>
      </c>
      <c r="AX103">
        <v>5936</v>
      </c>
      <c r="AY103" t="s">
        <v>557</v>
      </c>
      <c r="AZ103">
        <v>2</v>
      </c>
      <c r="BA103" t="s">
        <v>354</v>
      </c>
      <c r="BB103">
        <v>2</v>
      </c>
      <c r="BC103">
        <v>1</v>
      </c>
      <c r="BE103" t="s">
        <v>68</v>
      </c>
      <c r="BF103">
        <v>0</v>
      </c>
      <c r="BG103" t="s">
        <v>297</v>
      </c>
      <c r="BI103" t="s">
        <v>117</v>
      </c>
      <c r="BJ103" t="s">
        <v>290</v>
      </c>
      <c r="BK103" t="s">
        <v>68</v>
      </c>
      <c r="BL103">
        <v>0.93025091085802991</v>
      </c>
      <c r="BM103">
        <v>5936</v>
      </c>
      <c r="BN103" t="s">
        <v>121</v>
      </c>
      <c r="BO103" t="s">
        <v>218</v>
      </c>
      <c r="BP103">
        <v>2</v>
      </c>
      <c r="BQ103">
        <v>1410.0609999999999</v>
      </c>
      <c r="BR103">
        <v>3.9986154081199633E-2</v>
      </c>
      <c r="BS103">
        <v>0.39372045960143942</v>
      </c>
      <c r="BT103">
        <v>0.34111999409954608</v>
      </c>
      <c r="BU103">
        <v>11.279</v>
      </c>
      <c r="BV103">
        <v>0</v>
      </c>
      <c r="BW103">
        <v>12.552648431521758</v>
      </c>
      <c r="BX103">
        <v>24</v>
      </c>
      <c r="BY103">
        <v>0</v>
      </c>
      <c r="BZ103">
        <v>177</v>
      </c>
    </row>
    <row r="104" spans="1:78" ht="16.5">
      <c r="A104" s="109" t="str">
        <f t="shared" si="19"/>
        <v>성원운수</v>
      </c>
      <c r="B104" s="110" t="str">
        <f t="shared" si="20"/>
        <v>최현호</v>
      </c>
      <c r="C104" s="111" t="str">
        <f t="shared" si="21"/>
        <v>D</v>
      </c>
      <c r="D104" s="112">
        <f t="shared" si="22"/>
        <v>0.81499999999999995</v>
      </c>
      <c r="E104" s="113">
        <f t="shared" si="23"/>
        <v>9077</v>
      </c>
      <c r="F104" s="114" t="str">
        <f t="shared" si="24"/>
        <v>535</v>
      </c>
      <c r="G104" s="115" t="str">
        <f t="shared" si="25"/>
        <v>71바6959</v>
      </c>
      <c r="H104" s="116">
        <f t="shared" si="26"/>
        <v>1</v>
      </c>
      <c r="I104" s="117">
        <f t="shared" si="27"/>
        <v>1675.479</v>
      </c>
      <c r="J104" s="118">
        <f t="shared" si="28"/>
        <v>2.5061347877764255E-2</v>
      </c>
      <c r="K104" s="118">
        <f t="shared" si="29"/>
        <v>0.37896369409401892</v>
      </c>
      <c r="L104" s="118">
        <f t="shared" si="30"/>
        <v>0.21068601874449039</v>
      </c>
      <c r="M104" s="119">
        <f t="shared" si="31"/>
        <v>8.7309999999999999</v>
      </c>
      <c r="N104" s="120">
        <f t="shared" si="32"/>
        <v>0</v>
      </c>
      <c r="O104" s="120">
        <f t="shared" si="33"/>
        <v>1.1340040668966904</v>
      </c>
      <c r="P104" s="221">
        <f t="shared" si="34"/>
        <v>20</v>
      </c>
      <c r="Q104" s="222">
        <f t="shared" si="35"/>
        <v>0</v>
      </c>
      <c r="R104" s="222">
        <f t="shared" si="36"/>
        <v>19</v>
      </c>
      <c r="T104">
        <v>519</v>
      </c>
      <c r="U104">
        <v>9077</v>
      </c>
      <c r="V104" t="s">
        <v>291</v>
      </c>
      <c r="W104">
        <v>1675.479</v>
      </c>
      <c r="X104">
        <v>642.351</v>
      </c>
      <c r="Y104">
        <v>2.6080000000000001</v>
      </c>
      <c r="Z104">
        <v>8.7309999999999999</v>
      </c>
      <c r="AA104">
        <v>131.55385799999999</v>
      </c>
      <c r="AB104">
        <v>3.2969170000000001</v>
      </c>
      <c r="AC104">
        <v>49.854135999999997</v>
      </c>
      <c r="AD104" s="1">
        <v>353</v>
      </c>
      <c r="AE104">
        <v>0</v>
      </c>
      <c r="AF104">
        <v>19</v>
      </c>
      <c r="AG104">
        <v>62</v>
      </c>
      <c r="AH104">
        <v>12.736068</v>
      </c>
      <c r="AI104">
        <v>0</v>
      </c>
      <c r="AJ104">
        <v>0</v>
      </c>
      <c r="AK104">
        <v>20</v>
      </c>
      <c r="AL104">
        <v>1690</v>
      </c>
      <c r="AM104">
        <v>0.81499999999999995</v>
      </c>
      <c r="AN104" t="s">
        <v>67</v>
      </c>
      <c r="AO104">
        <v>1675.479</v>
      </c>
      <c r="AP104" t="s">
        <v>484</v>
      </c>
      <c r="AQ104" t="s">
        <v>117</v>
      </c>
      <c r="AR104" t="s">
        <v>118</v>
      </c>
      <c r="AS104" t="s">
        <v>117</v>
      </c>
      <c r="AT104" t="s">
        <v>118</v>
      </c>
      <c r="AU104" t="s">
        <v>183</v>
      </c>
      <c r="AV104" t="s">
        <v>291</v>
      </c>
      <c r="AW104" t="s">
        <v>67</v>
      </c>
      <c r="AX104">
        <v>9077</v>
      </c>
      <c r="AY104" t="s">
        <v>529</v>
      </c>
      <c r="AZ104">
        <v>4</v>
      </c>
      <c r="BA104" t="s">
        <v>615</v>
      </c>
      <c r="BB104">
        <v>1</v>
      </c>
      <c r="BC104">
        <v>1</v>
      </c>
      <c r="BE104" t="s">
        <v>69</v>
      </c>
      <c r="BF104">
        <v>-1</v>
      </c>
      <c r="BG104" t="s">
        <v>352</v>
      </c>
      <c r="BI104" t="s">
        <v>117</v>
      </c>
      <c r="BJ104" t="s">
        <v>291</v>
      </c>
      <c r="BK104" t="s">
        <v>67</v>
      </c>
      <c r="BL104">
        <v>0.81499999999999995</v>
      </c>
      <c r="BM104">
        <v>9077</v>
      </c>
      <c r="BN104" t="s">
        <v>118</v>
      </c>
      <c r="BO104" t="s">
        <v>183</v>
      </c>
      <c r="BP104">
        <v>1</v>
      </c>
      <c r="BQ104">
        <v>1675.479</v>
      </c>
      <c r="BR104">
        <v>2.5061347877764255E-2</v>
      </c>
      <c r="BS104">
        <v>0.37896369409401892</v>
      </c>
      <c r="BT104">
        <v>0.21068601874449039</v>
      </c>
      <c r="BU104">
        <v>8.7309999999999999</v>
      </c>
      <c r="BV104">
        <v>0</v>
      </c>
      <c r="BW104">
        <v>1.1340040668966904</v>
      </c>
      <c r="BX104">
        <v>20</v>
      </c>
      <c r="BY104">
        <v>0</v>
      </c>
      <c r="BZ104">
        <v>19</v>
      </c>
    </row>
    <row r="105" spans="1:78" ht="16.5">
      <c r="A105" s="126" t="str">
        <f t="shared" si="19"/>
        <v>성원운수</v>
      </c>
      <c r="B105" s="127" t="str">
        <f t="shared" si="20"/>
        <v>하동호</v>
      </c>
      <c r="C105" s="128" t="str">
        <f t="shared" si="21"/>
        <v>S</v>
      </c>
      <c r="D105" s="129">
        <f t="shared" si="22"/>
        <v>1.0513333333333332</v>
      </c>
      <c r="E105" s="130">
        <f t="shared" si="23"/>
        <v>355</v>
      </c>
      <c r="F105" s="131" t="str">
        <f t="shared" si="24"/>
        <v>535</v>
      </c>
      <c r="G105" s="132" t="str">
        <f t="shared" si="25"/>
        <v>71바6963</v>
      </c>
      <c r="H105" s="133">
        <f t="shared" si="26"/>
        <v>1</v>
      </c>
      <c r="I105" s="134">
        <f t="shared" si="27"/>
        <v>723.74300000000005</v>
      </c>
      <c r="J105" s="135">
        <f t="shared" si="28"/>
        <v>5.7592519084218108E-3</v>
      </c>
      <c r="K105" s="135">
        <f t="shared" si="29"/>
        <v>0.34566771686904413</v>
      </c>
      <c r="L105" s="135">
        <f t="shared" si="30"/>
        <v>0.22383636180246302</v>
      </c>
      <c r="M105" s="136">
        <f t="shared" si="31"/>
        <v>5.2240000000000002</v>
      </c>
      <c r="N105" s="137">
        <f t="shared" si="32"/>
        <v>0</v>
      </c>
      <c r="O105" s="137">
        <f t="shared" si="33"/>
        <v>1.1053647496417927</v>
      </c>
      <c r="P105" s="219">
        <f t="shared" si="34"/>
        <v>5</v>
      </c>
      <c r="Q105" s="220">
        <f t="shared" si="35"/>
        <v>0</v>
      </c>
      <c r="R105" s="220">
        <f t="shared" si="36"/>
        <v>8</v>
      </c>
      <c r="T105">
        <v>519</v>
      </c>
      <c r="U105">
        <v>355</v>
      </c>
      <c r="V105" t="s">
        <v>292</v>
      </c>
      <c r="W105">
        <v>752.54300000000001</v>
      </c>
      <c r="X105">
        <v>239.33199999999999</v>
      </c>
      <c r="Y105">
        <v>3.1440000000000001</v>
      </c>
      <c r="Z105">
        <v>5.2240000000000002</v>
      </c>
      <c r="AA105">
        <v>57.103597000000001</v>
      </c>
      <c r="AB105">
        <v>0.328874</v>
      </c>
      <c r="AC105">
        <v>19.738869999999999</v>
      </c>
      <c r="AD105" s="1">
        <v>162</v>
      </c>
      <c r="AE105">
        <v>0</v>
      </c>
      <c r="AF105">
        <v>8</v>
      </c>
      <c r="AG105">
        <v>54</v>
      </c>
      <c r="AH105">
        <v>13.178556</v>
      </c>
      <c r="AI105">
        <v>0</v>
      </c>
      <c r="AJ105">
        <v>0</v>
      </c>
      <c r="AK105">
        <v>5</v>
      </c>
      <c r="AL105">
        <v>183</v>
      </c>
      <c r="AM105">
        <v>1.0513333333333332</v>
      </c>
      <c r="AN105" t="s">
        <v>71</v>
      </c>
      <c r="AO105">
        <v>723.74300000000005</v>
      </c>
      <c r="AP105" t="s">
        <v>485</v>
      </c>
      <c r="AQ105" t="s">
        <v>117</v>
      </c>
      <c r="AR105" t="s">
        <v>118</v>
      </c>
      <c r="AS105" t="s">
        <v>117</v>
      </c>
      <c r="AT105" t="s">
        <v>118</v>
      </c>
      <c r="AU105" t="s">
        <v>187</v>
      </c>
      <c r="AV105" t="s">
        <v>292</v>
      </c>
      <c r="AW105" t="s">
        <v>71</v>
      </c>
      <c r="AX105">
        <v>355</v>
      </c>
      <c r="AY105" t="s">
        <v>544</v>
      </c>
      <c r="AZ105">
        <v>3</v>
      </c>
      <c r="BA105" t="s">
        <v>616</v>
      </c>
      <c r="BB105">
        <v>1</v>
      </c>
      <c r="BC105">
        <v>1</v>
      </c>
      <c r="BE105" t="s">
        <v>71</v>
      </c>
      <c r="BF105">
        <v>0</v>
      </c>
      <c r="BG105" t="s">
        <v>297</v>
      </c>
      <c r="BI105" t="s">
        <v>117</v>
      </c>
      <c r="BJ105" t="s">
        <v>292</v>
      </c>
      <c r="BK105" t="s">
        <v>71</v>
      </c>
      <c r="BL105">
        <v>1.0513333333333332</v>
      </c>
      <c r="BM105">
        <v>355</v>
      </c>
      <c r="BN105" t="s">
        <v>118</v>
      </c>
      <c r="BO105" t="s">
        <v>187</v>
      </c>
      <c r="BP105">
        <v>1</v>
      </c>
      <c r="BQ105">
        <v>723.74300000000005</v>
      </c>
      <c r="BR105">
        <v>5.7592519084218108E-3</v>
      </c>
      <c r="BS105">
        <v>0.34566771686904413</v>
      </c>
      <c r="BT105">
        <v>0.21527009087852786</v>
      </c>
      <c r="BU105">
        <v>5.2240000000000002</v>
      </c>
      <c r="BV105">
        <v>0</v>
      </c>
      <c r="BW105">
        <v>1.1053647496417927</v>
      </c>
      <c r="BX105">
        <v>5</v>
      </c>
      <c r="BY105">
        <v>0</v>
      </c>
      <c r="BZ105">
        <v>8</v>
      </c>
    </row>
    <row r="106" spans="1:78" ht="16.5">
      <c r="A106" s="109" t="str">
        <f t="shared" si="19"/>
        <v>성원운수</v>
      </c>
      <c r="B106" s="110" t="str">
        <f t="shared" si="20"/>
        <v>하순기</v>
      </c>
      <c r="C106" s="111" t="str">
        <f t="shared" si="21"/>
        <v>B</v>
      </c>
      <c r="D106" s="112">
        <f t="shared" si="22"/>
        <v>0.92937020951981231</v>
      </c>
      <c r="E106" s="113">
        <f t="shared" si="23"/>
        <v>6041</v>
      </c>
      <c r="F106" s="114" t="str">
        <f t="shared" si="24"/>
        <v>536</v>
      </c>
      <c r="G106" s="115" t="str">
        <f t="shared" si="25"/>
        <v>71바5557</v>
      </c>
      <c r="H106" s="116">
        <f t="shared" si="26"/>
        <v>4</v>
      </c>
      <c r="I106" s="117">
        <f t="shared" si="27"/>
        <v>1417.7370000000001</v>
      </c>
      <c r="J106" s="118">
        <f t="shared" si="28"/>
        <v>5.3627136397076877E-3</v>
      </c>
      <c r="K106" s="118">
        <f t="shared" si="29"/>
        <v>0.35126212664900297</v>
      </c>
      <c r="L106" s="118">
        <f t="shared" si="30"/>
        <v>0.21795297717418674</v>
      </c>
      <c r="M106" s="119">
        <f t="shared" si="31"/>
        <v>5.476</v>
      </c>
      <c r="N106" s="120">
        <f t="shared" si="32"/>
        <v>0.14106988813863219</v>
      </c>
      <c r="O106" s="120">
        <f t="shared" si="33"/>
        <v>5.0785159729907585</v>
      </c>
      <c r="P106" s="221">
        <f t="shared" si="34"/>
        <v>6</v>
      </c>
      <c r="Q106" s="222">
        <f t="shared" si="35"/>
        <v>2</v>
      </c>
      <c r="R106" s="222">
        <f t="shared" si="36"/>
        <v>72</v>
      </c>
      <c r="T106">
        <v>519</v>
      </c>
      <c r="U106">
        <v>6041</v>
      </c>
      <c r="V106" t="s">
        <v>293</v>
      </c>
      <c r="W106">
        <v>1417.7370000000001</v>
      </c>
      <c r="X106">
        <v>544.52700000000004</v>
      </c>
      <c r="Y106">
        <v>2.6040000000000001</v>
      </c>
      <c r="Z106">
        <v>5.476</v>
      </c>
      <c r="AA106">
        <v>103.690228</v>
      </c>
      <c r="AB106">
        <v>0.55606100000000003</v>
      </c>
      <c r="AC106">
        <v>36.422449999999998</v>
      </c>
      <c r="AD106" s="1">
        <v>309</v>
      </c>
      <c r="AE106">
        <v>2</v>
      </c>
      <c r="AF106">
        <v>72</v>
      </c>
      <c r="AG106">
        <v>69</v>
      </c>
      <c r="AH106">
        <v>13.672812</v>
      </c>
      <c r="AI106">
        <v>0.5</v>
      </c>
      <c r="AJ106">
        <v>0</v>
      </c>
      <c r="AK106">
        <v>6</v>
      </c>
      <c r="AL106">
        <v>424</v>
      </c>
      <c r="AM106">
        <v>0.92937020951981231</v>
      </c>
      <c r="AN106" t="s">
        <v>68</v>
      </c>
      <c r="AO106">
        <v>1120.4780000000001</v>
      </c>
      <c r="AP106" t="s">
        <v>486</v>
      </c>
      <c r="AQ106" t="s">
        <v>117</v>
      </c>
      <c r="AR106" t="s">
        <v>119</v>
      </c>
      <c r="AS106" t="s">
        <v>117</v>
      </c>
      <c r="AT106" t="s">
        <v>119</v>
      </c>
      <c r="AU106" t="s">
        <v>196</v>
      </c>
      <c r="AV106" t="s">
        <v>293</v>
      </c>
      <c r="AW106" t="s">
        <v>68</v>
      </c>
      <c r="AX106">
        <v>6041</v>
      </c>
      <c r="AY106" t="s">
        <v>549</v>
      </c>
      <c r="AZ106">
        <v>3</v>
      </c>
      <c r="BA106" t="s">
        <v>351</v>
      </c>
      <c r="BB106">
        <v>4</v>
      </c>
      <c r="BC106">
        <v>1</v>
      </c>
      <c r="BE106" t="s">
        <v>69</v>
      </c>
      <c r="BF106">
        <v>1</v>
      </c>
      <c r="BG106" t="s">
        <v>329</v>
      </c>
      <c r="BI106" t="s">
        <v>117</v>
      </c>
      <c r="BJ106" t="s">
        <v>293</v>
      </c>
      <c r="BK106" t="s">
        <v>68</v>
      </c>
      <c r="BL106">
        <v>0.92937020951981231</v>
      </c>
      <c r="BM106">
        <v>6041</v>
      </c>
      <c r="BN106" t="s">
        <v>119</v>
      </c>
      <c r="BO106" t="s">
        <v>196</v>
      </c>
      <c r="BP106">
        <v>4</v>
      </c>
      <c r="BQ106">
        <v>1417.7370000000001</v>
      </c>
      <c r="BR106">
        <v>5.3627136397076877E-3</v>
      </c>
      <c r="BS106">
        <v>0.35126212664900297</v>
      </c>
      <c r="BT106">
        <v>0.21795297717418674</v>
      </c>
      <c r="BU106">
        <v>5.476</v>
      </c>
      <c r="BV106">
        <v>0.14106988813863219</v>
      </c>
      <c r="BW106">
        <v>5.0785159729907585</v>
      </c>
      <c r="BX106">
        <v>6</v>
      </c>
      <c r="BY106">
        <v>2</v>
      </c>
      <c r="BZ106">
        <v>72</v>
      </c>
    </row>
    <row r="107" spans="1:78" ht="16.5">
      <c r="A107" s="126" t="str">
        <f t="shared" si="19"/>
        <v>성원운수</v>
      </c>
      <c r="B107" s="127" t="str">
        <f t="shared" si="20"/>
        <v>한용안</v>
      </c>
      <c r="C107" s="128" t="str">
        <f t="shared" si="21"/>
        <v>B</v>
      </c>
      <c r="D107" s="129">
        <f t="shared" si="22"/>
        <v>0.91221197051043901</v>
      </c>
      <c r="E107" s="130">
        <f t="shared" si="23"/>
        <v>3400</v>
      </c>
      <c r="F107" s="131" t="str">
        <f t="shared" si="24"/>
        <v>535</v>
      </c>
      <c r="G107" s="132" t="str">
        <f t="shared" si="25"/>
        <v>71바6955</v>
      </c>
      <c r="H107" s="133">
        <f t="shared" si="26"/>
        <v>6</v>
      </c>
      <c r="I107" s="134">
        <f t="shared" si="27"/>
        <v>1549.6000000000001</v>
      </c>
      <c r="J107" s="135">
        <f t="shared" si="28"/>
        <v>2.954495214020671E-2</v>
      </c>
      <c r="K107" s="135">
        <f t="shared" si="29"/>
        <v>0.36025572012208718</v>
      </c>
      <c r="L107" s="135">
        <f t="shared" si="30"/>
        <v>0.20005162622612285</v>
      </c>
      <c r="M107" s="136">
        <f t="shared" si="31"/>
        <v>7.6609999999999996</v>
      </c>
      <c r="N107" s="137">
        <f t="shared" si="32"/>
        <v>6.4532782653588014E-2</v>
      </c>
      <c r="O107" s="137">
        <f t="shared" si="33"/>
        <v>0.90345895715023228</v>
      </c>
      <c r="P107" s="219">
        <f t="shared" si="34"/>
        <v>23</v>
      </c>
      <c r="Q107" s="220">
        <f t="shared" si="35"/>
        <v>1</v>
      </c>
      <c r="R107" s="220">
        <f t="shared" si="36"/>
        <v>14</v>
      </c>
      <c r="T107">
        <v>519</v>
      </c>
      <c r="U107">
        <v>3400</v>
      </c>
      <c r="V107" t="s">
        <v>294</v>
      </c>
      <c r="W107">
        <v>1549.6</v>
      </c>
      <c r="X107">
        <v>586.00300000000004</v>
      </c>
      <c r="Y107">
        <v>2.6440000000000001</v>
      </c>
      <c r="Z107">
        <v>7.6609999999999996</v>
      </c>
      <c r="AA107">
        <v>123.248025</v>
      </c>
      <c r="AB107">
        <v>3.6413570000000002</v>
      </c>
      <c r="AC107">
        <v>44.400806000000003</v>
      </c>
      <c r="AD107" s="1">
        <v>310</v>
      </c>
      <c r="AE107">
        <v>1</v>
      </c>
      <c r="AF107">
        <v>14</v>
      </c>
      <c r="AG107">
        <v>61</v>
      </c>
      <c r="AH107">
        <v>12.57302</v>
      </c>
      <c r="AI107">
        <v>0</v>
      </c>
      <c r="AJ107">
        <v>0</v>
      </c>
      <c r="AK107">
        <v>23</v>
      </c>
      <c r="AL107">
        <v>2165</v>
      </c>
      <c r="AM107">
        <v>0.91221197051043901</v>
      </c>
      <c r="AN107" t="s">
        <v>68</v>
      </c>
      <c r="AO107">
        <v>888.84</v>
      </c>
      <c r="AP107" t="s">
        <v>487</v>
      </c>
      <c r="AQ107" t="s">
        <v>117</v>
      </c>
      <c r="AR107" t="s">
        <v>118</v>
      </c>
      <c r="AS107" t="s">
        <v>117</v>
      </c>
      <c r="AT107" t="s">
        <v>118</v>
      </c>
      <c r="AU107" t="s">
        <v>177</v>
      </c>
      <c r="AV107" t="s">
        <v>294</v>
      </c>
      <c r="AW107" t="s">
        <v>68</v>
      </c>
      <c r="AX107">
        <v>3400</v>
      </c>
      <c r="AY107" t="s">
        <v>574</v>
      </c>
      <c r="AZ107">
        <v>5</v>
      </c>
      <c r="BA107" t="s">
        <v>617</v>
      </c>
      <c r="BB107">
        <v>6</v>
      </c>
      <c r="BC107">
        <v>1</v>
      </c>
      <c r="BE107" t="s">
        <v>68</v>
      </c>
      <c r="BF107">
        <v>0</v>
      </c>
      <c r="BG107" t="s">
        <v>297</v>
      </c>
      <c r="BI107" t="s">
        <v>117</v>
      </c>
      <c r="BJ107" t="s">
        <v>294</v>
      </c>
      <c r="BK107" t="s">
        <v>68</v>
      </c>
      <c r="BL107">
        <v>0.91221197051043901</v>
      </c>
      <c r="BM107">
        <v>3400</v>
      </c>
      <c r="BN107" t="s">
        <v>118</v>
      </c>
      <c r="BO107" t="s">
        <v>177</v>
      </c>
      <c r="BP107">
        <v>6</v>
      </c>
      <c r="BQ107">
        <v>1549.6000000000001</v>
      </c>
      <c r="BR107">
        <v>2.954495214020671E-2</v>
      </c>
      <c r="BS107">
        <v>0.36025572012208718</v>
      </c>
      <c r="BT107">
        <v>0.20005162622612288</v>
      </c>
      <c r="BU107">
        <v>7.6609999999999996</v>
      </c>
      <c r="BV107">
        <v>6.4532782653588014E-2</v>
      </c>
      <c r="BW107">
        <v>0.90345895715023228</v>
      </c>
      <c r="BX107">
        <v>23</v>
      </c>
      <c r="BY107">
        <v>1</v>
      </c>
      <c r="BZ107">
        <v>14</v>
      </c>
    </row>
    <row r="108" spans="1:78" ht="16.5">
      <c r="A108" s="109" t="str">
        <f t="shared" si="19"/>
        <v>성원운수</v>
      </c>
      <c r="B108" s="110" t="str">
        <f t="shared" si="20"/>
        <v>함상수</v>
      </c>
      <c r="C108" s="111" t="str">
        <f t="shared" si="21"/>
        <v>C</v>
      </c>
      <c r="D108" s="112">
        <f t="shared" si="22"/>
        <v>0.85766558594469255</v>
      </c>
      <c r="E108" s="113">
        <f t="shared" si="23"/>
        <v>1241</v>
      </c>
      <c r="F108" s="114" t="str">
        <f t="shared" si="24"/>
        <v>535</v>
      </c>
      <c r="G108" s="115" t="str">
        <f t="shared" si="25"/>
        <v>71바6955</v>
      </c>
      <c r="H108" s="116">
        <f t="shared" si="26"/>
        <v>8</v>
      </c>
      <c r="I108" s="117">
        <f t="shared" si="27"/>
        <v>1789.941</v>
      </c>
      <c r="J108" s="118">
        <f t="shared" si="28"/>
        <v>1.6566900909542468E-2</v>
      </c>
      <c r="K108" s="118">
        <f t="shared" si="29"/>
        <v>0.37673262288750553</v>
      </c>
      <c r="L108" s="118">
        <f t="shared" si="30"/>
        <v>0.1983305594988885</v>
      </c>
      <c r="M108" s="119">
        <f t="shared" si="31"/>
        <v>8.7080000000000002</v>
      </c>
      <c r="N108" s="120">
        <f t="shared" si="32"/>
        <v>5.586776323912352E-2</v>
      </c>
      <c r="O108" s="120">
        <f t="shared" si="33"/>
        <v>2.9609914516735469</v>
      </c>
      <c r="P108" s="221">
        <f t="shared" si="34"/>
        <v>23</v>
      </c>
      <c r="Q108" s="222">
        <f t="shared" si="35"/>
        <v>1</v>
      </c>
      <c r="R108" s="222">
        <f t="shared" si="36"/>
        <v>53</v>
      </c>
      <c r="T108">
        <v>519</v>
      </c>
      <c r="U108">
        <v>1241</v>
      </c>
      <c r="V108" t="s">
        <v>295</v>
      </c>
      <c r="W108">
        <v>1789.941</v>
      </c>
      <c r="X108">
        <v>711.077</v>
      </c>
      <c r="Y108">
        <v>2.5169999999999999</v>
      </c>
      <c r="Z108">
        <v>8.7080000000000002</v>
      </c>
      <c r="AA108">
        <v>140.271075</v>
      </c>
      <c r="AB108">
        <v>2.3238569999999998</v>
      </c>
      <c r="AC108">
        <v>52.84469</v>
      </c>
      <c r="AD108" s="1">
        <v>355</v>
      </c>
      <c r="AE108">
        <v>1</v>
      </c>
      <c r="AF108">
        <v>53</v>
      </c>
      <c r="AG108">
        <v>68</v>
      </c>
      <c r="AH108">
        <v>12.760585000000001</v>
      </c>
      <c r="AI108">
        <v>18.600000000000001</v>
      </c>
      <c r="AJ108">
        <v>0</v>
      </c>
      <c r="AK108">
        <v>23</v>
      </c>
      <c r="AL108">
        <v>4256</v>
      </c>
      <c r="AM108">
        <v>0.85766558594469255</v>
      </c>
      <c r="AN108" t="s">
        <v>69</v>
      </c>
      <c r="AO108">
        <v>859.11400000000003</v>
      </c>
      <c r="AP108" t="s">
        <v>488</v>
      </c>
      <c r="AQ108" t="s">
        <v>117</v>
      </c>
      <c r="AR108" t="s">
        <v>118</v>
      </c>
      <c r="AS108" t="s">
        <v>117</v>
      </c>
      <c r="AT108" t="s">
        <v>118</v>
      </c>
      <c r="AU108" t="s">
        <v>177</v>
      </c>
      <c r="AV108" t="s">
        <v>295</v>
      </c>
      <c r="AW108" t="s">
        <v>69</v>
      </c>
      <c r="AX108">
        <v>1241</v>
      </c>
      <c r="AY108" t="s">
        <v>568</v>
      </c>
      <c r="AZ108">
        <v>7</v>
      </c>
      <c r="BA108" t="s">
        <v>618</v>
      </c>
      <c r="BB108">
        <v>8</v>
      </c>
      <c r="BC108">
        <v>1</v>
      </c>
      <c r="BE108" t="s">
        <v>69</v>
      </c>
      <c r="BF108">
        <v>0</v>
      </c>
      <c r="BG108" t="s">
        <v>297</v>
      </c>
      <c r="BI108" t="s">
        <v>117</v>
      </c>
      <c r="BJ108" t="s">
        <v>295</v>
      </c>
      <c r="BK108" t="s">
        <v>69</v>
      </c>
      <c r="BL108">
        <v>0.85766558594469255</v>
      </c>
      <c r="BM108">
        <v>1241</v>
      </c>
      <c r="BN108" t="s">
        <v>118</v>
      </c>
      <c r="BO108" t="s">
        <v>177</v>
      </c>
      <c r="BP108">
        <v>8</v>
      </c>
      <c r="BQ108">
        <v>1789.941</v>
      </c>
      <c r="BR108">
        <v>1.6566900909542468E-2</v>
      </c>
      <c r="BS108">
        <v>0.37673262288750553</v>
      </c>
      <c r="BT108">
        <v>0.1983305594988885</v>
      </c>
      <c r="BU108">
        <v>8.7080000000000002</v>
      </c>
      <c r="BV108">
        <v>5.586776323912352E-2</v>
      </c>
      <c r="BW108">
        <v>2.9609914516735469</v>
      </c>
      <c r="BX108">
        <v>23</v>
      </c>
      <c r="BY108">
        <v>1</v>
      </c>
      <c r="BZ108">
        <v>53</v>
      </c>
    </row>
    <row r="109" spans="1:78" ht="16.5">
      <c r="A109" s="126" t="str">
        <f t="shared" si="19"/>
        <v>성원운수</v>
      </c>
      <c r="B109" s="127" t="str">
        <f t="shared" si="20"/>
        <v>홍성기</v>
      </c>
      <c r="C109" s="128" t="str">
        <f t="shared" si="21"/>
        <v>B</v>
      </c>
      <c r="D109" s="129">
        <f t="shared" si="22"/>
        <v>0.90661320027595871</v>
      </c>
      <c r="E109" s="130">
        <f t="shared" si="23"/>
        <v>5657</v>
      </c>
      <c r="F109" s="131" t="str">
        <f t="shared" si="24"/>
        <v>535</v>
      </c>
      <c r="G109" s="132" t="str">
        <f t="shared" si="25"/>
        <v>71바6961</v>
      </c>
      <c r="H109" s="133">
        <f t="shared" si="26"/>
        <v>7</v>
      </c>
      <c r="I109" s="134">
        <f t="shared" si="27"/>
        <v>1390.9749999999999</v>
      </c>
      <c r="J109" s="135">
        <f t="shared" si="28"/>
        <v>1.1349754109243585E-2</v>
      </c>
      <c r="K109" s="135">
        <f t="shared" si="29"/>
        <v>0.34405076725862921</v>
      </c>
      <c r="L109" s="135">
        <f t="shared" si="30"/>
        <v>0.27534642966264672</v>
      </c>
      <c r="M109" s="136">
        <f t="shared" si="31"/>
        <v>7.6180000000000003</v>
      </c>
      <c r="N109" s="137">
        <f t="shared" si="32"/>
        <v>7.1892018188680601E-2</v>
      </c>
      <c r="O109" s="137">
        <f t="shared" si="33"/>
        <v>1.7973004547170151</v>
      </c>
      <c r="P109" s="219">
        <f t="shared" si="34"/>
        <v>4</v>
      </c>
      <c r="Q109" s="220">
        <f t="shared" si="35"/>
        <v>1</v>
      </c>
      <c r="R109" s="220">
        <f t="shared" si="36"/>
        <v>25</v>
      </c>
      <c r="T109">
        <v>519</v>
      </c>
      <c r="U109">
        <v>5657</v>
      </c>
      <c r="V109" t="s">
        <v>489</v>
      </c>
      <c r="W109">
        <v>1390.9749999999999</v>
      </c>
      <c r="X109">
        <v>502.86099999999999</v>
      </c>
      <c r="Y109">
        <v>2.766</v>
      </c>
      <c r="Z109">
        <v>7.6180000000000003</v>
      </c>
      <c r="AA109">
        <v>108.343845</v>
      </c>
      <c r="AB109">
        <v>1.229676</v>
      </c>
      <c r="AC109">
        <v>37.275782999999997</v>
      </c>
      <c r="AD109" s="1">
        <v>383</v>
      </c>
      <c r="AE109">
        <v>1</v>
      </c>
      <c r="AF109">
        <v>25</v>
      </c>
      <c r="AG109">
        <v>60</v>
      </c>
      <c r="AH109">
        <v>12.838523</v>
      </c>
      <c r="AI109">
        <v>0</v>
      </c>
      <c r="AJ109">
        <v>0</v>
      </c>
      <c r="AK109">
        <v>4</v>
      </c>
      <c r="AL109">
        <v>330</v>
      </c>
      <c r="AM109">
        <v>0.90661320027595871</v>
      </c>
      <c r="AN109" t="s">
        <v>68</v>
      </c>
      <c r="AO109">
        <v>429.73700000000002</v>
      </c>
      <c r="AP109" t="s">
        <v>490</v>
      </c>
      <c r="AQ109" t="s">
        <v>117</v>
      </c>
      <c r="AR109" t="s">
        <v>118</v>
      </c>
      <c r="AS109" t="s">
        <v>117</v>
      </c>
      <c r="AT109" t="s">
        <v>118</v>
      </c>
      <c r="AU109" t="s">
        <v>185</v>
      </c>
      <c r="AV109" t="s">
        <v>489</v>
      </c>
      <c r="AW109" t="s">
        <v>68</v>
      </c>
      <c r="AX109">
        <v>5657</v>
      </c>
      <c r="AY109" t="s">
        <v>574</v>
      </c>
      <c r="AZ109">
        <v>8</v>
      </c>
      <c r="BA109" t="s">
        <v>619</v>
      </c>
      <c r="BB109">
        <v>7</v>
      </c>
      <c r="BC109">
        <v>1</v>
      </c>
      <c r="BE109" t="s">
        <v>69</v>
      </c>
      <c r="BF109">
        <v>1</v>
      </c>
      <c r="BG109" t="s">
        <v>329</v>
      </c>
      <c r="BI109" t="s">
        <v>117</v>
      </c>
      <c r="BJ109" t="s">
        <v>489</v>
      </c>
      <c r="BK109" t="s">
        <v>68</v>
      </c>
      <c r="BL109">
        <v>0.90661320027595871</v>
      </c>
      <c r="BM109">
        <v>5657</v>
      </c>
      <c r="BN109" t="s">
        <v>118</v>
      </c>
      <c r="BO109" t="s">
        <v>185</v>
      </c>
      <c r="BP109">
        <v>7</v>
      </c>
      <c r="BQ109">
        <v>1390.9749999999999</v>
      </c>
      <c r="BR109">
        <v>1.1349754109243585E-2</v>
      </c>
      <c r="BS109">
        <v>0.34405076725862921</v>
      </c>
      <c r="BT109">
        <v>0.27534642966264672</v>
      </c>
      <c r="BU109">
        <v>7.6180000000000003</v>
      </c>
      <c r="BV109">
        <v>7.1892018188680601E-2</v>
      </c>
      <c r="BW109">
        <v>1.7973004547170151</v>
      </c>
      <c r="BX109">
        <v>4</v>
      </c>
      <c r="BY109">
        <v>1</v>
      </c>
      <c r="BZ109">
        <v>25</v>
      </c>
    </row>
    <row r="110" spans="1:78" ht="16.5">
      <c r="A110" s="109" t="str">
        <f t="shared" si="19"/>
        <v>성원운수</v>
      </c>
      <c r="B110" s="110" t="str">
        <f t="shared" si="20"/>
        <v>홍성진</v>
      </c>
      <c r="C110" s="111" t="str">
        <f t="shared" si="21"/>
        <v>B</v>
      </c>
      <c r="D110" s="112">
        <f t="shared" si="22"/>
        <v>0.91235355677503527</v>
      </c>
      <c r="E110" s="113">
        <f t="shared" si="23"/>
        <v>509</v>
      </c>
      <c r="F110" s="114" t="str">
        <f t="shared" si="24"/>
        <v>539</v>
      </c>
      <c r="G110" s="115" t="str">
        <f t="shared" si="25"/>
        <v>71바6601</v>
      </c>
      <c r="H110" s="116">
        <f t="shared" si="26"/>
        <v>3</v>
      </c>
      <c r="I110" s="117">
        <f t="shared" si="27"/>
        <v>1372.1699999999998</v>
      </c>
      <c r="J110" s="118">
        <f t="shared" si="28"/>
        <v>4.0455905311945012E-2</v>
      </c>
      <c r="K110" s="118">
        <f t="shared" si="29"/>
        <v>0.37655682514293043</v>
      </c>
      <c r="L110" s="118">
        <f t="shared" si="30"/>
        <v>0.44455133110328898</v>
      </c>
      <c r="M110" s="119">
        <f t="shared" si="31"/>
        <v>8.1300000000000008</v>
      </c>
      <c r="N110" s="120">
        <f t="shared" si="32"/>
        <v>0.51014087175787259</v>
      </c>
      <c r="O110" s="120">
        <f t="shared" si="33"/>
        <v>0.2915090695759272</v>
      </c>
      <c r="P110" s="221">
        <f t="shared" si="34"/>
        <v>31</v>
      </c>
      <c r="Q110" s="222">
        <f t="shared" si="35"/>
        <v>7</v>
      </c>
      <c r="R110" s="222">
        <f t="shared" si="36"/>
        <v>4</v>
      </c>
      <c r="T110">
        <v>519</v>
      </c>
      <c r="U110">
        <v>509</v>
      </c>
      <c r="V110" t="s">
        <v>296</v>
      </c>
      <c r="W110">
        <v>1411.434</v>
      </c>
      <c r="X110">
        <v>376.94099999999997</v>
      </c>
      <c r="Y110">
        <v>3.7440000000000002</v>
      </c>
      <c r="Z110">
        <v>8.1300000000000008</v>
      </c>
      <c r="AA110">
        <v>128.81464299999999</v>
      </c>
      <c r="AB110">
        <v>5.2113129999999996</v>
      </c>
      <c r="AC110">
        <v>48.506033000000002</v>
      </c>
      <c r="AD110" s="1">
        <v>610</v>
      </c>
      <c r="AE110">
        <v>7</v>
      </c>
      <c r="AF110">
        <v>4</v>
      </c>
      <c r="AG110">
        <v>58</v>
      </c>
      <c r="AH110">
        <v>10.957091999999999</v>
      </c>
      <c r="AI110">
        <v>0</v>
      </c>
      <c r="AJ110">
        <v>0</v>
      </c>
      <c r="AK110">
        <v>31</v>
      </c>
      <c r="AL110">
        <v>20040</v>
      </c>
      <c r="AM110">
        <v>0.91235355677503527</v>
      </c>
      <c r="AN110" t="s">
        <v>68</v>
      </c>
      <c r="AO110">
        <v>1217.9269999999999</v>
      </c>
      <c r="AP110" t="s">
        <v>491</v>
      </c>
      <c r="AQ110" t="s">
        <v>117</v>
      </c>
      <c r="AR110" t="s">
        <v>122</v>
      </c>
      <c r="AS110" t="s">
        <v>117</v>
      </c>
      <c r="AT110" t="s">
        <v>122</v>
      </c>
      <c r="AU110" t="s">
        <v>220</v>
      </c>
      <c r="AV110" t="s">
        <v>296</v>
      </c>
      <c r="AW110" t="s">
        <v>68</v>
      </c>
      <c r="AX110">
        <v>509</v>
      </c>
      <c r="AY110" t="s">
        <v>536</v>
      </c>
      <c r="AZ110">
        <v>3</v>
      </c>
      <c r="BA110" t="s">
        <v>620</v>
      </c>
      <c r="BB110">
        <v>3</v>
      </c>
      <c r="BC110">
        <v>1</v>
      </c>
      <c r="BE110" t="s">
        <v>68</v>
      </c>
      <c r="BF110">
        <v>0</v>
      </c>
      <c r="BG110" t="s">
        <v>297</v>
      </c>
      <c r="BI110" t="s">
        <v>117</v>
      </c>
      <c r="BJ110" t="s">
        <v>296</v>
      </c>
      <c r="BK110" t="s">
        <v>68</v>
      </c>
      <c r="BL110">
        <v>0.91235355677503527</v>
      </c>
      <c r="BM110">
        <v>509</v>
      </c>
      <c r="BN110" t="s">
        <v>122</v>
      </c>
      <c r="BO110" t="s">
        <v>220</v>
      </c>
      <c r="BP110">
        <v>3</v>
      </c>
      <c r="BQ110">
        <v>1372.1699999999998</v>
      </c>
      <c r="BR110">
        <v>4.0455905311945012E-2</v>
      </c>
      <c r="BS110">
        <v>0.37655682514293043</v>
      </c>
      <c r="BT110">
        <v>0.43218457256945775</v>
      </c>
      <c r="BU110">
        <v>8.1300000000000008</v>
      </c>
      <c r="BV110">
        <v>0.51014087175787259</v>
      </c>
      <c r="BW110">
        <v>0.2915090695759272</v>
      </c>
      <c r="BX110">
        <v>31</v>
      </c>
      <c r="BY110">
        <v>7</v>
      </c>
      <c r="BZ110">
        <v>4</v>
      </c>
    </row>
    <row r="111" spans="1:78" ht="16.5">
      <c r="A111" s="126" t="str">
        <f t="shared" si="19"/>
        <v>성원운수</v>
      </c>
      <c r="B111" s="127" t="str">
        <f t="shared" si="20"/>
        <v>홍성태</v>
      </c>
      <c r="C111" s="128" t="str">
        <f t="shared" si="21"/>
        <v>F</v>
      </c>
      <c r="D111" s="129">
        <f t="shared" si="22"/>
        <v>0.74661059925668094</v>
      </c>
      <c r="E111" s="130">
        <f t="shared" si="23"/>
        <v>210</v>
      </c>
      <c r="F111" s="131" t="str">
        <f t="shared" si="24"/>
        <v>538</v>
      </c>
      <c r="G111" s="132" t="str">
        <f t="shared" si="25"/>
        <v>71바6302</v>
      </c>
      <c r="H111" s="133">
        <f t="shared" si="26"/>
        <v>4</v>
      </c>
      <c r="I111" s="134">
        <f t="shared" si="27"/>
        <v>1135.9649999999999</v>
      </c>
      <c r="J111" s="135">
        <f t="shared" si="28"/>
        <v>3.1796339808819712E-2</v>
      </c>
      <c r="K111" s="135">
        <f t="shared" si="29"/>
        <v>0.45065929236138236</v>
      </c>
      <c r="L111" s="135">
        <f t="shared" si="30"/>
        <v>0.32923549581193085</v>
      </c>
      <c r="M111" s="136">
        <f t="shared" si="31"/>
        <v>14.193</v>
      </c>
      <c r="N111" s="137">
        <f t="shared" si="32"/>
        <v>0.35212352493254634</v>
      </c>
      <c r="O111" s="137">
        <f t="shared" si="33"/>
        <v>18.310423296492409</v>
      </c>
      <c r="P111" s="219">
        <f t="shared" si="34"/>
        <v>95</v>
      </c>
      <c r="Q111" s="220">
        <f t="shared" si="35"/>
        <v>4</v>
      </c>
      <c r="R111" s="220">
        <f t="shared" si="36"/>
        <v>211</v>
      </c>
      <c r="T111">
        <v>519</v>
      </c>
      <c r="U111">
        <v>210</v>
      </c>
      <c r="V111" t="s">
        <v>492</v>
      </c>
      <c r="W111">
        <v>1152.2139999999999</v>
      </c>
      <c r="X111">
        <v>595.91</v>
      </c>
      <c r="Y111">
        <v>1.9339999999999999</v>
      </c>
      <c r="Z111">
        <v>14.193</v>
      </c>
      <c r="AA111">
        <v>103.050792</v>
      </c>
      <c r="AB111">
        <v>3.2766380000000002</v>
      </c>
      <c r="AC111">
        <v>46.440797000000003</v>
      </c>
      <c r="AD111" s="1">
        <v>374</v>
      </c>
      <c r="AE111">
        <v>4</v>
      </c>
      <c r="AF111">
        <v>211</v>
      </c>
      <c r="AG111">
        <v>73</v>
      </c>
      <c r="AH111">
        <v>11.18103</v>
      </c>
      <c r="AI111">
        <v>124.9</v>
      </c>
      <c r="AJ111">
        <v>0</v>
      </c>
      <c r="AK111">
        <v>95</v>
      </c>
      <c r="AL111">
        <v>14297</v>
      </c>
      <c r="AM111">
        <v>0.74661059925668094</v>
      </c>
      <c r="AN111" t="s">
        <v>70</v>
      </c>
      <c r="AO111">
        <v>854.81200000000001</v>
      </c>
      <c r="AP111" t="s">
        <v>493</v>
      </c>
      <c r="AQ111" t="s">
        <v>117</v>
      </c>
      <c r="AR111" t="s">
        <v>121</v>
      </c>
      <c r="AS111" t="s">
        <v>117</v>
      </c>
      <c r="AT111" t="s">
        <v>121</v>
      </c>
      <c r="AU111" t="s">
        <v>215</v>
      </c>
      <c r="AV111" t="s">
        <v>492</v>
      </c>
      <c r="AW111" t="s">
        <v>70</v>
      </c>
      <c r="AX111">
        <v>210</v>
      </c>
      <c r="AY111" t="s">
        <v>555</v>
      </c>
      <c r="AZ111">
        <v>4</v>
      </c>
      <c r="BA111" t="s">
        <v>621</v>
      </c>
      <c r="BB111">
        <v>4</v>
      </c>
      <c r="BC111">
        <v>1</v>
      </c>
      <c r="BE111" t="s">
        <v>326</v>
      </c>
      <c r="BF111" t="s">
        <v>327</v>
      </c>
      <c r="BG111" t="s">
        <v>326</v>
      </c>
      <c r="BI111" t="s">
        <v>117</v>
      </c>
      <c r="BJ111" t="s">
        <v>492</v>
      </c>
      <c r="BK111" t="s">
        <v>70</v>
      </c>
      <c r="BL111">
        <v>0.74661059925668094</v>
      </c>
      <c r="BM111">
        <v>210</v>
      </c>
      <c r="BN111" t="s">
        <v>121</v>
      </c>
      <c r="BO111" t="s">
        <v>215</v>
      </c>
      <c r="BP111">
        <v>4</v>
      </c>
      <c r="BQ111">
        <v>1135.9649999999999</v>
      </c>
      <c r="BR111">
        <v>3.1796339808819712E-2</v>
      </c>
      <c r="BS111">
        <v>0.45065929236138236</v>
      </c>
      <c r="BT111">
        <v>0.32459248021634873</v>
      </c>
      <c r="BU111">
        <v>14.193</v>
      </c>
      <c r="BV111">
        <v>0.35212352493254634</v>
      </c>
      <c r="BW111">
        <v>18.310423296492409</v>
      </c>
      <c r="BX111">
        <v>95</v>
      </c>
      <c r="BY111">
        <v>4</v>
      </c>
      <c r="BZ111">
        <v>211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11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32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46" t="s">
        <v>494</v>
      </c>
      <c r="B2" s="247"/>
      <c r="C2" s="248"/>
      <c r="D2" s="249"/>
      <c r="E2" s="246"/>
      <c r="F2" s="250"/>
      <c r="G2" s="246"/>
      <c r="H2" s="246"/>
      <c r="I2" s="246"/>
      <c r="J2" s="246"/>
      <c r="K2" s="251"/>
      <c r="L2" s="251"/>
      <c r="M2" s="251"/>
      <c r="N2" s="251"/>
      <c r="O2" s="251"/>
      <c r="P2" s="251"/>
      <c r="Q2" s="251"/>
      <c r="R2" s="251"/>
    </row>
    <row r="3" spans="1:18">
      <c r="A3" s="251"/>
      <c r="B3" s="251"/>
      <c r="C3" s="251"/>
      <c r="D3" s="251"/>
      <c r="E3" s="251"/>
      <c r="F3" s="251"/>
      <c r="G3" s="251"/>
      <c r="H3" s="251"/>
      <c r="I3" s="251"/>
      <c r="J3" s="251"/>
      <c r="K3" s="251"/>
      <c r="L3" s="251"/>
      <c r="M3" s="251"/>
      <c r="N3" s="251"/>
      <c r="O3" s="251"/>
      <c r="P3" s="251"/>
      <c r="Q3" s="251"/>
      <c r="R3" s="251"/>
    </row>
    <row r="4" spans="1:18" ht="26.25">
      <c r="A4" s="252" t="s">
        <v>495</v>
      </c>
      <c r="B4" s="253"/>
      <c r="C4" s="254"/>
      <c r="D4" s="255"/>
      <c r="E4" s="256"/>
      <c r="F4" s="257"/>
      <c r="G4" s="251"/>
      <c r="H4" s="256"/>
      <c r="I4" s="251"/>
      <c r="J4" s="251"/>
      <c r="K4" s="251"/>
      <c r="L4" s="251"/>
      <c r="M4" s="251"/>
      <c r="N4" s="251"/>
      <c r="O4" s="251"/>
      <c r="P4" s="251"/>
      <c r="Q4" s="251"/>
      <c r="R4" s="251"/>
    </row>
    <row r="5" spans="1:18" ht="26.25">
      <c r="A5" s="258" t="s">
        <v>496</v>
      </c>
      <c r="B5" s="251"/>
      <c r="C5" s="251"/>
      <c r="D5" s="251"/>
      <c r="E5" s="251"/>
      <c r="F5" s="251"/>
      <c r="G5" s="251"/>
      <c r="H5" s="251"/>
      <c r="I5" s="251"/>
      <c r="J5" s="251"/>
      <c r="K5" s="251"/>
      <c r="L5" s="251"/>
      <c r="M5" s="251"/>
      <c r="N5" s="251"/>
      <c r="O5" s="251"/>
      <c r="P5" s="251"/>
      <c r="Q5" s="251"/>
      <c r="R5" s="251"/>
    </row>
    <row r="6" spans="1:18" ht="17.25">
      <c r="A6" s="259" t="s">
        <v>497</v>
      </c>
      <c r="B6" s="251"/>
      <c r="C6" s="251"/>
      <c r="D6" s="251"/>
      <c r="E6" s="251"/>
      <c r="F6" s="251"/>
      <c r="G6" s="251"/>
      <c r="H6" s="251"/>
      <c r="I6" s="251"/>
      <c r="J6" s="251"/>
      <c r="K6" s="251"/>
      <c r="L6" s="251"/>
      <c r="M6" s="251"/>
      <c r="N6" s="251"/>
      <c r="O6" s="251"/>
      <c r="P6" s="251"/>
      <c r="Q6" s="251"/>
      <c r="R6" s="251"/>
    </row>
    <row r="7" spans="1:18" ht="17.25">
      <c r="A7" s="259"/>
      <c r="B7" s="251"/>
      <c r="C7" s="251"/>
      <c r="D7" s="251"/>
      <c r="E7" s="251"/>
      <c r="F7" s="251"/>
      <c r="G7" s="251"/>
      <c r="H7" s="251"/>
      <c r="I7" s="251"/>
      <c r="J7" s="251"/>
      <c r="K7" s="251"/>
      <c r="L7" s="251"/>
      <c r="M7" s="251"/>
      <c r="N7" s="251"/>
      <c r="O7" s="251"/>
      <c r="P7" s="251"/>
      <c r="Q7" s="251"/>
      <c r="R7" s="251"/>
    </row>
    <row r="8" spans="1:18" ht="17.25">
      <c r="A8" s="260" t="s">
        <v>170</v>
      </c>
      <c r="B8" s="261"/>
      <c r="C8" s="261"/>
      <c r="D8" s="261"/>
      <c r="E8" s="261"/>
      <c r="F8" s="261"/>
      <c r="G8" s="261"/>
      <c r="H8" s="261"/>
      <c r="I8" s="261"/>
      <c r="J8" s="261"/>
      <c r="K8" s="261"/>
      <c r="L8" s="261"/>
      <c r="M8" s="261"/>
      <c r="N8" s="261"/>
      <c r="O8" s="261"/>
      <c r="P8" s="261"/>
      <c r="Q8" s="261"/>
      <c r="R8" s="261"/>
    </row>
    <row r="9" spans="1:18">
      <c r="A9" s="261"/>
      <c r="B9" s="261"/>
      <c r="C9" s="261"/>
      <c r="D9" s="261"/>
      <c r="E9" s="261"/>
      <c r="F9" s="261"/>
      <c r="G9" s="261"/>
      <c r="H9" s="261"/>
      <c r="I9" s="261"/>
      <c r="J9" s="261"/>
      <c r="K9" s="261"/>
      <c r="L9" s="261"/>
      <c r="M9" s="261"/>
      <c r="N9" s="261"/>
      <c r="O9" s="261"/>
      <c r="P9" s="261"/>
      <c r="Q9" s="261"/>
      <c r="R9" s="261"/>
    </row>
    <row r="10" spans="1:18">
      <c r="A10" s="261" t="s">
        <v>498</v>
      </c>
      <c r="B10" s="261"/>
      <c r="C10" s="261"/>
      <c r="D10" s="261"/>
      <c r="E10" s="261"/>
      <c r="F10" s="261"/>
      <c r="G10" s="261"/>
      <c r="H10" s="261"/>
      <c r="I10" s="261"/>
      <c r="J10" s="261"/>
      <c r="K10" s="261"/>
      <c r="L10" s="261"/>
      <c r="M10" s="261"/>
      <c r="N10" s="261"/>
      <c r="O10" s="261"/>
      <c r="P10" s="261"/>
      <c r="Q10" s="261"/>
      <c r="R10" s="261"/>
    </row>
    <row r="11" spans="1:18">
      <c r="A11" s="261"/>
      <c r="B11" s="261"/>
      <c r="C11" s="261"/>
      <c r="D11" s="261"/>
      <c r="E11" s="261"/>
      <c r="F11" s="261"/>
      <c r="G11" s="261"/>
      <c r="H11" s="261"/>
      <c r="I11" s="261"/>
      <c r="J11" s="261"/>
      <c r="K11" s="261"/>
      <c r="L11" s="261"/>
      <c r="M11" s="261"/>
      <c r="N11" s="261"/>
      <c r="O11" s="261"/>
      <c r="P11" s="261"/>
      <c r="Q11" s="261"/>
      <c r="R11" s="261"/>
    </row>
    <row r="12" spans="1:18">
      <c r="A12" s="251"/>
      <c r="B12" s="251"/>
      <c r="C12" s="251"/>
      <c r="D12" s="251"/>
      <c r="E12" s="251"/>
      <c r="F12" s="251"/>
      <c r="G12" s="251"/>
      <c r="H12" s="251"/>
      <c r="I12" s="251"/>
      <c r="J12" s="251"/>
      <c r="K12" s="251"/>
      <c r="L12" s="251"/>
      <c r="M12" s="251"/>
      <c r="N12" s="251"/>
      <c r="O12" s="251"/>
      <c r="P12" s="251"/>
      <c r="Q12" s="251"/>
      <c r="R12" s="251"/>
    </row>
    <row r="13" spans="1:18" ht="37.5" customHeight="1">
      <c r="A13" s="262" t="s">
        <v>0</v>
      </c>
      <c r="B13" s="263" t="s">
        <v>74</v>
      </c>
      <c r="C13" s="264" t="s">
        <v>65</v>
      </c>
      <c r="D13" s="264" t="s">
        <v>157</v>
      </c>
      <c r="E13" s="265" t="s">
        <v>143</v>
      </c>
      <c r="F13" s="263" t="s">
        <v>148</v>
      </c>
      <c r="G13" s="265" t="s">
        <v>146</v>
      </c>
      <c r="H13" s="265" t="s">
        <v>150</v>
      </c>
      <c r="I13" s="227" t="s">
        <v>152</v>
      </c>
      <c r="J13" s="265" t="s">
        <v>11</v>
      </c>
      <c r="K13" s="265" t="s">
        <v>12</v>
      </c>
      <c r="L13" s="265" t="s">
        <v>13</v>
      </c>
      <c r="M13" s="265" t="s">
        <v>105</v>
      </c>
      <c r="N13" s="265" t="s">
        <v>6</v>
      </c>
      <c r="O13" s="265" t="s">
        <v>7</v>
      </c>
      <c r="P13" s="265" t="s">
        <v>161</v>
      </c>
      <c r="Q13" s="266" t="s">
        <v>163</v>
      </c>
      <c r="R13" s="266" t="s">
        <v>164</v>
      </c>
    </row>
    <row r="14" spans="1:18" ht="16.5">
      <c r="A14" s="267" t="s">
        <v>117</v>
      </c>
      <c r="B14" s="268" t="s">
        <v>226</v>
      </c>
      <c r="C14" s="269" t="s">
        <v>67</v>
      </c>
      <c r="D14" s="270">
        <v>0.83655454152803677</v>
      </c>
      <c r="E14" s="271">
        <v>9814</v>
      </c>
      <c r="F14" s="228" t="s">
        <v>119</v>
      </c>
      <c r="G14" s="272" t="s">
        <v>202</v>
      </c>
      <c r="H14" s="273">
        <v>3</v>
      </c>
      <c r="I14" s="229">
        <v>822.47800000000007</v>
      </c>
      <c r="J14" s="274">
        <v>4.3447456520171552E-3</v>
      </c>
      <c r="K14" s="274">
        <v>0.41227996431495767</v>
      </c>
      <c r="L14" s="274">
        <v>0.18480737478692441</v>
      </c>
      <c r="M14" s="275">
        <v>11.332000000000001</v>
      </c>
      <c r="N14" s="276">
        <v>0.12158379920192393</v>
      </c>
      <c r="O14" s="276">
        <v>8.6324497433365988</v>
      </c>
      <c r="P14" s="277">
        <v>8</v>
      </c>
      <c r="Q14" s="278">
        <v>1</v>
      </c>
      <c r="R14" s="278">
        <v>71</v>
      </c>
    </row>
    <row r="15" spans="1:18" ht="16.5">
      <c r="A15" s="267" t="s">
        <v>117</v>
      </c>
      <c r="B15" s="268" t="s">
        <v>229</v>
      </c>
      <c r="C15" s="269" t="s">
        <v>67</v>
      </c>
      <c r="D15" s="270">
        <v>0.8018760336787818</v>
      </c>
      <c r="E15" s="271">
        <v>2474</v>
      </c>
      <c r="F15" s="228" t="s">
        <v>120</v>
      </c>
      <c r="G15" s="272" t="s">
        <v>302</v>
      </c>
      <c r="H15" s="273">
        <v>3</v>
      </c>
      <c r="I15" s="229">
        <v>449.84100000000001</v>
      </c>
      <c r="J15" s="274">
        <v>1.3715511322007703E-2</v>
      </c>
      <c r="K15" s="274">
        <v>0.37343270880540458</v>
      </c>
      <c r="L15" s="274">
        <v>0.26676092219250802</v>
      </c>
      <c r="M15" s="275">
        <v>12.372</v>
      </c>
      <c r="N15" s="276">
        <v>0.22230076849375668</v>
      </c>
      <c r="O15" s="276">
        <v>12.004241498662861</v>
      </c>
      <c r="P15" s="277">
        <v>3</v>
      </c>
      <c r="Q15" s="278">
        <v>1</v>
      </c>
      <c r="R15" s="278">
        <v>54</v>
      </c>
    </row>
    <row r="16" spans="1:18" ht="16.5">
      <c r="A16" s="267" t="s">
        <v>117</v>
      </c>
      <c r="B16" s="268" t="s">
        <v>234</v>
      </c>
      <c r="C16" s="269" t="s">
        <v>70</v>
      </c>
      <c r="D16" s="270">
        <v>0.76538032231976849</v>
      </c>
      <c r="E16" s="271">
        <v>9344</v>
      </c>
      <c r="F16" s="228" t="s">
        <v>121</v>
      </c>
      <c r="G16" s="272" t="s">
        <v>218</v>
      </c>
      <c r="H16" s="273">
        <v>3</v>
      </c>
      <c r="I16" s="229">
        <v>1199.43</v>
      </c>
      <c r="J16" s="274">
        <v>2.7446796733430711E-2</v>
      </c>
      <c r="K16" s="274">
        <v>0.50232854175157682</v>
      </c>
      <c r="L16" s="274">
        <v>0.19258412960505625</v>
      </c>
      <c r="M16" s="275">
        <v>16.282</v>
      </c>
      <c r="N16" s="276">
        <v>0.25011880643305567</v>
      </c>
      <c r="O16" s="276">
        <v>12.089075644264359</v>
      </c>
      <c r="P16" s="277">
        <v>117</v>
      </c>
      <c r="Q16" s="278">
        <v>3</v>
      </c>
      <c r="R16" s="278">
        <v>148</v>
      </c>
    </row>
    <row r="17" spans="1:18" ht="16.5">
      <c r="A17" s="267" t="s">
        <v>117</v>
      </c>
      <c r="B17" s="268" t="s">
        <v>236</v>
      </c>
      <c r="C17" s="269" t="s">
        <v>70</v>
      </c>
      <c r="D17" s="270">
        <v>0.7840072029190257</v>
      </c>
      <c r="E17" s="271">
        <v>9091</v>
      </c>
      <c r="F17" s="228" t="s">
        <v>121</v>
      </c>
      <c r="G17" s="272" t="s">
        <v>217</v>
      </c>
      <c r="H17" s="273">
        <v>2</v>
      </c>
      <c r="I17" s="229">
        <v>1014.311</v>
      </c>
      <c r="J17" s="274">
        <v>4.4935916022644247E-2</v>
      </c>
      <c r="K17" s="274">
        <v>0.45509192266446746</v>
      </c>
      <c r="L17" s="274">
        <v>0.31745687466664563</v>
      </c>
      <c r="M17" s="275">
        <v>14.337999999999999</v>
      </c>
      <c r="N17" s="276">
        <v>0.49294545755690317</v>
      </c>
      <c r="O17" s="276">
        <v>17.548858289025752</v>
      </c>
      <c r="P17" s="277">
        <v>84</v>
      </c>
      <c r="Q17" s="278">
        <v>5</v>
      </c>
      <c r="R17" s="278">
        <v>178</v>
      </c>
    </row>
    <row r="18" spans="1:18" ht="16.5">
      <c r="A18" s="267" t="s">
        <v>117</v>
      </c>
      <c r="B18" s="268" t="s">
        <v>237</v>
      </c>
      <c r="C18" s="269" t="s">
        <v>70</v>
      </c>
      <c r="D18" s="270">
        <v>0.78923076923076918</v>
      </c>
      <c r="E18" s="271">
        <v>4555</v>
      </c>
      <c r="F18" s="228" t="s">
        <v>121</v>
      </c>
      <c r="G18" s="272" t="s">
        <v>215</v>
      </c>
      <c r="H18" s="273">
        <v>1</v>
      </c>
      <c r="I18" s="229">
        <v>1528.057</v>
      </c>
      <c r="J18" s="274">
        <v>1.4508214605567178E-2</v>
      </c>
      <c r="K18" s="274">
        <v>0.4828568437516218</v>
      </c>
      <c r="L18" s="274">
        <v>0.32786735049805077</v>
      </c>
      <c r="M18" s="275">
        <v>11.702</v>
      </c>
      <c r="N18" s="276">
        <v>6.5442584929750663E-2</v>
      </c>
      <c r="O18" s="276">
        <v>2.2250478876115225</v>
      </c>
      <c r="P18" s="277">
        <v>137</v>
      </c>
      <c r="Q18" s="278">
        <v>1</v>
      </c>
      <c r="R18" s="278">
        <v>34</v>
      </c>
    </row>
    <row r="19" spans="1:18" ht="16.5">
      <c r="A19" s="267" t="s">
        <v>117</v>
      </c>
      <c r="B19" s="268" t="s">
        <v>247</v>
      </c>
      <c r="C19" s="269" t="s">
        <v>67</v>
      </c>
      <c r="D19" s="270">
        <v>0.82166666666666666</v>
      </c>
      <c r="E19" s="271">
        <v>175</v>
      </c>
      <c r="F19" s="228" t="s">
        <v>118</v>
      </c>
      <c r="G19" s="272" t="s">
        <v>189</v>
      </c>
      <c r="H19" s="273">
        <v>1</v>
      </c>
      <c r="I19" s="229">
        <v>1628.2719999999999</v>
      </c>
      <c r="J19" s="274">
        <v>9.2958906961988792E-3</v>
      </c>
      <c r="K19" s="274">
        <v>0.37546688952388746</v>
      </c>
      <c r="L19" s="274">
        <v>0.22109328171214637</v>
      </c>
      <c r="M19" s="275">
        <v>11.505000000000001</v>
      </c>
      <c r="N19" s="276">
        <v>0.12282960095119244</v>
      </c>
      <c r="O19" s="276">
        <v>11.85305649179007</v>
      </c>
      <c r="P19" s="277">
        <v>6</v>
      </c>
      <c r="Q19" s="278">
        <v>2</v>
      </c>
      <c r="R19" s="278">
        <v>193</v>
      </c>
    </row>
    <row r="20" spans="1:18" ht="16.5">
      <c r="A20" s="267" t="s">
        <v>117</v>
      </c>
      <c r="B20" s="268" t="s">
        <v>252</v>
      </c>
      <c r="C20" s="269" t="s">
        <v>67</v>
      </c>
      <c r="D20" s="270">
        <v>0.80321301237662313</v>
      </c>
      <c r="E20" s="271">
        <v>7838</v>
      </c>
      <c r="F20" s="228" t="s">
        <v>118</v>
      </c>
      <c r="G20" s="272" t="s">
        <v>180</v>
      </c>
      <c r="H20" s="273">
        <v>3</v>
      </c>
      <c r="I20" s="229">
        <v>1388.538</v>
      </c>
      <c r="J20" s="274">
        <v>7.1440197536737551E-3</v>
      </c>
      <c r="K20" s="274">
        <v>0.39464399208541817</v>
      </c>
      <c r="L20" s="274">
        <v>0.17428403111762156</v>
      </c>
      <c r="M20" s="275">
        <v>9.5410000000000004</v>
      </c>
      <c r="N20" s="276">
        <v>0</v>
      </c>
      <c r="O20" s="276">
        <v>2.448618619007906</v>
      </c>
      <c r="P20" s="277">
        <v>23</v>
      </c>
      <c r="Q20" s="278">
        <v>0</v>
      </c>
      <c r="R20" s="278">
        <v>34</v>
      </c>
    </row>
    <row r="21" spans="1:18" ht="16.5">
      <c r="A21" s="267" t="s">
        <v>117</v>
      </c>
      <c r="B21" s="268" t="s">
        <v>428</v>
      </c>
      <c r="C21" s="269" t="s">
        <v>67</v>
      </c>
      <c r="D21" s="270">
        <v>0.81047326170447653</v>
      </c>
      <c r="E21" s="271">
        <v>9850</v>
      </c>
      <c r="F21" s="228" t="s">
        <v>118</v>
      </c>
      <c r="G21" s="272" t="s">
        <v>190</v>
      </c>
      <c r="H21" s="273">
        <v>8</v>
      </c>
      <c r="I21" s="229">
        <v>1609.671</v>
      </c>
      <c r="J21" s="274">
        <v>1.421150382071637E-2</v>
      </c>
      <c r="K21" s="274">
        <v>0.40220726496451636</v>
      </c>
      <c r="L21" s="274">
        <v>0.21122328724316955</v>
      </c>
      <c r="M21" s="275">
        <v>11.454000000000001</v>
      </c>
      <c r="N21" s="276">
        <v>6.2124496247991046E-2</v>
      </c>
      <c r="O21" s="276">
        <v>2.4849798499196418</v>
      </c>
      <c r="P21" s="277">
        <v>40</v>
      </c>
      <c r="Q21" s="278">
        <v>1</v>
      </c>
      <c r="R21" s="278">
        <v>40</v>
      </c>
    </row>
    <row r="22" spans="1:18" ht="16.5">
      <c r="A22" s="267" t="s">
        <v>117</v>
      </c>
      <c r="B22" s="268" t="s">
        <v>257</v>
      </c>
      <c r="C22" s="269" t="s">
        <v>67</v>
      </c>
      <c r="D22" s="270">
        <v>0.81847980313672253</v>
      </c>
      <c r="E22" s="271">
        <v>4390</v>
      </c>
      <c r="F22" s="228" t="s">
        <v>118</v>
      </c>
      <c r="G22" s="272" t="s">
        <v>183</v>
      </c>
      <c r="H22" s="273">
        <v>9</v>
      </c>
      <c r="I22" s="229">
        <v>1423.6410000000001</v>
      </c>
      <c r="J22" s="274">
        <v>2.295162620258237E-2</v>
      </c>
      <c r="K22" s="274">
        <v>0.38490505286030241</v>
      </c>
      <c r="L22" s="274">
        <v>0.22899031427164571</v>
      </c>
      <c r="M22" s="275">
        <v>10.622999999999999</v>
      </c>
      <c r="N22" s="276">
        <v>7.0242427690688877E-2</v>
      </c>
      <c r="O22" s="276">
        <v>4.4955153722040881</v>
      </c>
      <c r="P22" s="277">
        <v>14</v>
      </c>
      <c r="Q22" s="278">
        <v>1</v>
      </c>
      <c r="R22" s="278">
        <v>64</v>
      </c>
    </row>
    <row r="23" spans="1:18" ht="16.5">
      <c r="A23" s="267" t="s">
        <v>117</v>
      </c>
      <c r="B23" s="268" t="s">
        <v>334</v>
      </c>
      <c r="C23" s="269" t="s">
        <v>67</v>
      </c>
      <c r="D23" s="270">
        <v>0.84793103448275864</v>
      </c>
      <c r="E23" s="271">
        <v>8885</v>
      </c>
      <c r="F23" s="228" t="s">
        <v>119</v>
      </c>
      <c r="G23" s="272" t="s">
        <v>301</v>
      </c>
      <c r="H23" s="273">
        <v>1</v>
      </c>
      <c r="I23" s="229">
        <v>1351.827</v>
      </c>
      <c r="J23" s="274">
        <v>9.4740556425681761E-3</v>
      </c>
      <c r="K23" s="274">
        <v>0.39199271682793985</v>
      </c>
      <c r="L23" s="274">
        <v>0.18863360474380228</v>
      </c>
      <c r="M23" s="275">
        <v>5.3330000000000002</v>
      </c>
      <c r="N23" s="276">
        <v>0</v>
      </c>
      <c r="O23" s="276">
        <v>3.9945939828099304</v>
      </c>
      <c r="P23" s="277">
        <v>20</v>
      </c>
      <c r="Q23" s="278">
        <v>0</v>
      </c>
      <c r="R23" s="278">
        <v>54</v>
      </c>
    </row>
    <row r="24" spans="1:18" ht="16.5">
      <c r="A24" s="267" t="s">
        <v>117</v>
      </c>
      <c r="B24" s="268" t="s">
        <v>260</v>
      </c>
      <c r="C24" s="269" t="s">
        <v>67</v>
      </c>
      <c r="D24" s="270">
        <v>0.81201024817156986</v>
      </c>
      <c r="E24" s="271">
        <v>2121</v>
      </c>
      <c r="F24" s="228" t="s">
        <v>118</v>
      </c>
      <c r="G24" s="272" t="s">
        <v>190</v>
      </c>
      <c r="H24" s="273">
        <v>9</v>
      </c>
      <c r="I24" s="229">
        <v>1593.54</v>
      </c>
      <c r="J24" s="274">
        <v>2.8929227463334182E-2</v>
      </c>
      <c r="K24" s="274">
        <v>0.3708411320050114</v>
      </c>
      <c r="L24" s="274">
        <v>0.22779472118679167</v>
      </c>
      <c r="M24" s="275">
        <v>10.629</v>
      </c>
      <c r="N24" s="276">
        <v>0</v>
      </c>
      <c r="O24" s="276">
        <v>1.0668072342081152</v>
      </c>
      <c r="P24" s="277">
        <v>14</v>
      </c>
      <c r="Q24" s="278">
        <v>0</v>
      </c>
      <c r="R24" s="278">
        <v>17</v>
      </c>
    </row>
    <row r="25" spans="1:18" ht="16.5">
      <c r="A25" s="267" t="s">
        <v>117</v>
      </c>
      <c r="B25" s="268" t="s">
        <v>266</v>
      </c>
      <c r="C25" s="269" t="s">
        <v>70</v>
      </c>
      <c r="D25" s="270">
        <v>0.78533320295105036</v>
      </c>
      <c r="E25" s="271">
        <v>9939</v>
      </c>
      <c r="F25" s="228" t="s">
        <v>118</v>
      </c>
      <c r="G25" s="272" t="s">
        <v>183</v>
      </c>
      <c r="H25" s="273">
        <v>2</v>
      </c>
      <c r="I25" s="229">
        <v>1416.9869999999999</v>
      </c>
      <c r="J25" s="274">
        <v>1.1565942055655771E-2</v>
      </c>
      <c r="K25" s="274">
        <v>0.38860381513439018</v>
      </c>
      <c r="L25" s="274">
        <v>7.3328287978173076E-2</v>
      </c>
      <c r="M25" s="275">
        <v>9.1660000000000004</v>
      </c>
      <c r="N25" s="276">
        <v>0</v>
      </c>
      <c r="O25" s="276">
        <v>0.98801188719444866</v>
      </c>
      <c r="P25" s="277">
        <v>27</v>
      </c>
      <c r="Q25" s="278">
        <v>0</v>
      </c>
      <c r="R25" s="278">
        <v>14</v>
      </c>
    </row>
    <row r="26" spans="1:18" ht="16.5">
      <c r="A26" s="267" t="s">
        <v>117</v>
      </c>
      <c r="B26" s="268" t="s">
        <v>335</v>
      </c>
      <c r="C26" s="269" t="s">
        <v>67</v>
      </c>
      <c r="D26" s="270">
        <v>0.80670735949298777</v>
      </c>
      <c r="E26" s="271">
        <v>9969</v>
      </c>
      <c r="F26" s="228" t="s">
        <v>119</v>
      </c>
      <c r="G26" s="272" t="s">
        <v>198</v>
      </c>
      <c r="H26" s="273">
        <v>3</v>
      </c>
      <c r="I26" s="229">
        <v>1294.3050000000001</v>
      </c>
      <c r="J26" s="274">
        <v>7.7577826871818309E-3</v>
      </c>
      <c r="K26" s="274">
        <v>0.41919608552106147</v>
      </c>
      <c r="L26" s="274">
        <v>0.18620031599970641</v>
      </c>
      <c r="M26" s="275">
        <v>5.7690000000000001</v>
      </c>
      <c r="N26" s="276">
        <v>0.69535387717732677</v>
      </c>
      <c r="O26" s="276">
        <v>18.233723890427679</v>
      </c>
      <c r="P26" s="277">
        <v>38</v>
      </c>
      <c r="Q26" s="278">
        <v>9</v>
      </c>
      <c r="R26" s="278">
        <v>236</v>
      </c>
    </row>
    <row r="27" spans="1:18" ht="16.5">
      <c r="A27" s="267" t="s">
        <v>117</v>
      </c>
      <c r="B27" s="268" t="s">
        <v>275</v>
      </c>
      <c r="C27" s="269" t="s">
        <v>70</v>
      </c>
      <c r="D27" s="270">
        <v>0.73231688889693047</v>
      </c>
      <c r="E27" s="271">
        <v>1131</v>
      </c>
      <c r="F27" s="228" t="s">
        <v>119</v>
      </c>
      <c r="G27" s="272" t="s">
        <v>301</v>
      </c>
      <c r="H27" s="273">
        <v>6</v>
      </c>
      <c r="I27" s="229">
        <v>793.08300000000008</v>
      </c>
      <c r="J27" s="274">
        <v>1.5724734690769144E-2</v>
      </c>
      <c r="K27" s="274">
        <v>0.42024611208172485</v>
      </c>
      <c r="L27" s="274">
        <v>0.20481555291403528</v>
      </c>
      <c r="M27" s="275">
        <v>10.068</v>
      </c>
      <c r="N27" s="276">
        <v>0.25218041491243665</v>
      </c>
      <c r="O27" s="276">
        <v>5.6740593355298241</v>
      </c>
      <c r="P27" s="277">
        <v>22</v>
      </c>
      <c r="Q27" s="278">
        <v>2</v>
      </c>
      <c r="R27" s="278">
        <v>45</v>
      </c>
    </row>
    <row r="28" spans="1:18" ht="16.5">
      <c r="A28" s="267" t="s">
        <v>117</v>
      </c>
      <c r="B28" s="268" t="s">
        <v>278</v>
      </c>
      <c r="C28" s="269" t="s">
        <v>70</v>
      </c>
      <c r="D28" s="270">
        <v>0.79000000000000015</v>
      </c>
      <c r="E28" s="271">
        <v>7086</v>
      </c>
      <c r="F28" s="228" t="s">
        <v>118</v>
      </c>
      <c r="G28" s="272" t="s">
        <v>177</v>
      </c>
      <c r="H28" s="273">
        <v>1</v>
      </c>
      <c r="I28" s="229">
        <v>1577.4580000000001</v>
      </c>
      <c r="J28" s="274">
        <v>6.5511154176614147E-3</v>
      </c>
      <c r="K28" s="274">
        <v>0.38799914649773942</v>
      </c>
      <c r="L28" s="274">
        <v>0.1198130156238708</v>
      </c>
      <c r="M28" s="275">
        <v>10.67</v>
      </c>
      <c r="N28" s="276">
        <v>0.31696564979860004</v>
      </c>
      <c r="O28" s="276">
        <v>6.4027061259317204</v>
      </c>
      <c r="P28" s="277">
        <v>61</v>
      </c>
      <c r="Q28" s="278">
        <v>5</v>
      </c>
      <c r="R28" s="278">
        <v>101</v>
      </c>
    </row>
    <row r="29" spans="1:18" ht="16.5">
      <c r="A29" s="267" t="s">
        <v>117</v>
      </c>
      <c r="B29" s="268" t="s">
        <v>285</v>
      </c>
      <c r="C29" s="269" t="s">
        <v>67</v>
      </c>
      <c r="D29" s="270">
        <v>0.83183687098283099</v>
      </c>
      <c r="E29" s="271">
        <v>7119</v>
      </c>
      <c r="F29" s="228" t="s">
        <v>118</v>
      </c>
      <c r="G29" s="272" t="s">
        <v>190</v>
      </c>
      <c r="H29" s="273">
        <v>6</v>
      </c>
      <c r="I29" s="229">
        <v>770.37900000000002</v>
      </c>
      <c r="J29" s="274">
        <v>3.8273744438305494E-2</v>
      </c>
      <c r="K29" s="274">
        <v>0.37140657856788722</v>
      </c>
      <c r="L29" s="274">
        <v>7.4733492764784568E-2</v>
      </c>
      <c r="M29" s="275">
        <v>11.468</v>
      </c>
      <c r="N29" s="276">
        <v>0.12980623822819676</v>
      </c>
      <c r="O29" s="276">
        <v>6.7499243878662316</v>
      </c>
      <c r="P29" s="277">
        <v>13</v>
      </c>
      <c r="Q29" s="278">
        <v>1</v>
      </c>
      <c r="R29" s="278">
        <v>52</v>
      </c>
    </row>
    <row r="30" spans="1:18" ht="16.5">
      <c r="A30" s="267" t="s">
        <v>117</v>
      </c>
      <c r="B30" s="268" t="s">
        <v>336</v>
      </c>
      <c r="C30" s="269" t="s">
        <v>67</v>
      </c>
      <c r="D30" s="270">
        <v>0.81607142857142867</v>
      </c>
      <c r="E30" s="271">
        <v>3585</v>
      </c>
      <c r="F30" s="228" t="s">
        <v>119</v>
      </c>
      <c r="G30" s="272" t="s">
        <v>198</v>
      </c>
      <c r="H30" s="273">
        <v>1</v>
      </c>
      <c r="I30" s="229">
        <v>1506.105</v>
      </c>
      <c r="J30" s="274">
        <v>1.5099628547530532E-2</v>
      </c>
      <c r="K30" s="274">
        <v>0.38583240498572502</v>
      </c>
      <c r="L30" s="274">
        <v>0.11486582940764423</v>
      </c>
      <c r="M30" s="275">
        <v>4.766</v>
      </c>
      <c r="N30" s="276">
        <v>0</v>
      </c>
      <c r="O30" s="276">
        <v>6.9052290510953753</v>
      </c>
      <c r="P30" s="277">
        <v>21</v>
      </c>
      <c r="Q30" s="278">
        <v>0</v>
      </c>
      <c r="R30" s="278">
        <v>104</v>
      </c>
    </row>
    <row r="31" spans="1:18" ht="16.5">
      <c r="A31" s="267" t="s">
        <v>117</v>
      </c>
      <c r="B31" s="268" t="s">
        <v>291</v>
      </c>
      <c r="C31" s="269" t="s">
        <v>67</v>
      </c>
      <c r="D31" s="270">
        <v>0.81499999999999995</v>
      </c>
      <c r="E31" s="271">
        <v>9077</v>
      </c>
      <c r="F31" s="228" t="s">
        <v>118</v>
      </c>
      <c r="G31" s="272" t="s">
        <v>183</v>
      </c>
      <c r="H31" s="273">
        <v>1</v>
      </c>
      <c r="I31" s="229">
        <v>1675.479</v>
      </c>
      <c r="J31" s="274">
        <v>2.5061347877764255E-2</v>
      </c>
      <c r="K31" s="274">
        <v>0.37896369409401892</v>
      </c>
      <c r="L31" s="274">
        <v>0.21068601874449039</v>
      </c>
      <c r="M31" s="275">
        <v>8.7309999999999999</v>
      </c>
      <c r="N31" s="276">
        <v>0</v>
      </c>
      <c r="O31" s="276">
        <v>1.1340040668966904</v>
      </c>
      <c r="P31" s="277">
        <v>20</v>
      </c>
      <c r="Q31" s="278">
        <v>0</v>
      </c>
      <c r="R31" s="278">
        <v>19</v>
      </c>
    </row>
    <row r="32" spans="1:18" ht="16.5">
      <c r="A32" s="267" t="s">
        <v>117</v>
      </c>
      <c r="B32" s="268" t="s">
        <v>492</v>
      </c>
      <c r="C32" s="269" t="s">
        <v>70</v>
      </c>
      <c r="D32" s="270">
        <v>0.74661059925668094</v>
      </c>
      <c r="E32" s="271">
        <v>210</v>
      </c>
      <c r="F32" s="228" t="s">
        <v>121</v>
      </c>
      <c r="G32" s="272" t="s">
        <v>215</v>
      </c>
      <c r="H32" s="273">
        <v>4</v>
      </c>
      <c r="I32" s="229">
        <v>1135.9649999999999</v>
      </c>
      <c r="J32" s="274">
        <v>3.1796339808819712E-2</v>
      </c>
      <c r="K32" s="274">
        <v>0.45065929236138236</v>
      </c>
      <c r="L32" s="274">
        <v>0.32459248021634873</v>
      </c>
      <c r="M32" s="275">
        <v>14.193</v>
      </c>
      <c r="N32" s="276">
        <v>0.35212352493254634</v>
      </c>
      <c r="O32" s="276">
        <v>18.310423296492409</v>
      </c>
      <c r="P32" s="277">
        <v>95</v>
      </c>
      <c r="Q32" s="278">
        <v>4</v>
      </c>
      <c r="R32" s="278">
        <v>211</v>
      </c>
    </row>
  </sheetData>
  <phoneticPr fontId="2" type="noConversion"/>
  <conditionalFormatting sqref="C14:D32">
    <cfRule type="containsText" dxfId="37" priority="1" operator="containsText" text="F">
      <formula>NOT(ISERROR(SEARCH("F",C14)))</formula>
    </cfRule>
    <cfRule type="containsText" dxfId="36" priority="2" operator="containsText" text="D">
      <formula>NOT(ISERROR(SEARCH("D",C14)))</formula>
    </cfRule>
    <cfRule type="containsText" dxfId="35" priority="3" operator="containsText" text="C">
      <formula>NOT(ISERROR(SEARCH("C",C14)))</formula>
    </cfRule>
    <cfRule type="containsText" dxfId="34" priority="4" operator="containsText" text="B">
      <formula>NOT(ISERROR(SEARCH("B",C14)))</formula>
    </cfRule>
    <cfRule type="containsText" dxfId="33" priority="5" operator="containsText" text="A">
      <formula>NOT(ISERROR(SEARCH("A",C14)))</formula>
    </cfRule>
    <cfRule type="containsText" dxfId="32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2024-12-03T07:36:40Z</dcterms:modified>
</cp:coreProperties>
</file>