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874955A7-D6F7-48E7-9AFF-4B9C3E904FB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운전자별!$A$1:$R$132</definedName>
    <definedName name="_xlnm.Print_Area" localSheetId="1">종합!$A$1:$L$111</definedName>
    <definedName name="_xlnm.Print_Area" localSheetId="3">차량별!$A$1:$T$57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5" i="60"/>
  <c r="F50" i="60"/>
  <c r="F47" i="60"/>
  <c r="F42" i="60"/>
  <c r="F34" i="60"/>
  <c r="F26" i="60"/>
  <c r="F39" i="60"/>
  <c r="F31" i="60"/>
  <c r="F57" i="60"/>
  <c r="F52" i="60"/>
  <c r="F44" i="60"/>
  <c r="F41" i="60"/>
  <c r="F56" i="60"/>
  <c r="F51" i="60"/>
  <c r="F46" i="60"/>
  <c r="F38" i="60"/>
  <c r="J55" i="12" a="1"/>
  <c r="J55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9" i="12" l="1"/>
  <c r="B102" i="12" l="1"/>
  <c r="I102" i="12" s="1"/>
  <c r="B103" i="12"/>
  <c r="E103" i="12" l="1"/>
  <c r="H103" i="12"/>
  <c r="D103" i="12"/>
  <c r="J103" i="12"/>
  <c r="E102" i="12"/>
  <c r="F102" i="12"/>
  <c r="J102" i="12"/>
  <c r="G102" i="12"/>
  <c r="H102" i="12"/>
  <c r="D102" i="12"/>
  <c r="J10" i="12"/>
  <c r="J33" i="12" s="1"/>
  <c r="N27" i="12"/>
  <c r="K29" i="12"/>
  <c r="F103" i="12" l="1"/>
  <c r="I103" i="12"/>
  <c r="G103" i="12"/>
  <c r="D29" i="12"/>
  <c r="G55" i="12" a="1"/>
  <c r="D55" i="12" a="1"/>
  <c r="F55" i="12" a="1"/>
  <c r="E55" i="12" a="1"/>
  <c r="H55" i="12" a="1"/>
  <c r="I55" i="12" a="1"/>
  <c r="F55" i="12" l="1"/>
  <c r="E55" i="12"/>
  <c r="D55" i="12"/>
  <c r="I55" i="12"/>
  <c r="H55" i="12"/>
  <c r="G55" i="12"/>
  <c r="N55" i="12" a="1"/>
  <c r="N55" i="12" l="1"/>
  <c r="K55" i="12" s="1" a="1"/>
  <c r="K55" i="12" s="1"/>
  <c r="E29" i="12"/>
  <c r="F29" i="12" l="1"/>
  <c r="G29" i="12" l="1"/>
  <c r="H29" i="12" l="1"/>
  <c r="I29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<sst xmlns="http://schemas.openxmlformats.org/spreadsheetml/2006/main" count="4172" uniqueCount="659">
  <si>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</si>
  <si>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</si>
  <si>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</si>
  <si>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</si>
  <si>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</si>
  <si>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</si>
  <si>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</si>
  <si>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</si>
  <si>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</si>
  <si>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</si>
  <si>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</si>
  <si>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</si>
  <si>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</si>
  <si>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</si>
  <si>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</si>
  <si>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</si>
  <si>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</si>
  <si>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</si>
  <si>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</si>
  <si>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</si>
  <si>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</si>
  <si>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</si>
  <si>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</si>
  <si>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</si>
  <si>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</si>
  <si>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</si>
  <si>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</si>
  <si>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</si>
  <si>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</si>
  <si>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</si>
  <si>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</si>
  <si>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</si>
  <si>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</si>
  <si>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</si>
  <si>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</si>
  <si>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</si>
  <si>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</si>
  <si>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</si>
  <si>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</si>
  <si>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</si>
  <si>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</si>
  <si>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</si>
  <si>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</si>
  <si>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</si>
  <si>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</si>
  <si>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</si>
  <si>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</si>
  <si>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</si>
  <si>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</si>
  <si>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</si>
  <si>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</si>
  <si>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</si>
  <si>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</si>
  <si>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</si>
  <si>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</si>
  <si>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</si>
  <si>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</si>
  <si>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</si>
  <si>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</si>
  <si>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</si>
  <si>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</si>
  <si>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</si>
  <si>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</si>
  <si>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</si>
  <si>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</si>
  <si>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</si>
  <si>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</si>
  <si>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</si>
  <si>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</si>
  <si>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</si>
  <si>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</si>
  <si>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</si>
  <si>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</si>
  <si>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</si>
  <si>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</si>
  <si>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</si>
  <si>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</si>
  <si>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</si>
  <si>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</si>
  <si>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</si>
  <si>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</si>
  <si>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</si>
  <si>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</si>
  <si>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</si>
  <si>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</si>
  <si>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</si>
  <si>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</si>
  <si>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</si>
  <si>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</si>
  <si>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</si>
  <si>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</si>
  <si>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</si>
  <si>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</si>
  <si>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</si>
  <si>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</si>
  <si>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</si>
  <si>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</si>
  <si>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</si>
  <si>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</si>
  <si>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</si>
  <si>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</si>
  <si>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</si>
  <si>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</si>
  <si>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</si>
  <si>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</si>
  <si>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</si>
  <si>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</si>
  <si>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</si>
  <si>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</si>
  <si>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</si>
  <si>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</si>
  <si>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</si>
  <si>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</si>
  <si>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</si>
  <si>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</si>
  <si>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</si>
  <si>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</si>
  <si>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</si>
  <si>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</si>
  <si>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</si>
  <si>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</si>
  <si>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</si>
  <si>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</si>
  <si>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</si>
  <si>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</si>
  <si>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</si>
  <si>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</si>
  <si>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</si>
  <si>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</si>
  <si>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</si>
  <si>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</si>
  <si>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</si>
  <si>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</si>
  <si>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</si>
  <si>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</si>
  <si>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</si>
  <si>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</si>
  <si>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</si>
  <si>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</si>
  <si>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</si>
  <si>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</si>
  <si>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</si>
  <si>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</si>
  <si>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</si>
  <si>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</si>
  <si>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</si>
  <si>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</si>
  <si>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</si>
  <si>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</si>
  <si>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</si>
  <si>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</si>
  <si>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</si>
  <si>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</si>
  <si>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</si>
  <si>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</si>
  <si>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</si>
  <si>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</si>
  <si>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</si>
  <si>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</si>
  <si>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</si>
  <si>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</si>
  <si>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</si>
  <si>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</si>
  <si>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</si>
  <si>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</si>
  <si>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</si>
  <si>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</si>
  <si>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</si>
  <si>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</si>
  <si>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</si>
  <si>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</si>
  <si>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</si>
  <si>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</si>
  <si>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</si>
  <si>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</si>
  <si>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</si>
  <si>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</si>
  <si>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</si>
  <si>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</si>
  <si>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</si>
  <si>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</si>
  <si>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</si>
  <si>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</si>
  <si>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</si>
  <si>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</si>
  <si>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</si>
  <si>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</si>
  <si>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</si>
  <si>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</si>
  <si>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</si>
  <si>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</si>
  <si>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</si>
  <si>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</si>
  <si>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</si>
  <si>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</si>
  <si>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</si>
  <si>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</si>
  <si>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</si>
  <si>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</si>
  <si>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</si>
  <si>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</si>
  <si>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</si>
  <si>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</si>
  <si>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</si>
  <si>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</si>
  <si>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</si>
  <si>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</si>
  <si>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</si>
  <si>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</si>
  <si>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</si>
  <si>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</si>
  <si>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</si>
  <si>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</si>
  <si>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</si>
  <si>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</si>
  <si>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</si>
  <si>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</si>
  <si>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</si>
  <si>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</si>
  <si>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</si>
  <si>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</si>
  <si>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</si>
  <si>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</si>
  <si>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</si>
  <si>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</si>
  <si>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</si>
  <si>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</si>
  <si>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</si>
  <si>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</si>
  <si>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</si>
  <si>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</si>
  <si>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</si>
  <si>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</si>
  <si>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김상민</t>
  </si>
  <si>
    <t>김상훈</t>
  </si>
  <si>
    <t>김성태</t>
  </si>
  <si>
    <t>김영민</t>
  </si>
  <si>
    <t>김옥구</t>
  </si>
  <si>
    <t>김용남</t>
  </si>
  <si>
    <t>김장권</t>
  </si>
  <si>
    <t>김정식</t>
  </si>
  <si>
    <t>김정웅</t>
  </si>
  <si>
    <t>김종만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</si>
  <si>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</si>
  <si>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</si>
  <si>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</si>
  <si>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</si>
  <si>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</si>
  <si>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</si>
  <si>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</si>
  <si>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</si>
  <si>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</si>
  <si>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김형규</t>
  </si>
  <si>
    <t>김환석</t>
  </si>
  <si>
    <t>나경구</t>
  </si>
  <si>
    <t>남기경</t>
  </si>
  <si>
    <t>노진환</t>
  </si>
  <si>
    <t>박규준</t>
  </si>
  <si>
    <t>박명식</t>
  </si>
  <si>
    <t>박삼규</t>
  </si>
  <si>
    <t>박영식</t>
  </si>
  <si>
    <t>박요섭</t>
  </si>
  <si>
    <t>박정구</t>
  </si>
  <si>
    <t>박종대</t>
  </si>
  <si>
    <t>박종수</t>
  </si>
  <si>
    <t>박찬두</t>
  </si>
  <si>
    <t>박해숙</t>
  </si>
  <si>
    <t>박환우</t>
  </si>
  <si>
    <t>박훈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</si>
  <si>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</si>
  <si>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</si>
  <si>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</si>
  <si>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</si>
  <si>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</si>
  <si>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</si>
  <si>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</si>
  <si>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</si>
  <si>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</si>
  <si>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</si>
  <si>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</si>
  <si>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유영욱</t>
  </si>
  <si>
    <t>유주현</t>
  </si>
  <si>
    <t>윤석훈</t>
  </si>
  <si>
    <t>이경국</t>
  </si>
  <si>
    <t>이경섭</t>
  </si>
  <si>
    <t>이만규</t>
  </si>
  <si>
    <t>이상용</t>
  </si>
  <si>
    <t>이우석</t>
  </si>
  <si>
    <t>이인호</t>
  </si>
  <si>
    <t>이재원</t>
  </si>
  <si>
    <t>이종수</t>
  </si>
  <si>
    <t>임병옥</t>
  </si>
  <si>
    <t>임상준</t>
  </si>
  <si>
    <t>임숙주</t>
  </si>
  <si>
    <t>임하수</t>
  </si>
  <si>
    <t>장수봉</t>
  </si>
  <si>
    <t>장태순</t>
  </si>
  <si>
    <t>전금석</t>
  </si>
  <si>
    <t>전동환</t>
  </si>
  <si>
    <t>정길환</t>
  </si>
  <si>
    <t>정웅태</t>
  </si>
  <si>
    <t>정태교</t>
  </si>
  <si>
    <t>조남흥</t>
  </si>
  <si>
    <t>조정근</t>
  </si>
  <si>
    <t>조태진</t>
  </si>
  <si>
    <t>주병화</t>
  </si>
  <si>
    <t>차명진</t>
  </si>
  <si>
    <t>차진만</t>
  </si>
  <si>
    <t>최덕기</t>
  </si>
  <si>
    <t>최상균</t>
  </si>
  <si>
    <t>최송식</t>
  </si>
  <si>
    <t>최종섭</t>
  </si>
  <si>
    <t>최창열</t>
  </si>
  <si>
    <t>추경도</t>
  </si>
  <si>
    <t>하경화</t>
  </si>
  <si>
    <t>한상해</t>
  </si>
  <si>
    <t>허원강</t>
  </si>
  <si>
    <t>홍광표</t>
  </si>
  <si>
    <t>홍병국</t>
  </si>
  <si>
    <t>홍완선</t>
  </si>
  <si>
    <t>홍용남</t>
  </si>
  <si>
    <t>황오현</t>
  </si>
  <si>
    <t>황인철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</si>
  <si>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</si>
  <si>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</si>
  <si>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</si>
  <si>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</si>
  <si>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=</t>
  </si>
  <si>
    <t>▽</t>
  </si>
  <si>
    <t>▲</t>
  </si>
  <si>
    <t>박정혁</t>
  </si>
  <si>
    <t>우관석</t>
  </si>
  <si>
    <t>장지희</t>
  </si>
  <si>
    <t>조성연</t>
  </si>
  <si>
    <t>최주영</t>
  </si>
  <si>
    <t>개선율(유카전)</t>
  </si>
  <si>
    <t>인천전체</t>
  </si>
  <si>
    <t>0%(0명)</t>
  </si>
  <si>
    <t>16-116-1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</si>
  <si>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</si>
  <si>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</si>
  <si>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</si>
  <si>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</si>
  <si>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</si>
  <si>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</si>
  <si>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</si>
  <si>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</si>
  <si>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</si>
  <si>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송도버스16-1C2</t>
  </si>
  <si>
    <t>송도버스16-1B1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</si>
  <si>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</si>
  <si>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</si>
  <si>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</si>
  <si>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</si>
  <si>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</si>
  <si>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</si>
  <si>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</si>
  <si>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송도버스8B4</t>
  </si>
  <si>
    <t>송도버스8D3</t>
  </si>
  <si>
    <t>송도버스8B1</t>
  </si>
  <si>
    <t>송도버스8C13</t>
  </si>
  <si>
    <t>송도버스8C3</t>
  </si>
  <si>
    <t>송도버스8B3</t>
  </si>
  <si>
    <t>송도버스8D1</t>
  </si>
  <si>
    <t>송도버스8D2</t>
  </si>
  <si>
    <t>강성아</t>
  </si>
  <si>
    <t>김동균</t>
  </si>
  <si>
    <t>순위</t>
  </si>
  <si>
    <t>장도현</t>
  </si>
  <si>
    <t>김현식B</t>
  </si>
  <si>
    <t>조완기</t>
  </si>
  <si>
    <t>송도버스16-1B3</t>
  </si>
  <si>
    <t>송도버스16-1A1</t>
  </si>
  <si>
    <t>배성호</t>
  </si>
  <si>
    <t>지종학</t>
  </si>
  <si>
    <t>최선철</t>
  </si>
  <si>
    <t>C</t>
    <phoneticPr fontId="2" type="noConversion"/>
  </si>
  <si>
    <t>이강욱</t>
  </si>
  <si>
    <t>최백순</t>
  </si>
  <si>
    <t>박청일</t>
  </si>
  <si>
    <t>이영복</t>
  </si>
  <si>
    <t>김상국</t>
  </si>
  <si>
    <t>이태열</t>
  </si>
  <si>
    <t>송도버스16-1C4</t>
  </si>
  <si>
    <t>송도버스16-1F6</t>
  </si>
  <si>
    <t>송도버스16-1C5</t>
  </si>
  <si>
    <t>송도버스16-1A2</t>
  </si>
  <si>
    <t>송도버스8D8</t>
  </si>
  <si>
    <t>송도버스8D4</t>
  </si>
  <si>
    <t>송도버스8D10</t>
  </si>
  <si>
    <t>송도버스8D7</t>
  </si>
  <si>
    <t>송도버스8D13</t>
  </si>
  <si>
    <t>송도버스8D12</t>
  </si>
  <si>
    <t>송도버스8S1</t>
  </si>
  <si>
    <t>송도버스8D6</t>
  </si>
  <si>
    <t>송도버스8D11</t>
  </si>
  <si>
    <t>송도버스16-1D3</t>
  </si>
  <si>
    <t>송도버스8C12</t>
  </si>
  <si>
    <t>송도버스8D9</t>
  </si>
  <si>
    <t>송도버스8C14</t>
  </si>
  <si>
    <t>송도버스8D5</t>
  </si>
  <si>
    <t>송도버스8C15</t>
  </si>
  <si>
    <t>52146222588.266</t>
  </si>
  <si>
    <t>52180551611.395</t>
  </si>
  <si>
    <t>52172653048.69</t>
  </si>
  <si>
    <t>고명곤</t>
  </si>
  <si>
    <t>521968335.152</t>
  </si>
  <si>
    <t>52192101309.147</t>
  </si>
  <si>
    <t>52194101368.886</t>
  </si>
  <si>
    <t>52138552913.457</t>
  </si>
  <si>
    <t>52168821456.617</t>
  </si>
  <si>
    <t>52199972238.968</t>
  </si>
  <si>
    <t>52171852736.435</t>
  </si>
  <si>
    <t>5218568465.257</t>
  </si>
  <si>
    <t>52192441586.91</t>
  </si>
  <si>
    <t>52147952771.807</t>
  </si>
  <si>
    <t>52145012615.931</t>
  </si>
  <si>
    <t>52151542013.133</t>
  </si>
  <si>
    <t>52179832175.511</t>
  </si>
  <si>
    <t>52179172449.904</t>
  </si>
  <si>
    <t>52170962886.155</t>
  </si>
  <si>
    <t>5219490634.469</t>
  </si>
  <si>
    <t>52157202042.731</t>
  </si>
  <si>
    <t>52124042925.326</t>
  </si>
  <si>
    <t>5219292999.378</t>
  </si>
  <si>
    <t>52117781580.67</t>
  </si>
  <si>
    <t>52194151020.686</t>
  </si>
  <si>
    <t>5217253326.148</t>
  </si>
  <si>
    <t>52136252708.972</t>
  </si>
  <si>
    <t>52165182525.114</t>
  </si>
  <si>
    <t>5215010965.192</t>
  </si>
  <si>
    <t>5215392674.475</t>
  </si>
  <si>
    <t>52172181492.103</t>
  </si>
  <si>
    <t>5218333175.535</t>
  </si>
  <si>
    <t>52171451654.17</t>
  </si>
  <si>
    <t>52176411818.609</t>
  </si>
  <si>
    <t>52131212992.424</t>
  </si>
  <si>
    <t>52135752623.362</t>
  </si>
  <si>
    <t>52130741304.114</t>
  </si>
  <si>
    <t>52130691786.888</t>
  </si>
  <si>
    <t>52125332336.913</t>
  </si>
  <si>
    <t>52128311727.62</t>
  </si>
  <si>
    <t>52140601884.102</t>
  </si>
  <si>
    <t>5216722583.035</t>
  </si>
  <si>
    <t>52131112463.543</t>
  </si>
  <si>
    <t>5215143307.523</t>
  </si>
  <si>
    <t>52122422883.515</t>
  </si>
  <si>
    <t>52155352115.931</t>
  </si>
  <si>
    <t>52183311634.436</t>
  </si>
  <si>
    <t>52160632259.387</t>
  </si>
  <si>
    <t>52171492714.753</t>
  </si>
  <si>
    <t>52127133031.845</t>
  </si>
  <si>
    <t>52157723197.198</t>
  </si>
  <si>
    <t>52158502020.352</t>
  </si>
  <si>
    <t>5216991781.325</t>
  </si>
  <si>
    <t>5213375396.946</t>
  </si>
  <si>
    <t>5215079569.91</t>
  </si>
  <si>
    <t>설성곤</t>
  </si>
  <si>
    <t>5219230369.306</t>
  </si>
  <si>
    <t>5219999298.244</t>
  </si>
  <si>
    <t>52178972552.117</t>
  </si>
  <si>
    <t>5219391911.645</t>
  </si>
  <si>
    <t>52191892912.334</t>
  </si>
  <si>
    <t>5214920764.957</t>
  </si>
  <si>
    <t>52150272840.986</t>
  </si>
  <si>
    <t>5212598985.18</t>
  </si>
  <si>
    <t>52178002174.764</t>
  </si>
  <si>
    <t>52199331912.482</t>
  </si>
  <si>
    <t>5213323284.16</t>
  </si>
  <si>
    <t>52181992101.628</t>
  </si>
  <si>
    <t>유원민</t>
  </si>
  <si>
    <t>5217248430.005</t>
  </si>
  <si>
    <t>5218628263.923</t>
  </si>
  <si>
    <t>유태선</t>
  </si>
  <si>
    <t>5216459427.563</t>
  </si>
  <si>
    <t>52158861437.356</t>
  </si>
  <si>
    <t>521541335.624</t>
  </si>
  <si>
    <t>52127401979.848</t>
  </si>
  <si>
    <t>52137481077.3</t>
  </si>
  <si>
    <t>5218511419.219</t>
  </si>
  <si>
    <t>이봉택</t>
  </si>
  <si>
    <t>5214408319.185</t>
  </si>
  <si>
    <t>52161852812.843</t>
  </si>
  <si>
    <t>52120371535.681</t>
  </si>
  <si>
    <t>52151522317.704</t>
  </si>
  <si>
    <t>52181141900.306</t>
  </si>
  <si>
    <t>52172901993.743</t>
  </si>
  <si>
    <t>52180041718.898</t>
  </si>
  <si>
    <t>52189491683.635</t>
  </si>
  <si>
    <t>52110471756.926</t>
  </si>
  <si>
    <t>이치열</t>
  </si>
  <si>
    <t>5216210519.41</t>
  </si>
  <si>
    <t>5217691271.642</t>
  </si>
  <si>
    <t>52165113070.076</t>
  </si>
  <si>
    <t>52185912860.442</t>
  </si>
  <si>
    <t>52155652794.602</t>
  </si>
  <si>
    <t>5215062334.225</t>
  </si>
  <si>
    <t>장경환</t>
  </si>
  <si>
    <t>5213049414.72</t>
  </si>
  <si>
    <t>5219199500.206</t>
  </si>
  <si>
    <t>5214311607.434</t>
  </si>
  <si>
    <t>5213021450.136</t>
  </si>
  <si>
    <t>52185322148.151</t>
  </si>
  <si>
    <t>52168022875.246</t>
  </si>
  <si>
    <t>5211635214.577</t>
  </si>
  <si>
    <t>521303395.923</t>
  </si>
  <si>
    <t>52184971132.188</t>
  </si>
  <si>
    <t>5213234699.561</t>
  </si>
  <si>
    <t>52111941061.643</t>
  </si>
  <si>
    <t>52190092259.517</t>
  </si>
  <si>
    <t>52199241703.006</t>
  </si>
  <si>
    <t>521411958.016</t>
  </si>
  <si>
    <t>조찬우</t>
  </si>
  <si>
    <t>5219190341.458</t>
  </si>
  <si>
    <t>5211213172.077</t>
  </si>
  <si>
    <t>52153642962.586</t>
  </si>
  <si>
    <t>주일</t>
  </si>
  <si>
    <t>5217447435.661</t>
  </si>
  <si>
    <t>5215125387.986</t>
  </si>
  <si>
    <t>5211462842.032</t>
  </si>
  <si>
    <t>52167163041.402</t>
  </si>
  <si>
    <t>5219772883.378</t>
  </si>
  <si>
    <t>5219411289.514</t>
  </si>
  <si>
    <t>521232926.655</t>
  </si>
  <si>
    <t>5212703170.951</t>
  </si>
  <si>
    <t>5218548171.204</t>
  </si>
  <si>
    <t>52182819.653</t>
  </si>
  <si>
    <t>5213878330.92</t>
  </si>
  <si>
    <t>52129002802.546</t>
  </si>
  <si>
    <t>5217287333.239</t>
  </si>
  <si>
    <t>52176013149.086</t>
  </si>
  <si>
    <t>52187953603.392</t>
  </si>
  <si>
    <t>52182621939.162</t>
  </si>
  <si>
    <t>5215696162.674</t>
  </si>
  <si>
    <t>52167923029.997</t>
  </si>
  <si>
    <t>52122412614.768</t>
  </si>
  <si>
    <t>52161192256.031</t>
  </si>
  <si>
    <t>5211587220.117</t>
  </si>
  <si>
    <t>52121891057.423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</si>
  <si>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</si>
  <si>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</si>
  <si>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</si>
  <si>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</si>
  <si>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</si>
  <si>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</si>
  <si>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분석기간: 24.11.01-24.11.30</t>
  </si>
  <si>
    <t>24'11</t>
    <phoneticPr fontId="2" type="noConversion"/>
  </si>
  <si>
    <t>15위/(32개사)</t>
  </si>
  <si>
    <t>5%(6명)</t>
  </si>
  <si>
    <t>9%(12명)</t>
  </si>
  <si>
    <t>12%(16명)</t>
  </si>
  <si>
    <t>25%(32명)</t>
  </si>
  <si>
    <t>33%(41명)</t>
  </si>
  <si>
    <t>16%(21명)</t>
  </si>
  <si>
    <t>3%(1명)</t>
  </si>
  <si>
    <t>10%(2명)</t>
  </si>
  <si>
    <t>12%(4명)</t>
  </si>
  <si>
    <t>15%(3명)</t>
  </si>
  <si>
    <t>45%(15명)</t>
  </si>
  <si>
    <t>25%(5명)</t>
  </si>
  <si>
    <t>39%(13명)</t>
  </si>
  <si>
    <t>35%(7명)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</si>
  <si>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</si>
  <si>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</si>
  <si>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</si>
  <si>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</si>
  <si>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</si>
  <si>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</si>
  <si>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</si>
  <si>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16-116-1C</t>
  </si>
  <si>
    <t>송도버스16-1C7</t>
  </si>
  <si>
    <t>88D</t>
  </si>
  <si>
    <t>16-116-1D</t>
  </si>
  <si>
    <t>송도버스16-1D10</t>
  </si>
  <si>
    <t>88C</t>
  </si>
  <si>
    <t>송도버스8C16</t>
  </si>
  <si>
    <t>16-116-1A</t>
  </si>
  <si>
    <t>송도버스16-1A3</t>
  </si>
  <si>
    <t>88F</t>
  </si>
  <si>
    <t>송도버스8F4</t>
  </si>
  <si>
    <t>88B</t>
  </si>
  <si>
    <t>송도버스8B8</t>
  </si>
  <si>
    <t>16-116-1S</t>
  </si>
  <si>
    <t>송도버스16-1S3</t>
  </si>
  <si>
    <t>16-116-1F</t>
  </si>
  <si>
    <t>송도버스16-1S4</t>
  </si>
  <si>
    <t>송도버스8C17</t>
  </si>
  <si>
    <t>송도버스8C20</t>
  </si>
  <si>
    <t>송도버스16-1C8</t>
  </si>
  <si>
    <t>송도버스8B9</t>
  </si>
  <si>
    <t>16-116-1B</t>
  </si>
  <si>
    <t>송도버스8D16</t>
  </si>
  <si>
    <t>송도버스8D17</t>
  </si>
  <si>
    <t>송도버스16-1S2</t>
  </si>
  <si>
    <t>송도버스16-1F12</t>
  </si>
  <si>
    <t>송도버스16-1A7</t>
  </si>
  <si>
    <t>송도버스8D30</t>
  </si>
  <si>
    <t>송도버스8F7</t>
  </si>
  <si>
    <t>송도버스16-1F14</t>
  </si>
  <si>
    <t>송도버스16-1A8</t>
  </si>
  <si>
    <t>송도버스8B7</t>
  </si>
  <si>
    <t>88S</t>
  </si>
  <si>
    <t>송도버스8D20</t>
  </si>
  <si>
    <t>송도버스8D15</t>
  </si>
  <si>
    <t>송도버스8B10</t>
  </si>
  <si>
    <t>송도버스16-1D6</t>
  </si>
  <si>
    <t>송도버스16-1C9</t>
  </si>
  <si>
    <t>송도버스8B5</t>
  </si>
  <si>
    <t>송도버스8D23</t>
  </si>
  <si>
    <t>88A</t>
  </si>
  <si>
    <t>송도버스8A2</t>
  </si>
  <si>
    <t>송도버스8F1</t>
  </si>
  <si>
    <t>송도버스8F2</t>
  </si>
  <si>
    <t>송도버스16-1C6</t>
  </si>
  <si>
    <t>송도버스8D21</t>
  </si>
  <si>
    <t>NEW</t>
  </si>
  <si>
    <t>new</t>
  </si>
  <si>
    <t>송도버스8B11</t>
  </si>
  <si>
    <t>송도버스16-1F8</t>
  </si>
  <si>
    <t>송도버스8F6</t>
  </si>
  <si>
    <t>송도버스8A1</t>
  </si>
  <si>
    <t>송도버스8A3</t>
  </si>
  <si>
    <t>송도버스8S2</t>
  </si>
  <si>
    <t>송도버스8D18</t>
  </si>
  <si>
    <t>송도버스8B6</t>
  </si>
  <si>
    <t>송도버스8C18</t>
  </si>
  <si>
    <t>송도버스16-1B4</t>
  </si>
  <si>
    <t>송도버스8D28</t>
  </si>
  <si>
    <t>송도버스8A4</t>
  </si>
  <si>
    <t>송도버스8D14</t>
  </si>
  <si>
    <t>송도버스8B12</t>
  </si>
  <si>
    <t>송도버스16-1A4</t>
  </si>
  <si>
    <t>송도버스16-1F13</t>
  </si>
  <si>
    <t>송도버스16-1A5</t>
  </si>
  <si>
    <t>송도버스16-1F11</t>
  </si>
  <si>
    <t>송도버스8D29</t>
  </si>
  <si>
    <t>송도버스16-1S1</t>
  </si>
  <si>
    <t>송도버스16-1D5</t>
  </si>
  <si>
    <t>송도버스8D19</t>
  </si>
  <si>
    <t>송도버스16-1F9</t>
  </si>
  <si>
    <t>송도버스8D26</t>
  </si>
  <si>
    <t>송도버스8D22</t>
  </si>
  <si>
    <t>송도버스8F3</t>
  </si>
  <si>
    <t>송도버스16-1D9</t>
  </si>
  <si>
    <t>송도버스16-1D7</t>
  </si>
  <si>
    <t>송도버스8D27</t>
  </si>
  <si>
    <t>송도버스8F5</t>
  </si>
  <si>
    <t>송도버스16-1F10</t>
  </si>
  <si>
    <t>송도버스16-1D4</t>
  </si>
  <si>
    <t>송도버스8D32</t>
  </si>
  <si>
    <t>송도버스16-1C12</t>
  </si>
  <si>
    <t>송도버스8C19</t>
  </si>
  <si>
    <t>송도버스16-1C10</t>
  </si>
  <si>
    <t>송도버스16-1C11</t>
  </si>
  <si>
    <t>송도버스16-1D8</t>
  </si>
  <si>
    <t>송도버스16-1A6</t>
  </si>
  <si>
    <t>송도버스8D25</t>
  </si>
  <si>
    <t>송도버스8D24</t>
  </si>
  <si>
    <t>송도버스8D31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</si>
</sst>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7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9" fontId="65" fillId="15" borderId="0" xfId="569" applyFont="1" applyFill="1" applyBorder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9" fontId="75" fillId="15" borderId="0" xfId="568" applyNumberFormat="1" applyFont="1" applyFill="1" applyAlignment="1">
      <alignment horizontal="center" vertical="center" wrapText="1"/>
    </xf>
    <xf numFmtId="191" fontId="75" fillId="16" borderId="0" xfId="568" applyNumberFormat="1" applyFont="1" applyFill="1" applyAlignment="1">
      <alignment horizontal="right" vertical="center"/>
    </xf>
    <xf numFmtId="186" fontId="6" fillId="16" borderId="0" xfId="568" applyNumberFormat="1" applyFont="1" applyFill="1" applyAlignment="1">
      <alignment horizontal="center"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0" fontId="60" fillId="13" borderId="0" xfId="0" applyNumberFormat="1" applyFont="1" applyFill="1" applyAlignment="1">
      <alignment horizontal="center" vertical="center"/>
    </xf>
    <xf numFmtId="180" fontId="60" fillId="6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FB0-4FFB-ABA1-44D81B06198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BD0-4A68-9062-3D7E7F3F2E94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BD0-4A68-9062-3D7E7F3F2E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  <c:pt idx="9">
                  <c:v>1.990713332719974</c:v>
                </c:pt>
                <c:pt idx="10">
                  <c:v>1.9962384691948249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4.6511627906976744E-2</c:v>
                </c:pt>
                <c:pt idx="1">
                  <c:v>9.3023255813953487E-2</c:v>
                </c:pt>
                <c:pt idx="2">
                  <c:v>0.12403100775193798</c:v>
                </c:pt>
                <c:pt idx="3">
                  <c:v>0.24806201550387597</c:v>
                </c:pt>
                <c:pt idx="4">
                  <c:v>0.32558139534883723</c:v>
                </c:pt>
                <c:pt idx="5">
                  <c:v>0.16279069767441862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종합!$M$76:$N$76</c:f>
              <c:numCache>
                <c:formatCode>0%</c:formatCode>
                <c:ptCount val="2"/>
                <c:pt idx="0">
                  <c:v>0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종합!$M$75:$N$75</c:f>
              <c:numCache>
                <c:formatCode>0%</c:formatCode>
                <c:ptCount val="2"/>
                <c:pt idx="0">
                  <c:v>0.39393939393939392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종합!$M$74:$N$74</c:f>
              <c:numCache>
                <c:formatCode>0%</c:formatCode>
                <c:ptCount val="2"/>
                <c:pt idx="0">
                  <c:v>0.45454545454545453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종합!$M$73:$N$73</c:f>
              <c:numCache>
                <c:formatCode>0%</c:formatCode>
                <c:ptCount val="2"/>
                <c:pt idx="0">
                  <c:v>0.12121212121212122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종합!$M$72:$N$72</c:f>
              <c:numCache>
                <c:formatCode>0%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종합!$M$71:$N$71</c:f>
              <c:numCache>
                <c:formatCode>0%</c:formatCode>
                <c:ptCount val="2"/>
                <c:pt idx="0">
                  <c:v>3.0303030303030304E-2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23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605117</xdr:colOff>
      <xdr:row>12</xdr:row>
      <xdr:rowOff>224117</xdr:rowOff>
    </xdr:from>
    <xdr:to>
      <xdr:col>6</xdr:col>
      <xdr:colOff>22412</xdr:colOff>
      <xdr:row>14</xdr:row>
      <xdr:rowOff>123263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 flipV="1">
          <a:off x="4258235" y="4157382"/>
          <a:ext cx="291353" cy="481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259978</xdr:colOff>
      <xdr:row>12</xdr:row>
      <xdr:rowOff>282388</xdr:rowOff>
    </xdr:from>
    <xdr:to>
      <xdr:col>6</xdr:col>
      <xdr:colOff>0</xdr:colOff>
      <xdr:row>13</xdr:row>
      <xdr:rowOff>235323</xdr:rowOff>
    </xdr:to>
    <xdr:sp macro="" textlink="$K$20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3913096" y="4215653"/>
          <a:ext cx="614080" cy="24428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473E9E-9230-44B5-9F60-B66C50F02E7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309281</xdr:colOff>
      <xdr:row>12</xdr:row>
      <xdr:rowOff>219635</xdr:rowOff>
    </xdr:from>
    <xdr:to>
      <xdr:col>6</xdr:col>
      <xdr:colOff>470648</xdr:colOff>
      <xdr:row>12</xdr:row>
      <xdr:rowOff>224117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>
          <a:off x="4836457" y="4152900"/>
          <a:ext cx="161367" cy="44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759758</xdr:colOff>
      <xdr:row>11</xdr:row>
      <xdr:rowOff>20170</xdr:rowOff>
    </xdr:from>
    <xdr:to>
      <xdr:col>6</xdr:col>
      <xdr:colOff>916645</xdr:colOff>
      <xdr:row>12</xdr:row>
      <xdr:rowOff>210670</xdr:rowOff>
    </xdr:to>
    <xdr:sp macro="" textlink="$K$21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412876" y="3662082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86" t="s">
        <v>545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99" t="s">
        <v>38</v>
      </c>
      <c r="D4" s="299"/>
      <c r="E4" s="61" t="s">
        <v>111</v>
      </c>
      <c r="F4" s="61" t="s">
        <v>64</v>
      </c>
      <c r="G4" s="92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546</v>
      </c>
      <c r="C5" s="300" t="s">
        <v>164</v>
      </c>
      <c r="D5" s="300"/>
      <c r="E5" s="62">
        <v>2</v>
      </c>
      <c r="F5" s="63">
        <v>54</v>
      </c>
      <c r="G5" s="235" t="s">
        <v>376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7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8"/>
      <c r="P9" s="298"/>
    </row>
    <row r="10" spans="1:28" ht="23.25" customHeight="1" thickBot="1">
      <c r="G10" s="6"/>
      <c r="H10" s="187" t="s">
        <v>91</v>
      </c>
      <c r="I10" s="188" t="s">
        <v>92</v>
      </c>
      <c r="J10" s="189" t="str">
        <f>C5</f>
        <v>송도버스</v>
      </c>
      <c r="K10" s="190" t="s">
        <v>93</v>
      </c>
      <c r="X10" s="287"/>
      <c r="Z10" s="39"/>
      <c r="AA10" s="39"/>
      <c r="AB10" s="39"/>
    </row>
    <row r="11" spans="1:28" ht="23.25" customHeight="1" thickTop="1">
      <c r="G11" s="6"/>
      <c r="H11" s="264">
        <v>1</v>
      </c>
      <c r="I11" s="265">
        <v>2.0099999999999998</v>
      </c>
      <c r="J11" s="266">
        <v>1.8094563791853695</v>
      </c>
      <c r="K11" s="267"/>
      <c r="M11" s="2"/>
      <c r="Y11" s="279"/>
      <c r="Z11" s="280"/>
      <c r="AA11" s="219"/>
      <c r="AB11" s="39"/>
    </row>
    <row r="12" spans="1:28" ht="23.25" customHeight="1">
      <c r="G12" s="6"/>
      <c r="H12" s="268">
        <v>2</v>
      </c>
      <c r="I12" s="265">
        <v>2.3662575846193561</v>
      </c>
      <c r="J12" s="266">
        <v>2.1864809343698557</v>
      </c>
      <c r="K12" s="269">
        <v>0.20836343971675375</v>
      </c>
      <c r="M12" s="219"/>
      <c r="Y12" s="279"/>
      <c r="Z12" s="280"/>
      <c r="AA12" s="219"/>
      <c r="AB12" s="39"/>
    </row>
    <row r="13" spans="1:28" ht="23.25" customHeight="1">
      <c r="G13" s="6"/>
      <c r="H13" s="268">
        <v>3</v>
      </c>
      <c r="I13" s="265">
        <v>2.37</v>
      </c>
      <c r="J13" s="266">
        <v>2.1173347981424948</v>
      </c>
      <c r="K13" s="270">
        <v>-3.1624394770809583E-2</v>
      </c>
      <c r="M13" s="219"/>
      <c r="Y13" s="279"/>
      <c r="Z13" s="280"/>
      <c r="AA13" s="219"/>
      <c r="AB13" s="39"/>
    </row>
    <row r="14" spans="1:28" ht="23.25" customHeight="1">
      <c r="G14" s="6"/>
      <c r="H14" s="268">
        <v>4</v>
      </c>
      <c r="I14" s="265">
        <v>2.33</v>
      </c>
      <c r="J14" s="266">
        <v>2.0718807292445893</v>
      </c>
      <c r="K14" s="270">
        <v>-2.1467586957802598E-2</v>
      </c>
      <c r="M14" s="219"/>
      <c r="Y14" s="279"/>
      <c r="Z14" s="280"/>
      <c r="AA14" s="219"/>
      <c r="AB14" s="39"/>
    </row>
    <row r="15" spans="1:28" ht="23.25" customHeight="1">
      <c r="G15" s="6"/>
      <c r="H15" s="268">
        <v>5</v>
      </c>
      <c r="I15" s="265">
        <v>2.2850259626150282</v>
      </c>
      <c r="J15" s="266">
        <v>2.0353488708410286</v>
      </c>
      <c r="K15" s="270">
        <v>-1.7632220758614925E-2</v>
      </c>
      <c r="M15" s="219"/>
      <c r="Y15" s="279"/>
      <c r="Z15" s="280"/>
      <c r="AA15" s="219"/>
      <c r="AB15" s="39"/>
    </row>
    <row r="16" spans="1:28" ht="23.25" customHeight="1">
      <c r="G16" s="6"/>
      <c r="H16" s="268">
        <v>6</v>
      </c>
      <c r="I16" s="265">
        <v>2.0664933427553414</v>
      </c>
      <c r="J16" s="266">
        <v>1.9669250709233395</v>
      </c>
      <c r="K16" s="270">
        <v>-3.3617725638069862E-2</v>
      </c>
      <c r="M16" s="219"/>
      <c r="Y16" s="279"/>
      <c r="Z16" s="280"/>
      <c r="AA16" s="219"/>
      <c r="AB16" s="39"/>
    </row>
    <row r="17" spans="2:28" ht="23.25" customHeight="1">
      <c r="G17" s="6"/>
      <c r="H17" s="268">
        <v>7</v>
      </c>
      <c r="I17" s="265">
        <v>2.13</v>
      </c>
      <c r="J17" s="266">
        <v>1.9282859997365682</v>
      </c>
      <c r="K17" s="270">
        <v>-1.9644404231744739E-2</v>
      </c>
      <c r="M17" s="219"/>
      <c r="Y17" s="279"/>
      <c r="Z17" s="280"/>
      <c r="AA17" s="219"/>
      <c r="AB17" s="39"/>
    </row>
    <row r="18" spans="2:28" ht="23.25" customHeight="1">
      <c r="G18" s="6"/>
      <c r="H18" s="268">
        <v>8</v>
      </c>
      <c r="I18" s="265">
        <v>2.08</v>
      </c>
      <c r="J18" s="266">
        <v>1.9072682262962852</v>
      </c>
      <c r="K18" s="270">
        <v>-1.089971790655242E-2</v>
      </c>
      <c r="M18" s="219"/>
      <c r="Y18" s="279"/>
      <c r="Z18" s="280"/>
      <c r="AA18" s="219"/>
      <c r="AB18" s="39"/>
    </row>
    <row r="19" spans="2:28" ht="23.25" customHeight="1">
      <c r="G19" s="6"/>
      <c r="H19" s="268">
        <v>9</v>
      </c>
      <c r="I19" s="265">
        <v>2.13</v>
      </c>
      <c r="J19" s="266">
        <v>1.928437775696352</v>
      </c>
      <c r="K19" s="270">
        <v>1.109940862443648E-2</v>
      </c>
      <c r="M19" s="219"/>
      <c r="Y19" s="279"/>
      <c r="Z19" s="280"/>
      <c r="AA19" s="219"/>
      <c r="AB19" s="39"/>
    </row>
    <row r="20" spans="2:28" ht="23.25" customHeight="1">
      <c r="G20" s="6"/>
      <c r="H20" s="268">
        <v>10</v>
      </c>
      <c r="I20" s="265">
        <v>2.25</v>
      </c>
      <c r="J20" s="266">
        <v>1.990713332719974</v>
      </c>
      <c r="K20" s="270">
        <v>3.229326753938655E-2</v>
      </c>
      <c r="M20" s="219"/>
      <c r="Y20" s="279"/>
      <c r="Z20" s="280"/>
      <c r="AA20" s="219"/>
      <c r="AB20" s="39"/>
    </row>
    <row r="21" spans="2:28" ht="23.25" customHeight="1">
      <c r="G21" s="6"/>
      <c r="H21" s="268">
        <v>11</v>
      </c>
      <c r="I21" s="265">
        <v>2.25</v>
      </c>
      <c r="J21" s="266">
        <v>1.9962384691948249</v>
      </c>
      <c r="K21" s="270">
        <v>2.7754556037968836E-3</v>
      </c>
      <c r="M21" s="219"/>
      <c r="Y21" s="279"/>
      <c r="Z21" s="280"/>
      <c r="AA21" s="219"/>
      <c r="AB21" s="39"/>
    </row>
    <row r="22" spans="2:28" ht="23.25" customHeight="1">
      <c r="G22" s="6"/>
      <c r="H22" s="271" t="s">
        <v>335</v>
      </c>
      <c r="I22" s="272">
        <v>0.11940298507462699</v>
      </c>
      <c r="J22" s="273">
        <v>0.10322552793096129</v>
      </c>
      <c r="K22" s="274">
        <v>-1.6177457143665697E-2</v>
      </c>
      <c r="M22" s="219"/>
      <c r="Y22" s="279"/>
      <c r="Z22" s="280"/>
      <c r="AA22" s="219"/>
      <c r="AB22" s="39"/>
    </row>
    <row r="23" spans="2:28" ht="23.25" customHeight="1">
      <c r="H23" s="275" t="s">
        <v>367</v>
      </c>
      <c r="I23" s="276"/>
      <c r="J23" s="277" t="s">
        <v>547</v>
      </c>
      <c r="K23" s="278"/>
      <c r="M23" s="219"/>
      <c r="X23" s="2"/>
      <c r="Y23" s="2"/>
      <c r="AB23" s="39"/>
    </row>
    <row r="24" spans="2:28" ht="9" customHeight="1">
      <c r="M24" s="219"/>
      <c r="X24" s="2"/>
      <c r="Y24" s="2"/>
      <c r="AB24" s="219"/>
    </row>
    <row r="25" spans="2:28" ht="16.5" customHeight="1">
      <c r="B25" s="51" t="s">
        <v>124</v>
      </c>
      <c r="C25" s="51"/>
      <c r="D25" s="50"/>
      <c r="E25" s="50"/>
      <c r="F25" s="50"/>
      <c r="G25" s="50"/>
      <c r="H25" s="50"/>
      <c r="I25" s="50"/>
      <c r="J25" s="50"/>
      <c r="K25" s="50"/>
      <c r="M25" s="219"/>
      <c r="X25" s="2"/>
      <c r="Y25" s="2"/>
      <c r="AB25" s="219"/>
    </row>
    <row r="26" spans="2:28" ht="27.75" customHeight="1">
      <c r="B26" s="55" t="s">
        <v>62</v>
      </c>
      <c r="C26" s="55" t="s">
        <v>100</v>
      </c>
      <c r="D26" s="55" t="s">
        <v>102</v>
      </c>
      <c r="E26" s="55" t="s">
        <v>103</v>
      </c>
      <c r="F26" s="55" t="s">
        <v>104</v>
      </c>
      <c r="G26" s="55" t="s">
        <v>105</v>
      </c>
      <c r="H26" s="55" t="s">
        <v>6</v>
      </c>
      <c r="I26" s="55" t="s">
        <v>7</v>
      </c>
      <c r="J26" s="55" t="s">
        <v>106</v>
      </c>
      <c r="K26" s="55" t="s">
        <v>72</v>
      </c>
      <c r="M26" s="219"/>
      <c r="X26" s="2"/>
      <c r="Y26" s="2"/>
      <c r="AB26" s="219"/>
    </row>
    <row r="27" spans="2:28" ht="23.25" customHeight="1">
      <c r="B27" s="74" t="s">
        <v>336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219"/>
      <c r="N27" s="288" t="str">
        <f>C5</f>
        <v>송도버스</v>
      </c>
      <c r="Y27" s="2"/>
    </row>
    <row r="28" spans="2:28" ht="22.5" customHeight="1">
      <c r="B28" s="220" t="s">
        <v>116</v>
      </c>
      <c r="C28" s="67">
        <v>11</v>
      </c>
      <c r="D28" s="68">
        <v>2.3667184349015279E-2</v>
      </c>
      <c r="E28" s="68">
        <v>0.35511033932383235</v>
      </c>
      <c r="F28" s="68">
        <v>0.20930567211951023</v>
      </c>
      <c r="G28" s="69">
        <v>13.811188679245282</v>
      </c>
      <c r="H28" s="70">
        <v>0.38557409924656377</v>
      </c>
      <c r="I28" s="70">
        <v>31.261161585067555</v>
      </c>
      <c r="J28" s="71">
        <v>1.9962384691948249</v>
      </c>
      <c r="K28" s="72" t="s">
        <v>69</v>
      </c>
      <c r="M28" s="219"/>
      <c r="N28" s="39" t="s">
        <v>69</v>
      </c>
      <c r="O28" s="39">
        <v>128</v>
      </c>
      <c r="Y28" s="2"/>
    </row>
    <row r="29" spans="2:28" ht="22.5" customHeight="1">
      <c r="B29" s="52" t="s">
        <v>107</v>
      </c>
      <c r="C29" s="52"/>
      <c r="D29" s="65">
        <f t="shared" ref="D29:I29" si="0">D28/D27-1</f>
        <v>0.11114294478451825</v>
      </c>
      <c r="E29" s="65">
        <f t="shared" si="0"/>
        <v>-1.5744285163769467E-2</v>
      </c>
      <c r="F29" s="65">
        <f t="shared" si="0"/>
        <v>4.7337181309976772E-2</v>
      </c>
      <c r="G29" s="65">
        <f t="shared" si="0"/>
        <v>8.6348130689426483E-2</v>
      </c>
      <c r="H29" s="65">
        <f t="shared" si="0"/>
        <v>-0.30207531796239551</v>
      </c>
      <c r="I29" s="65">
        <f t="shared" si="0"/>
        <v>0.59275953130715564</v>
      </c>
      <c r="J29" s="65">
        <f>J28/J27-1</f>
        <v>-0.11421065598866298</v>
      </c>
      <c r="K29" s="66" t="str">
        <f>J23</f>
        <v>15위/(32개사)</v>
      </c>
      <c r="M29" s="2" t="s">
        <v>71</v>
      </c>
      <c r="N29" s="289">
        <v>4.6511627906976744E-2</v>
      </c>
      <c r="O29" s="39">
        <v>6</v>
      </c>
      <c r="X29" s="2"/>
      <c r="Y29" s="2"/>
    </row>
    <row r="30" spans="2:28" ht="22.5" customHeight="1">
      <c r="M30" s="2" t="s">
        <v>66</v>
      </c>
      <c r="N30" s="289">
        <v>9.3023255813953487E-2</v>
      </c>
      <c r="O30" s="39">
        <v>12</v>
      </c>
      <c r="X30" s="2"/>
      <c r="Y30" s="2"/>
    </row>
    <row r="31" spans="2:28" ht="17.25" customHeight="1">
      <c r="B31" s="51" t="s">
        <v>125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68</v>
      </c>
      <c r="N31" s="289">
        <v>0.12403100775193798</v>
      </c>
      <c r="O31" s="39">
        <v>16</v>
      </c>
      <c r="X31" s="2"/>
      <c r="Y31" s="2"/>
    </row>
    <row r="32" spans="2:28" ht="22.5" customHeight="1">
      <c r="B32" s="59"/>
      <c r="C32" s="59"/>
      <c r="M32" s="2" t="s">
        <v>69</v>
      </c>
      <c r="N32" s="289">
        <v>0.24806201550387597</v>
      </c>
      <c r="O32" s="39">
        <v>32</v>
      </c>
      <c r="X32" s="2"/>
      <c r="Y32" s="2"/>
    </row>
    <row r="33" spans="2:28" ht="22.5" customHeight="1" thickBot="1">
      <c r="H33" s="191" t="s">
        <v>91</v>
      </c>
      <c r="I33" s="192" t="s">
        <v>92</v>
      </c>
      <c r="J33" s="193" t="str">
        <f>J10</f>
        <v>송도버스</v>
      </c>
      <c r="K33" s="194" t="s">
        <v>115</v>
      </c>
      <c r="M33" s="2" t="s">
        <v>67</v>
      </c>
      <c r="N33" s="289">
        <v>0.32558139534883723</v>
      </c>
      <c r="O33" s="39">
        <v>41</v>
      </c>
      <c r="X33" s="2"/>
      <c r="Y33" s="2"/>
    </row>
    <row r="34" spans="2:28" ht="22.5" customHeight="1" thickTop="1">
      <c r="H34" s="199" t="s">
        <v>109</v>
      </c>
      <c r="I34" s="200" t="s">
        <v>69</v>
      </c>
      <c r="J34" s="201" t="s">
        <v>69</v>
      </c>
      <c r="K34" s="202"/>
      <c r="M34" s="2" t="s">
        <v>70</v>
      </c>
      <c r="N34" s="289">
        <v>0.16279069767441862</v>
      </c>
      <c r="O34" s="39">
        <v>21</v>
      </c>
      <c r="X34" s="2"/>
      <c r="Z34" s="39"/>
      <c r="AA34" s="39"/>
      <c r="AB34" s="39"/>
    </row>
    <row r="35" spans="2:28" ht="21" customHeight="1">
      <c r="H35" s="195" t="s">
        <v>94</v>
      </c>
      <c r="I35" s="196">
        <v>8.5347657415696804E-2</v>
      </c>
      <c r="J35" s="197" t="s">
        <v>548</v>
      </c>
      <c r="K35" s="198">
        <v>-3.883602950872006E-2</v>
      </c>
      <c r="M35" s="2"/>
      <c r="X35" s="2"/>
      <c r="Z35" s="39"/>
      <c r="AA35" s="39"/>
      <c r="AB35" s="39"/>
    </row>
    <row r="36" spans="2:28" ht="21" customHeight="1">
      <c r="H36" s="179" t="s">
        <v>95</v>
      </c>
      <c r="I36" s="171">
        <v>9.7881229483736204E-2</v>
      </c>
      <c r="J36" s="180" t="s">
        <v>549</v>
      </c>
      <c r="K36" s="181">
        <v>-4.8579736697827169E-3</v>
      </c>
      <c r="L36" s="4"/>
      <c r="M36" s="2"/>
      <c r="X36" s="2"/>
      <c r="Z36" s="39"/>
      <c r="AA36" s="39"/>
      <c r="AB36" s="39"/>
    </row>
    <row r="37" spans="2:28" ht="21" customHeight="1">
      <c r="H37" s="178" t="s">
        <v>96</v>
      </c>
      <c r="I37" s="171">
        <v>0.17547000895255147</v>
      </c>
      <c r="J37" s="180" t="s">
        <v>550</v>
      </c>
      <c r="K37" s="181">
        <v>-5.1439001200613482E-2</v>
      </c>
      <c r="L37" s="4"/>
      <c r="M37" s="2"/>
      <c r="X37" s="2"/>
      <c r="Z37" s="39"/>
      <c r="AA37" s="39"/>
      <c r="AB37" s="39"/>
    </row>
    <row r="38" spans="2:28" ht="21" customHeight="1">
      <c r="H38" s="178" t="s">
        <v>99</v>
      </c>
      <c r="I38" s="171">
        <v>0.2348552670844524</v>
      </c>
      <c r="J38" s="180" t="s">
        <v>551</v>
      </c>
      <c r="K38" s="181">
        <v>1.320674841942357E-2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97</v>
      </c>
      <c r="I39" s="171">
        <v>0.22023276633840644</v>
      </c>
      <c r="J39" s="180" t="s">
        <v>552</v>
      </c>
      <c r="K39" s="181">
        <v>0.10534862901043079</v>
      </c>
      <c r="L39" s="4"/>
      <c r="M39" s="2"/>
      <c r="X39" s="2"/>
      <c r="Z39" s="39"/>
      <c r="AA39" s="39"/>
      <c r="AB39" s="39"/>
    </row>
    <row r="40" spans="2:28" ht="21" customHeight="1">
      <c r="H40" s="183" t="s">
        <v>98</v>
      </c>
      <c r="I40" s="184">
        <v>0.18621307072515667</v>
      </c>
      <c r="J40" s="185" t="s">
        <v>553</v>
      </c>
      <c r="K40" s="186">
        <v>-2.3422373050738049E-2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1" t="s">
        <v>126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39"/>
    </row>
    <row r="43" spans="2:28" ht="30.75" customHeight="1">
      <c r="B43" s="55" t="s">
        <v>62</v>
      </c>
      <c r="C43" s="55" t="s">
        <v>101</v>
      </c>
      <c r="D43" s="55" t="s">
        <v>102</v>
      </c>
      <c r="E43" s="55" t="s">
        <v>103</v>
      </c>
      <c r="F43" s="55" t="s">
        <v>104</v>
      </c>
      <c r="G43" s="55" t="s">
        <v>105</v>
      </c>
      <c r="H43" s="55" t="s">
        <v>6</v>
      </c>
      <c r="I43" s="55" t="s">
        <v>7</v>
      </c>
      <c r="J43" s="55" t="s">
        <v>106</v>
      </c>
      <c r="K43" s="55" t="s">
        <v>72</v>
      </c>
      <c r="L43" s="4"/>
      <c r="M43" s="2"/>
      <c r="N43" s="39" t="s">
        <v>119</v>
      </c>
      <c r="X43" s="2"/>
      <c r="Z43" s="39"/>
      <c r="AA43" s="39"/>
      <c r="AB43" s="39"/>
    </row>
    <row r="44" spans="2:28" ht="22.5" customHeight="1">
      <c r="B44" s="221" t="s">
        <v>116</v>
      </c>
      <c r="C44" s="75">
        <v>1</v>
      </c>
      <c r="D44" s="76">
        <v>4.1766808348811919E-2</v>
      </c>
      <c r="E44" s="76">
        <v>0.42461929765650197</v>
      </c>
      <c r="F44" s="76">
        <v>0.20088566674542882</v>
      </c>
      <c r="G44" s="77">
        <v>15.209259259259261</v>
      </c>
      <c r="H44" s="78">
        <v>2.6181550899179609</v>
      </c>
      <c r="I44" s="78">
        <v>48.267172410737871</v>
      </c>
      <c r="J44" s="79">
        <v>1.8374338094753773</v>
      </c>
      <c r="K44" s="81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0" t="s">
        <v>116</v>
      </c>
      <c r="C45" s="67">
        <v>2</v>
      </c>
      <c r="D45" s="68">
        <v>4.4536502303360516E-2</v>
      </c>
      <c r="E45" s="68">
        <v>0.33857159506042267</v>
      </c>
      <c r="F45" s="68">
        <v>0.1823840893143773</v>
      </c>
      <c r="G45" s="69">
        <v>10.960228070175434</v>
      </c>
      <c r="H45" s="70">
        <v>0.17484915342109264</v>
      </c>
      <c r="I45" s="70">
        <v>14.908788381414796</v>
      </c>
      <c r="J45" s="71">
        <v>2.1634671164093122</v>
      </c>
      <c r="K45" s="72" t="s">
        <v>165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0" t="s">
        <v>116</v>
      </c>
      <c r="C46" s="67">
        <v>3</v>
      </c>
      <c r="D46" s="68">
        <v>1.7744729756250573E-2</v>
      </c>
      <c r="E46" s="68">
        <v>0.348754506094135</v>
      </c>
      <c r="F46" s="68">
        <v>0.19196288360838792</v>
      </c>
      <c r="G46" s="69">
        <v>11.776934426229511</v>
      </c>
      <c r="H46" s="70">
        <v>0.17606186335137766</v>
      </c>
      <c r="I46" s="70">
        <v>19.928493144251544</v>
      </c>
      <c r="J46" s="71">
        <v>2.1170612036187832</v>
      </c>
      <c r="K46" s="72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0" t="s">
        <v>116</v>
      </c>
      <c r="C47" s="67">
        <v>4</v>
      </c>
      <c r="D47" s="68">
        <v>1.7329068772259273E-2</v>
      </c>
      <c r="E47" s="68">
        <v>0.34899401728350155</v>
      </c>
      <c r="F47" s="68">
        <v>0.20065665338515842</v>
      </c>
      <c r="G47" s="69">
        <v>12.143616666666665</v>
      </c>
      <c r="H47" s="70">
        <v>0.15435127183473724</v>
      </c>
      <c r="I47" s="70">
        <v>20.678968066470478</v>
      </c>
      <c r="J47" s="71">
        <v>2.0718807292445893</v>
      </c>
      <c r="K47" s="72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0" t="s">
        <v>116</v>
      </c>
      <c r="C48" s="67">
        <v>5</v>
      </c>
      <c r="D48" s="68">
        <v>1.7942244840920423E-2</v>
      </c>
      <c r="E48" s="68">
        <v>0.34550236017067637</v>
      </c>
      <c r="F48" s="68">
        <v>0.19690668349014642</v>
      </c>
      <c r="G48" s="69">
        <v>12.517333333333333</v>
      </c>
      <c r="H48" s="70">
        <v>0.16141656204788482</v>
      </c>
      <c r="I48" s="70">
        <v>20.758976962168227</v>
      </c>
      <c r="J48" s="71">
        <v>2.0418294398155967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0" t="s">
        <v>116</v>
      </c>
      <c r="C49" s="67">
        <v>6</v>
      </c>
      <c r="D49" s="68">
        <v>1.9465988645741762E-2</v>
      </c>
      <c r="E49" s="68">
        <v>0.34404001527323214</v>
      </c>
      <c r="F49" s="68">
        <v>0.18633428270888416</v>
      </c>
      <c r="G49" s="69">
        <v>13.593633333333331</v>
      </c>
      <c r="H49" s="70">
        <v>8.7344195019789461E-2</v>
      </c>
      <c r="I49" s="70">
        <v>21.699264449539015</v>
      </c>
      <c r="J49" s="71">
        <v>1.9669250709233395</v>
      </c>
      <c r="K49" s="72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0" t="s">
        <v>116</v>
      </c>
      <c r="C50" s="67">
        <v>7</v>
      </c>
      <c r="D50" s="68">
        <v>2.0083470267237898E-2</v>
      </c>
      <c r="E50" s="68">
        <v>0.34483569744134962</v>
      </c>
      <c r="F50" s="68">
        <v>0.17908731405120215</v>
      </c>
      <c r="G50" s="69">
        <v>13.978736842105263</v>
      </c>
      <c r="H50" s="70">
        <v>5.2547381294976672E-2</v>
      </c>
      <c r="I50" s="70">
        <v>20.243294784097596</v>
      </c>
      <c r="J50" s="71">
        <v>1.9292363832087516</v>
      </c>
      <c r="K50" s="72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0" t="s">
        <v>116</v>
      </c>
      <c r="C51" s="67">
        <v>8</v>
      </c>
      <c r="D51" s="68">
        <v>2.3395773363620878E-2</v>
      </c>
      <c r="E51" s="68">
        <v>0.34639993612813241</v>
      </c>
      <c r="F51" s="68">
        <v>0.16804329126519482</v>
      </c>
      <c r="G51" s="69">
        <v>14.80953703703703</v>
      </c>
      <c r="H51" s="70">
        <v>5.0308859739632235E-2</v>
      </c>
      <c r="I51" s="70">
        <v>21.290397448883745</v>
      </c>
      <c r="J51" s="71">
        <v>1.9072682262962852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0" t="s">
        <v>116</v>
      </c>
      <c r="C52" s="67">
        <v>9</v>
      </c>
      <c r="D52" s="68">
        <v>2.1284207329449474E-2</v>
      </c>
      <c r="E52" s="68">
        <v>0.34740779484714723</v>
      </c>
      <c r="F52" s="68">
        <v>0.17778093367510542</v>
      </c>
      <c r="G52" s="69">
        <v>14.398333333333333</v>
      </c>
      <c r="H52" s="70">
        <v>8.0525844717520292E-2</v>
      </c>
      <c r="I52" s="70">
        <v>21.345388288496693</v>
      </c>
      <c r="J52" s="71">
        <v>1.928437775696352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0" t="s">
        <v>116</v>
      </c>
      <c r="C53" s="67">
        <v>10</v>
      </c>
      <c r="D53" s="68">
        <v>2.2340662095655332E-2</v>
      </c>
      <c r="E53" s="68">
        <v>0.35015554147835426</v>
      </c>
      <c r="F53" s="68">
        <v>0.20048326651488757</v>
      </c>
      <c r="G53" s="69">
        <v>13.650666666666666</v>
      </c>
      <c r="H53" s="70">
        <v>0.16990389105445966</v>
      </c>
      <c r="I53" s="70">
        <v>27.248461212710527</v>
      </c>
      <c r="J53" s="71">
        <v>1.990713332719974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0" t="s">
        <v>116</v>
      </c>
      <c r="C54" s="67">
        <v>11</v>
      </c>
      <c r="D54" s="68">
        <v>2.3667184349015279E-2</v>
      </c>
      <c r="E54" s="68">
        <v>0.35511033932383235</v>
      </c>
      <c r="F54" s="68">
        <v>0.20930567211951023</v>
      </c>
      <c r="G54" s="69">
        <v>13.811188679245282</v>
      </c>
      <c r="H54" s="70">
        <v>0.38557409924656377</v>
      </c>
      <c r="I54" s="70">
        <v>31.261161585067555</v>
      </c>
      <c r="J54" s="71">
        <v>1.9962384691948249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2" t="s">
        <v>107</v>
      </c>
      <c r="C55" s="52"/>
      <c r="D55" s="65" cm="1">
        <f t="array" aca="1" ref="D55" ca="1">(INDIRECT(ADDRESS(ROW()-1,COLUMN()))/INDIRECT(ADDRESS(ROW()-2,COLUMN())))-1</f>
        <v>5.9377034023442077E-2</v>
      </c>
      <c r="E55" s="65" cm="1">
        <f t="array" aca="1" ref="E55" ca="1">(INDIRECT(ADDRESS(ROW()-1,COLUMN()))/INDIRECT(ADDRESS(ROW()-2,COLUMN())))-1</f>
        <v>1.4150276830002362E-2</v>
      </c>
      <c r="F55" s="65" cm="1">
        <f t="array" aca="1" ref="F55" ca="1">(INDIRECT(ADDRESS(ROW()-1,COLUMN()))/INDIRECT(ADDRESS(ROW()-2,COLUMN())))-1</f>
        <v>4.4005695627308272E-2</v>
      </c>
      <c r="G55" s="65" cm="1">
        <f t="array" aca="1" ref="G55" ca="1">(INDIRECT(ADDRESS(ROW()-1,COLUMN()))/INDIRECT(ADDRESS(ROW()-2,COLUMN())))-1</f>
        <v>1.175928007755056E-2</v>
      </c>
      <c r="H55" s="65" cm="1">
        <f t="array" aca="1" ref="H55" ca="1">(INDIRECT(ADDRESS(ROW()-1,COLUMN()))/INDIRECT(ADDRESS(ROW()-2,COLUMN())))-1</f>
        <v>1.269365915363144</v>
      </c>
      <c r="I55" s="65" cm="1">
        <f t="array" aca="1" ref="I55" ca="1">(INDIRECT(ADDRESS(ROW()-1,COLUMN()))/INDIRECT(ADDRESS(ROW()-2,COLUMN())))-1</f>
        <v>0.14726337538962508</v>
      </c>
      <c r="J55" s="65" cm="1">
        <f t="array" aca="1" ref="J55" ca="1">(INDIRECT(ADDRESS(ROW()-1,COLUMN()))/INDIRECT(ADDRESS(ROW()-2,COLUMN())))-1</f>
        <v>2.7754556037968836E-3</v>
      </c>
      <c r="K55" s="73" t="str" cm="1">
        <f t="array" aca="1" ref="K55" ca="1">_xlfn.IFS(N55=0,"등급유지",N55&gt;0,N55&amp;"등급 상승",N55&lt;0,N55&amp;"등급 하락")</f>
        <v>등급유지</v>
      </c>
      <c r="M55" s="290"/>
      <c r="N55" s="39" cm="1">
        <f t="array" aca="1" ref="N55" ca="1">(INDIRECT(ADDRESS(ROW()-1,COLUMN()))-INDIRECT(ADDRESS(ROW()-2,COLUMN())))</f>
        <v>0</v>
      </c>
      <c r="O55" s="39" t="s">
        <v>120</v>
      </c>
      <c r="X55" s="291"/>
      <c r="Z55" s="281"/>
      <c r="AA55" s="3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0"/>
      <c r="X56" s="291"/>
      <c r="Z56" s="281"/>
      <c r="AA56" s="39"/>
      <c r="AB56" s="39"/>
    </row>
    <row r="57" spans="2:28" ht="18" customHeight="1">
      <c r="B57" s="51" t="s">
        <v>127</v>
      </c>
      <c r="C57" s="51"/>
      <c r="D57" s="50"/>
      <c r="E57" s="50"/>
      <c r="F57" s="50"/>
      <c r="G57" s="50"/>
      <c r="H57" s="50"/>
      <c r="I57" s="50"/>
      <c r="J57" s="50"/>
      <c r="K57" s="50"/>
      <c r="M57" s="290"/>
      <c r="X57" s="291"/>
      <c r="Z57" s="281"/>
      <c r="AA57" s="3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0"/>
      <c r="X58" s="291"/>
      <c r="Z58" s="281"/>
      <c r="AA58" s="3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90"/>
      <c r="N59" s="291"/>
      <c r="P59" s="281"/>
      <c r="AA59" s="282"/>
    </row>
    <row r="60" spans="2:28" ht="25.5" customHeight="1">
      <c r="B60" s="47"/>
      <c r="C60" s="47"/>
      <c r="D60" s="48"/>
      <c r="M60" s="290"/>
      <c r="N60" s="291"/>
      <c r="P60" s="281"/>
      <c r="AA60" s="282"/>
    </row>
    <row r="61" spans="2:28" ht="25.5" customHeight="1">
      <c r="B61" s="47"/>
      <c r="C61" s="47"/>
      <c r="D61" s="48"/>
      <c r="M61" s="290"/>
      <c r="N61" s="291"/>
      <c r="P61" s="281"/>
      <c r="AA61" s="282"/>
    </row>
    <row r="62" spans="2:28" ht="25.5" customHeight="1">
      <c r="B62" s="47"/>
      <c r="C62" s="47"/>
      <c r="D62" s="48"/>
      <c r="M62" s="290"/>
      <c r="N62" s="291"/>
      <c r="P62" s="281"/>
      <c r="AA62" s="282"/>
    </row>
    <row r="63" spans="2:28" ht="25.5" customHeight="1">
      <c r="B63" s="47"/>
      <c r="C63" s="47"/>
      <c r="D63" s="48"/>
      <c r="M63" s="290"/>
      <c r="N63" s="291"/>
      <c r="P63" s="281"/>
      <c r="AA63" s="282"/>
    </row>
    <row r="64" spans="2:28" ht="25.5" customHeight="1">
      <c r="B64" s="47"/>
      <c r="C64" s="47"/>
      <c r="D64" s="48"/>
      <c r="M64" s="290"/>
      <c r="N64" s="291"/>
      <c r="P64" s="281"/>
      <c r="AA64" s="282"/>
    </row>
    <row r="65" spans="2:27" ht="25.5" customHeight="1">
      <c r="B65" s="47"/>
      <c r="C65" s="47"/>
      <c r="D65" s="48"/>
      <c r="M65" s="290"/>
      <c r="N65" s="291"/>
      <c r="P65" s="281"/>
      <c r="AA65" s="282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0"/>
      <c r="N66" s="291"/>
      <c r="P66" s="281"/>
      <c r="AA66" s="282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90"/>
      <c r="N67" s="291"/>
      <c r="P67" s="281"/>
      <c r="AA67" s="282"/>
    </row>
    <row r="68" spans="2:27" ht="25.5" customHeight="1" thickBot="1">
      <c r="B68" s="203" t="s">
        <v>91</v>
      </c>
      <c r="C68" s="204" t="s">
        <v>118</v>
      </c>
      <c r="D68" s="204" t="s">
        <v>117</v>
      </c>
      <c r="E68" s="204" t="s">
        <v>156</v>
      </c>
      <c r="F68" s="204" t="s">
        <v>156</v>
      </c>
      <c r="G68" s="204" t="s">
        <v>156</v>
      </c>
      <c r="H68" s="204" t="s">
        <v>156</v>
      </c>
      <c r="I68" s="204" t="s">
        <v>156</v>
      </c>
      <c r="J68" s="204" t="s">
        <v>156</v>
      </c>
      <c r="K68" s="205" t="s">
        <v>156</v>
      </c>
      <c r="M68" s="292">
        <v>1</v>
      </c>
      <c r="N68" s="293">
        <v>2</v>
      </c>
      <c r="O68" s="293"/>
      <c r="P68" s="292"/>
      <c r="Q68" s="293"/>
      <c r="R68" s="293"/>
      <c r="S68" s="292"/>
      <c r="T68" s="293"/>
      <c r="U68" s="294"/>
      <c r="AA68" s="282"/>
    </row>
    <row r="69" spans="2:27" ht="25.5" customHeight="1" thickTop="1">
      <c r="B69" s="208" t="s">
        <v>109</v>
      </c>
      <c r="C69" s="209" t="s">
        <v>69</v>
      </c>
      <c r="D69" s="210" t="s">
        <v>69</v>
      </c>
      <c r="E69" s="210" t="s">
        <v>156</v>
      </c>
      <c r="F69" s="210" t="s">
        <v>156</v>
      </c>
      <c r="G69" s="210" t="s">
        <v>156</v>
      </c>
      <c r="H69" s="210" t="s">
        <v>156</v>
      </c>
      <c r="I69" s="210" t="s">
        <v>156</v>
      </c>
      <c r="J69" s="210" t="s">
        <v>156</v>
      </c>
      <c r="K69" s="210" t="s">
        <v>156</v>
      </c>
      <c r="M69" s="292" t="s">
        <v>118</v>
      </c>
      <c r="N69" s="292" t="s">
        <v>117</v>
      </c>
      <c r="O69" s="292"/>
      <c r="P69" s="292"/>
      <c r="Q69" s="292"/>
      <c r="R69" s="292"/>
      <c r="S69" s="292"/>
      <c r="T69" s="292"/>
      <c r="U69" s="290"/>
      <c r="AA69" s="282"/>
    </row>
    <row r="70" spans="2:27" ht="25.5" customHeight="1">
      <c r="B70" s="206" t="s">
        <v>94</v>
      </c>
      <c r="C70" s="196" t="s">
        <v>554</v>
      </c>
      <c r="D70" s="196" t="s">
        <v>337</v>
      </c>
      <c r="E70" s="196" t="s">
        <v>156</v>
      </c>
      <c r="F70" s="196" t="s">
        <v>156</v>
      </c>
      <c r="G70" s="196" t="s">
        <v>156</v>
      </c>
      <c r="H70" s="196" t="s">
        <v>156</v>
      </c>
      <c r="I70" s="196" t="s">
        <v>156</v>
      </c>
      <c r="J70" s="196" t="s">
        <v>156</v>
      </c>
      <c r="K70" s="207" t="s">
        <v>156</v>
      </c>
      <c r="M70" s="290"/>
      <c r="N70" s="291"/>
      <c r="P70" s="281"/>
      <c r="AA70" s="282"/>
    </row>
    <row r="71" spans="2:27" ht="25.5" customHeight="1">
      <c r="B71" s="170" t="s">
        <v>95</v>
      </c>
      <c r="C71" s="172" t="s">
        <v>337</v>
      </c>
      <c r="D71" s="172" t="s">
        <v>555</v>
      </c>
      <c r="E71" s="172" t="s">
        <v>156</v>
      </c>
      <c r="F71" s="172" t="s">
        <v>156</v>
      </c>
      <c r="G71" s="172" t="s">
        <v>156</v>
      </c>
      <c r="H71" s="172" t="s">
        <v>156</v>
      </c>
      <c r="I71" s="172" t="s">
        <v>156</v>
      </c>
      <c r="J71" s="172" t="s">
        <v>156</v>
      </c>
      <c r="K71" s="173" t="s">
        <v>156</v>
      </c>
      <c r="M71" s="295">
        <v>3.0303030303030304E-2</v>
      </c>
      <c r="N71" s="295">
        <v>0</v>
      </c>
      <c r="O71" s="295"/>
      <c r="P71" s="295"/>
      <c r="Q71" s="295"/>
      <c r="R71" s="295"/>
      <c r="S71" s="295"/>
      <c r="T71" s="295"/>
      <c r="AA71" s="282"/>
    </row>
    <row r="72" spans="2:27" ht="25.5" customHeight="1">
      <c r="B72" s="169" t="s">
        <v>96</v>
      </c>
      <c r="C72" s="172" t="s">
        <v>556</v>
      </c>
      <c r="D72" s="172" t="s">
        <v>557</v>
      </c>
      <c r="E72" s="172" t="s">
        <v>156</v>
      </c>
      <c r="F72" s="172" t="s">
        <v>156</v>
      </c>
      <c r="G72" s="172" t="s">
        <v>156</v>
      </c>
      <c r="H72" s="172" t="s">
        <v>156</v>
      </c>
      <c r="I72" s="172" t="s">
        <v>156</v>
      </c>
      <c r="J72" s="172" t="s">
        <v>156</v>
      </c>
      <c r="K72" s="173" t="s">
        <v>156</v>
      </c>
      <c r="M72" s="295">
        <v>0</v>
      </c>
      <c r="N72" s="295">
        <v>0.1</v>
      </c>
      <c r="O72" s="295"/>
      <c r="P72" s="295"/>
      <c r="Q72" s="295"/>
      <c r="R72" s="295"/>
      <c r="S72" s="295"/>
      <c r="T72" s="295"/>
      <c r="AA72" s="282"/>
    </row>
    <row r="73" spans="2:27" ht="25.5" customHeight="1">
      <c r="B73" s="169" t="s">
        <v>99</v>
      </c>
      <c r="C73" s="172" t="s">
        <v>558</v>
      </c>
      <c r="D73" s="172" t="s">
        <v>559</v>
      </c>
      <c r="E73" s="172" t="s">
        <v>156</v>
      </c>
      <c r="F73" s="172" t="s">
        <v>156</v>
      </c>
      <c r="G73" s="172" t="s">
        <v>156</v>
      </c>
      <c r="H73" s="172" t="s">
        <v>156</v>
      </c>
      <c r="I73" s="172" t="s">
        <v>156</v>
      </c>
      <c r="J73" s="172" t="s">
        <v>156</v>
      </c>
      <c r="K73" s="173" t="s">
        <v>156</v>
      </c>
      <c r="M73" s="295">
        <v>0.12121212121212122</v>
      </c>
      <c r="N73" s="295">
        <v>0.15</v>
      </c>
      <c r="O73" s="295"/>
      <c r="P73" s="295"/>
      <c r="Q73" s="295"/>
      <c r="R73" s="295"/>
      <c r="S73" s="295"/>
      <c r="T73" s="295"/>
      <c r="AA73" s="282"/>
    </row>
    <row r="74" spans="2:27" ht="25.5" customHeight="1">
      <c r="B74" s="174" t="s">
        <v>97</v>
      </c>
      <c r="C74" s="172" t="s">
        <v>560</v>
      </c>
      <c r="D74" s="172" t="s">
        <v>557</v>
      </c>
      <c r="E74" s="172" t="s">
        <v>156</v>
      </c>
      <c r="F74" s="172" t="s">
        <v>156</v>
      </c>
      <c r="G74" s="172" t="s">
        <v>156</v>
      </c>
      <c r="H74" s="172" t="s">
        <v>156</v>
      </c>
      <c r="I74" s="172" t="s">
        <v>156</v>
      </c>
      <c r="J74" s="172" t="s">
        <v>156</v>
      </c>
      <c r="K74" s="173" t="s">
        <v>156</v>
      </c>
      <c r="M74" s="295">
        <v>0.45454545454545453</v>
      </c>
      <c r="N74" s="295">
        <v>0.25</v>
      </c>
      <c r="O74" s="295"/>
      <c r="P74" s="295"/>
      <c r="Q74" s="295"/>
      <c r="R74" s="295"/>
      <c r="S74" s="295"/>
      <c r="T74" s="295"/>
      <c r="AA74" s="282"/>
    </row>
    <row r="75" spans="2:27" ht="25.5" customHeight="1">
      <c r="B75" s="175" t="s">
        <v>98</v>
      </c>
      <c r="C75" s="176" t="s">
        <v>337</v>
      </c>
      <c r="D75" s="176" t="s">
        <v>561</v>
      </c>
      <c r="E75" s="176" t="s">
        <v>156</v>
      </c>
      <c r="F75" s="176" t="s">
        <v>156</v>
      </c>
      <c r="G75" s="176" t="s">
        <v>156</v>
      </c>
      <c r="H75" s="176" t="s">
        <v>156</v>
      </c>
      <c r="I75" s="176" t="s">
        <v>156</v>
      </c>
      <c r="J75" s="176" t="s">
        <v>156</v>
      </c>
      <c r="K75" s="177" t="s">
        <v>156</v>
      </c>
      <c r="M75" s="295">
        <v>0.39393939393939392</v>
      </c>
      <c r="N75" s="295">
        <v>0.15</v>
      </c>
      <c r="O75" s="295"/>
      <c r="P75" s="295"/>
      <c r="Q75" s="295"/>
      <c r="R75" s="295"/>
      <c r="S75" s="295"/>
      <c r="T75" s="295"/>
      <c r="AA75" s="282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295">
        <v>0</v>
      </c>
      <c r="N76" s="295">
        <v>0.35</v>
      </c>
      <c r="O76" s="295"/>
      <c r="P76" s="295"/>
      <c r="Q76" s="295"/>
      <c r="R76" s="295"/>
      <c r="S76" s="295"/>
      <c r="T76" s="295"/>
      <c r="AA76" s="282"/>
    </row>
    <row r="77" spans="2:27" ht="17.25" customHeight="1">
      <c r="B77" s="51" t="s">
        <v>128</v>
      </c>
      <c r="C77" s="51"/>
      <c r="D77" s="50"/>
      <c r="E77" s="50"/>
      <c r="F77" s="50"/>
      <c r="G77" s="50"/>
      <c r="H77" s="50"/>
      <c r="I77" s="50"/>
      <c r="J77" s="50"/>
      <c r="K77" s="50"/>
      <c r="M77" s="290"/>
      <c r="N77" s="291"/>
      <c r="P77" s="281"/>
      <c r="AA77" s="282"/>
    </row>
    <row r="78" spans="2:27" ht="30.75" customHeight="1">
      <c r="B78" s="55" t="s">
        <v>75</v>
      </c>
      <c r="C78" s="55" t="s">
        <v>101</v>
      </c>
      <c r="D78" s="55" t="s">
        <v>102</v>
      </c>
      <c r="E78" s="55" t="s">
        <v>103</v>
      </c>
      <c r="F78" s="55" t="s">
        <v>104</v>
      </c>
      <c r="G78" s="55" t="s">
        <v>105</v>
      </c>
      <c r="H78" s="55" t="s">
        <v>6</v>
      </c>
      <c r="I78" s="55" t="s">
        <v>7</v>
      </c>
      <c r="J78" s="55" t="s">
        <v>106</v>
      </c>
      <c r="K78" s="55" t="s">
        <v>108</v>
      </c>
      <c r="M78" s="290"/>
      <c r="N78" s="291"/>
      <c r="P78" s="281"/>
      <c r="AA78" s="282"/>
    </row>
    <row r="79" spans="2:27" ht="20.25" customHeight="1">
      <c r="B79" s="85" t="s">
        <v>118</v>
      </c>
      <c r="C79" s="64">
        <v>1</v>
      </c>
      <c r="D79" s="86">
        <v>3.7953908378146758E-2</v>
      </c>
      <c r="E79" s="86">
        <v>0.44084813422683605</v>
      </c>
      <c r="F79" s="86">
        <v>0.21194822273428926</v>
      </c>
      <c r="G79" s="87">
        <v>15.677857142857146</v>
      </c>
      <c r="H79" s="88">
        <v>3.2106268733597867</v>
      </c>
      <c r="I79" s="88">
        <v>47.674807799401776</v>
      </c>
      <c r="J79" s="89">
        <v>1.7264003977086162</v>
      </c>
      <c r="K79" s="72"/>
      <c r="M79" s="290"/>
      <c r="N79" s="291"/>
      <c r="P79" s="281"/>
      <c r="AA79" s="282"/>
    </row>
    <row r="80" spans="2:27" ht="20.25" customHeight="1">
      <c r="B80" s="85" t="s">
        <v>118</v>
      </c>
      <c r="C80" s="64">
        <v>2</v>
      </c>
      <c r="D80" s="86">
        <v>4.7338238662998369E-2</v>
      </c>
      <c r="E80" s="86">
        <v>0.35147955642461581</v>
      </c>
      <c r="F80" s="86">
        <v>0.19268522290292797</v>
      </c>
      <c r="G80" s="87">
        <v>11.421567567567569</v>
      </c>
      <c r="H80" s="88">
        <v>0.25179433373135346</v>
      </c>
      <c r="I80" s="88">
        <v>15.124081393472384</v>
      </c>
      <c r="J80" s="89">
        <v>2.0313859264743401</v>
      </c>
      <c r="K80" s="72"/>
      <c r="M80" s="290"/>
      <c r="N80" s="291"/>
      <c r="P80" s="281"/>
      <c r="AA80" s="282"/>
    </row>
    <row r="81" spans="2:27" ht="20.25" customHeight="1">
      <c r="B81" s="85" t="s">
        <v>118</v>
      </c>
      <c r="C81" s="64">
        <v>3</v>
      </c>
      <c r="D81" s="86">
        <v>1.7541044141641884E-2</v>
      </c>
      <c r="E81" s="86">
        <v>0.36526443034866579</v>
      </c>
      <c r="F81" s="86">
        <v>0.20533129334870179</v>
      </c>
      <c r="G81" s="87">
        <v>12.580175000000001</v>
      </c>
      <c r="H81" s="88">
        <v>0.26214613339254178</v>
      </c>
      <c r="I81" s="88">
        <v>22.173828826713617</v>
      </c>
      <c r="J81" s="89">
        <v>1.9711647690327549</v>
      </c>
      <c r="K81" s="72"/>
      <c r="M81" s="290"/>
      <c r="N81" s="291"/>
      <c r="P81" s="281"/>
      <c r="AA81" s="282"/>
    </row>
    <row r="82" spans="2:27" ht="20.25" customHeight="1">
      <c r="B82" s="85" t="s">
        <v>118</v>
      </c>
      <c r="C82" s="64">
        <v>4</v>
      </c>
      <c r="D82" s="86">
        <v>1.7990079109725037E-2</v>
      </c>
      <c r="E82" s="86">
        <v>0.36335272405362845</v>
      </c>
      <c r="F82" s="86">
        <v>0.2120314140150141</v>
      </c>
      <c r="G82" s="87">
        <v>12.926333333333332</v>
      </c>
      <c r="H82" s="88">
        <v>0.21665509876579497</v>
      </c>
      <c r="I82" s="88">
        <v>24.066236395053338</v>
      </c>
      <c r="J82" s="89">
        <v>1.9217669582198307</v>
      </c>
      <c r="K82" s="72"/>
      <c r="M82" s="290"/>
      <c r="N82" s="291"/>
      <c r="P82" s="281"/>
      <c r="AA82" s="282"/>
    </row>
    <row r="83" spans="2:27" ht="20.25" customHeight="1">
      <c r="B83" s="85" t="s">
        <v>118</v>
      </c>
      <c r="C83" s="64">
        <v>5</v>
      </c>
      <c r="D83" s="86">
        <v>1.9270951125821018E-2</v>
      </c>
      <c r="E83" s="86">
        <v>0.35804234879495966</v>
      </c>
      <c r="F83" s="86">
        <v>0.20537678165452505</v>
      </c>
      <c r="G83" s="87">
        <v>13.203461538461537</v>
      </c>
      <c r="H83" s="88">
        <v>0.22067193783133673</v>
      </c>
      <c r="I83" s="88">
        <v>24.146155723755214</v>
      </c>
      <c r="J83" s="89">
        <v>1.9092856625459849</v>
      </c>
      <c r="K83" s="72"/>
      <c r="M83" s="290"/>
      <c r="N83" s="291"/>
      <c r="P83" s="281"/>
      <c r="AA83" s="282"/>
    </row>
    <row r="84" spans="2:27" ht="20.25" customHeight="1">
      <c r="B84" s="85" t="s">
        <v>118</v>
      </c>
      <c r="C84" s="64">
        <v>6</v>
      </c>
      <c r="D84" s="86">
        <v>2.1533464590711551E-2</v>
      </c>
      <c r="E84" s="86">
        <v>0.35636792515988003</v>
      </c>
      <c r="F84" s="86">
        <v>0.19462913025485734</v>
      </c>
      <c r="G84" s="87">
        <v>14.148000000000001</v>
      </c>
      <c r="H84" s="88">
        <v>0.1219431670108688</v>
      </c>
      <c r="I84" s="88">
        <v>23.132961594077905</v>
      </c>
      <c r="J84" s="89">
        <v>1.8500309360050977</v>
      </c>
      <c r="K84" s="72"/>
      <c r="M84" s="290"/>
      <c r="N84" s="291"/>
      <c r="P84" s="281"/>
      <c r="AA84" s="282"/>
    </row>
    <row r="85" spans="2:27" ht="20.25" customHeight="1">
      <c r="B85" s="85" t="s">
        <v>118</v>
      </c>
      <c r="C85" s="64">
        <v>7</v>
      </c>
      <c r="D85" s="86">
        <v>2.1987490380637027E-2</v>
      </c>
      <c r="E85" s="86">
        <v>0.35971973310166372</v>
      </c>
      <c r="F85" s="86">
        <v>0.18461015641219816</v>
      </c>
      <c r="G85" s="87">
        <v>14.394666666666669</v>
      </c>
      <c r="H85" s="88">
        <v>5.823664240132434E-2</v>
      </c>
      <c r="I85" s="88">
        <v>21.418765113948616</v>
      </c>
      <c r="J85" s="89">
        <v>1.8088769113991305</v>
      </c>
      <c r="K85" s="72"/>
      <c r="M85" s="290"/>
      <c r="N85" s="291"/>
      <c r="P85" s="281"/>
      <c r="AA85" s="282"/>
    </row>
    <row r="86" spans="2:27" ht="20.25" customHeight="1">
      <c r="B86" s="85" t="s">
        <v>118</v>
      </c>
      <c r="C86" s="64">
        <v>8</v>
      </c>
      <c r="D86" s="86">
        <v>2.3293508430671191E-2</v>
      </c>
      <c r="E86" s="86">
        <v>0.36805761718118557</v>
      </c>
      <c r="F86" s="86">
        <v>0.17056053087409762</v>
      </c>
      <c r="G86" s="87">
        <v>15.310878787878785</v>
      </c>
      <c r="H86" s="88">
        <v>5.7275238415018748E-2</v>
      </c>
      <c r="I86" s="88">
        <v>23.164841948808629</v>
      </c>
      <c r="J86" s="89">
        <v>1.7830704712129504</v>
      </c>
      <c r="K86" s="72"/>
      <c r="M86" s="290"/>
      <c r="N86" s="291"/>
      <c r="P86" s="281"/>
      <c r="AA86" s="282"/>
    </row>
    <row r="87" spans="2:27" ht="20.25" customHeight="1">
      <c r="B87" s="85" t="s">
        <v>118</v>
      </c>
      <c r="C87" s="64">
        <v>9</v>
      </c>
      <c r="D87" s="86">
        <v>2.3688207351938193E-2</v>
      </c>
      <c r="E87" s="86">
        <v>0.36695929488712214</v>
      </c>
      <c r="F87" s="86">
        <v>0.18334958802041315</v>
      </c>
      <c r="G87" s="87">
        <v>14.951090909090912</v>
      </c>
      <c r="H87" s="88">
        <v>0.11769649427647334</v>
      </c>
      <c r="I87" s="88">
        <v>24.273658671695763</v>
      </c>
      <c r="J87" s="89">
        <v>1.8107650446215457</v>
      </c>
      <c r="K87" s="72"/>
      <c r="M87" s="290"/>
      <c r="N87" s="291"/>
      <c r="P87" s="281"/>
      <c r="AA87" s="282"/>
    </row>
    <row r="88" spans="2:27" ht="20.25" customHeight="1">
      <c r="B88" s="85" t="s">
        <v>118</v>
      </c>
      <c r="C88" s="64">
        <v>10</v>
      </c>
      <c r="D88" s="86">
        <v>2.5100953900632494E-2</v>
      </c>
      <c r="E88" s="86">
        <v>0.3649123111477815</v>
      </c>
      <c r="F88" s="86">
        <v>0.2084811225042148</v>
      </c>
      <c r="G88" s="87">
        <v>14.410727272727271</v>
      </c>
      <c r="H88" s="88">
        <v>0.24885496442040045</v>
      </c>
      <c r="I88" s="88">
        <v>32.00601805173325</v>
      </c>
      <c r="J88" s="89">
        <v>1.8507430928428206</v>
      </c>
      <c r="K88" s="72"/>
      <c r="M88" s="290"/>
      <c r="N88" s="291"/>
      <c r="P88" s="281"/>
      <c r="AA88" s="282"/>
    </row>
    <row r="89" spans="2:27" ht="20.25" customHeight="1">
      <c r="B89" s="85" t="s">
        <v>118</v>
      </c>
      <c r="C89" s="64">
        <v>11</v>
      </c>
      <c r="D89" s="86">
        <v>2.5683788907943816E-2</v>
      </c>
      <c r="E89" s="86">
        <v>0.37122502362433801</v>
      </c>
      <c r="F89" s="86">
        <v>0.21595387856735779</v>
      </c>
      <c r="G89" s="87">
        <v>14.470121212121212</v>
      </c>
      <c r="H89" s="88">
        <v>0.56230400203547437</v>
      </c>
      <c r="I89" s="88">
        <v>36.800114564307492</v>
      </c>
      <c r="J89" s="89">
        <v>1.8584706250417959</v>
      </c>
      <c r="K89" s="72" t="s">
        <v>69</v>
      </c>
      <c r="M89" s="290"/>
      <c r="N89" s="291"/>
      <c r="P89" s="281"/>
      <c r="AA89" s="282"/>
    </row>
    <row r="90" spans="2:27" ht="20.25" customHeight="1">
      <c r="B90" s="85" t="s">
        <v>117</v>
      </c>
      <c r="C90" s="64">
        <v>1</v>
      </c>
      <c r="D90" s="86">
        <v>4.9640163813918829E-2</v>
      </c>
      <c r="E90" s="86">
        <v>0.39110795456163489</v>
      </c>
      <c r="F90" s="86">
        <v>0.18186659537150454</v>
      </c>
      <c r="G90" s="87">
        <v>14.346052631578949</v>
      </c>
      <c r="H90" s="88">
        <v>1.599560187649175</v>
      </c>
      <c r="I90" s="88">
        <v>49.285583059572772</v>
      </c>
      <c r="J90" s="89">
        <v>2.0658605757195008</v>
      </c>
      <c r="K90" s="72"/>
      <c r="M90" s="290"/>
      <c r="N90" s="291"/>
      <c r="P90" s="281"/>
      <c r="AA90" s="282"/>
    </row>
    <row r="91" spans="2:27" ht="20.25" customHeight="1">
      <c r="B91" s="85" t="s">
        <v>117</v>
      </c>
      <c r="C91" s="64">
        <v>2</v>
      </c>
      <c r="D91" s="86">
        <v>3.912061655448261E-2</v>
      </c>
      <c r="E91" s="86">
        <v>0.31361990973895421</v>
      </c>
      <c r="F91" s="86">
        <v>0.16574134068295551</v>
      </c>
      <c r="G91" s="87">
        <v>10.10675</v>
      </c>
      <c r="H91" s="88">
        <v>5.0534748283544637E-2</v>
      </c>
      <c r="I91" s="88">
        <v>14.560956033549843</v>
      </c>
      <c r="J91" s="89">
        <v>2.4174118526131556</v>
      </c>
      <c r="K91" s="72"/>
      <c r="M91" s="290"/>
      <c r="N91" s="291"/>
      <c r="P91" s="281"/>
      <c r="AA91" s="282"/>
    </row>
    <row r="92" spans="2:27" ht="20.25" customHeight="1">
      <c r="B92" s="85" t="s">
        <v>117</v>
      </c>
      <c r="C92" s="64">
        <v>3</v>
      </c>
      <c r="D92" s="86">
        <v>1.8112159171587254E-2</v>
      </c>
      <c r="E92" s="86">
        <v>0.31897217793242771</v>
      </c>
      <c r="F92" s="86">
        <v>0.17136730617633</v>
      </c>
      <c r="G92" s="87">
        <v>10.246952380952381</v>
      </c>
      <c r="H92" s="88">
        <v>4.3439114366623573E-2</v>
      </c>
      <c r="I92" s="88">
        <v>16.469294495540417</v>
      </c>
      <c r="J92" s="89">
        <v>2.3895382774271963</v>
      </c>
      <c r="K92" s="72"/>
      <c r="M92" s="290"/>
      <c r="N92" s="291"/>
      <c r="P92" s="281"/>
      <c r="AA92" s="282"/>
    </row>
    <row r="93" spans="2:27" ht="20.25" customHeight="1">
      <c r="B93" s="85" t="s">
        <v>117</v>
      </c>
      <c r="C93" s="64">
        <v>4</v>
      </c>
      <c r="D93" s="86">
        <v>1.6178128314403788E-2</v>
      </c>
      <c r="E93" s="86">
        <v>0.32399287039133379</v>
      </c>
      <c r="F93" s="86">
        <v>0.18359436355432535</v>
      </c>
      <c r="G93" s="87">
        <v>10.69</v>
      </c>
      <c r="H93" s="88">
        <v>6.0894715933457536E-2</v>
      </c>
      <c r="I93" s="88">
        <v>15.598021237102692</v>
      </c>
      <c r="J93" s="89">
        <v>2.3468614980163216</v>
      </c>
      <c r="K93" s="72"/>
      <c r="M93" s="290"/>
      <c r="N93" s="291"/>
      <c r="P93" s="281"/>
      <c r="AA93" s="282"/>
    </row>
    <row r="94" spans="2:27" ht="20.25" customHeight="1">
      <c r="B94" s="85" t="s">
        <v>117</v>
      </c>
      <c r="C94" s="64">
        <v>5</v>
      </c>
      <c r="D94" s="86">
        <v>1.5620540297539388E-2</v>
      </c>
      <c r="E94" s="86">
        <v>0.32359070904521853</v>
      </c>
      <c r="F94" s="86">
        <v>0.1840817610342376</v>
      </c>
      <c r="G94" s="87">
        <v>11.24309523809524</v>
      </c>
      <c r="H94" s="88">
        <v>7.1695571243493475E-2</v>
      </c>
      <c r="I94" s="88">
        <v>15.630310904395195</v>
      </c>
      <c r="J94" s="89">
        <v>2.2816607053320821</v>
      </c>
      <c r="K94" s="72"/>
      <c r="M94" s="290"/>
      <c r="N94" s="291"/>
      <c r="P94" s="281"/>
      <c r="AA94" s="282"/>
    </row>
    <row r="95" spans="2:27" ht="20.25" customHeight="1">
      <c r="B95" s="85" t="s">
        <v>117</v>
      </c>
      <c r="C95" s="64">
        <v>6</v>
      </c>
      <c r="D95" s="86">
        <v>1.6442156710712683E-2</v>
      </c>
      <c r="E95" s="86">
        <v>0.32600956239270257</v>
      </c>
      <c r="F95" s="86">
        <v>0.17574059951974744</v>
      </c>
      <c r="G95" s="87">
        <v>12.564095238095236</v>
      </c>
      <c r="H95" s="88">
        <v>4.3156457281167959E-2</v>
      </c>
      <c r="I95" s="88">
        <v>19.868232202805526</v>
      </c>
      <c r="J95" s="89">
        <v>2.1395808006249997</v>
      </c>
      <c r="K95" s="72"/>
    </row>
    <row r="96" spans="2:27" ht="20.25" customHeight="1">
      <c r="B96" s="85" t="s">
        <v>117</v>
      </c>
      <c r="C96" s="64">
        <v>7</v>
      </c>
      <c r="D96" s="86">
        <v>1.7687147077365944E-2</v>
      </c>
      <c r="E96" s="86">
        <v>0.32610324836652471</v>
      </c>
      <c r="F96" s="86">
        <v>0.17307218230354438</v>
      </c>
      <c r="G96" s="87">
        <v>13.265714285714287</v>
      </c>
      <c r="H96" s="88">
        <v>4.6350996740677185E-2</v>
      </c>
      <c r="I96" s="88">
        <v>18.963046600761523</v>
      </c>
      <c r="J96" s="89">
        <v>2.0799702640065849</v>
      </c>
      <c r="K96" s="72"/>
    </row>
    <row r="97" spans="2:11" ht="20.25" customHeight="1">
      <c r="B97" s="85" t="s">
        <v>117</v>
      </c>
      <c r="C97" s="64">
        <v>8</v>
      </c>
      <c r="D97" s="86">
        <v>2.3494563807839503E-2</v>
      </c>
      <c r="E97" s="86">
        <v>0.32547808275901358</v>
      </c>
      <c r="F97" s="86">
        <v>0.165931484360651</v>
      </c>
      <c r="G97" s="87">
        <v>14.021714285714284</v>
      </c>
      <c r="H97" s="88">
        <v>4.4464502875741718E-2</v>
      </c>
      <c r="I97" s="88">
        <v>19.71785551718779</v>
      </c>
      <c r="J97" s="89">
        <v>2.0256368146017429</v>
      </c>
      <c r="K97" s="72"/>
    </row>
    <row r="98" spans="2:11" ht="20.25" customHeight="1">
      <c r="B98" s="85" t="s">
        <v>117</v>
      </c>
      <c r="C98" s="64">
        <v>9</v>
      </c>
      <c r="D98" s="86">
        <v>1.8665702571645269E-2</v>
      </c>
      <c r="E98" s="86">
        <v>0.32611174850856034</v>
      </c>
      <c r="F98" s="86">
        <v>0.1725204895093895</v>
      </c>
      <c r="G98" s="87">
        <v>13.529714285714284</v>
      </c>
      <c r="H98" s="88">
        <v>4.541249156551054E-2</v>
      </c>
      <c r="I98" s="88">
        <v>18.579189868241372</v>
      </c>
      <c r="J98" s="89">
        <v>2.0545640507731711</v>
      </c>
      <c r="K98" s="72"/>
    </row>
    <row r="99" spans="2:11" ht="20.25" customHeight="1">
      <c r="B99" s="85" t="s">
        <v>117</v>
      </c>
      <c r="C99" s="64">
        <v>10</v>
      </c>
      <c r="D99" s="86">
        <v>1.8441987532478644E-2</v>
      </c>
      <c r="E99" s="86">
        <v>0.32931287461207742</v>
      </c>
      <c r="F99" s="86">
        <v>0.19074226639481584</v>
      </c>
      <c r="G99" s="87">
        <v>12.456285714285714</v>
      </c>
      <c r="H99" s="88">
        <v>7.3745318536561313E-2</v>
      </c>
      <c r="I99" s="88">
        <v>21.453988068656418</v>
      </c>
      <c r="J99" s="89">
        <v>2.1917379221069102</v>
      </c>
      <c r="K99" s="72"/>
    </row>
    <row r="100" spans="2:11" ht="20.25" customHeight="1">
      <c r="B100" s="85" t="s">
        <v>117</v>
      </c>
      <c r="C100" s="64">
        <v>11</v>
      </c>
      <c r="D100" s="86">
        <v>2.1054567420665461E-2</v>
      </c>
      <c r="E100" s="86">
        <v>0.33423292098610735</v>
      </c>
      <c r="F100" s="86">
        <v>0.2019031060224272</v>
      </c>
      <c r="G100" s="87">
        <v>12.723949999999999</v>
      </c>
      <c r="H100" s="88">
        <v>0.18879098232793251</v>
      </c>
      <c r="I100" s="88">
        <v>25.093713889345935</v>
      </c>
      <c r="J100" s="89">
        <v>2.1758340864394383</v>
      </c>
      <c r="K100" s="72" t="s">
        <v>69</v>
      </c>
    </row>
    <row r="101" spans="2:11" ht="20.25" customHeight="1">
      <c r="B101" s="83" t="s">
        <v>122</v>
      </c>
      <c r="C101" s="82"/>
      <c r="D101" s="83"/>
      <c r="E101" s="83"/>
      <c r="F101" s="83"/>
      <c r="G101" s="83"/>
      <c r="H101" s="83"/>
      <c r="I101" s="83"/>
      <c r="J101" s="83"/>
      <c r="K101" s="82"/>
    </row>
    <row r="102" spans="2:11" ht="20.25" customHeight="1">
      <c r="B102" s="41" t="str">
        <f>C68</f>
        <v>8</v>
      </c>
      <c r="C102" s="53"/>
      <c r="D102" s="65">
        <f t="shared" ref="D102:J103" si="1">(SUMIFS(D$79:D$100,$B$79:$B$100,$B102,$C$79:$C$100,MAX($C$79:$C$100))/SUMIFS(D$79:D$100,$B$79:$B$100,$B102,$C$79:$C$100,MAX($C$79:$C$100)-1))-1</f>
        <v>2.3219635780321379E-2</v>
      </c>
      <c r="E102" s="65">
        <f t="shared" si="1"/>
        <v>1.7299258708758591E-2</v>
      </c>
      <c r="F102" s="65">
        <f t="shared" si="1"/>
        <v>3.5843801939390962E-2</v>
      </c>
      <c r="G102" s="65">
        <f t="shared" si="1"/>
        <v>4.1215088086736795E-3</v>
      </c>
      <c r="H102" s="65">
        <f t="shared" si="1"/>
        <v>1.2595651380518662</v>
      </c>
      <c r="I102" s="65">
        <f>(SUMIFS(I$79:I$100,$B$79:$B$100,$B102,$C$79:$C$100,MAX($C$79:$C$100))/SUMIFS(I$79:I$100,$B$79:$B$100,$B102,$C$79:$C$100,MAX($C$79:$C$100)-1))-1</f>
        <v>0.14978734639295821</v>
      </c>
      <c r="J102" s="84">
        <f t="shared" si="1"/>
        <v>4.175367304548816E-3</v>
      </c>
      <c r="K102" s="54"/>
    </row>
    <row r="103" spans="2:11" ht="20.25" customHeight="1">
      <c r="B103" s="41" t="str">
        <f>D68</f>
        <v>16-1</v>
      </c>
      <c r="C103" s="53"/>
      <c r="D103" s="65">
        <f t="shared" si="1"/>
        <v>0.14166476815938278</v>
      </c>
      <c r="E103" s="65">
        <f t="shared" si="1"/>
        <v>1.4940340185076728E-2</v>
      </c>
      <c r="F103" s="65">
        <f t="shared" si="1"/>
        <v>5.8512671777264158E-2</v>
      </c>
      <c r="G103" s="65">
        <f t="shared" si="1"/>
        <v>2.1488290478702599E-2</v>
      </c>
      <c r="H103" s="65">
        <f t="shared" si="1"/>
        <v>1.5600402313583346</v>
      </c>
      <c r="I103" s="65">
        <f>(SUMIFS(I$79:I$100,$B$79:$B$100,$B103,$C$79:$C$100,MAX($C$79:$C$100))/SUMIFS(I$79:I$100,$B$79:$B$100,$B103,$C$79:$C$100,MAX($C$79:$C$100)-1))-1</f>
        <v>0.16965264495541676</v>
      </c>
      <c r="J103" s="84">
        <f t="shared" si="1"/>
        <v>-7.256267050479992E-3</v>
      </c>
      <c r="K103" s="54"/>
    </row>
    <row r="104" spans="2:11" ht="20.25" customHeight="1" thickBot="1"/>
    <row r="105" spans="2:11" ht="17.25" thickTop="1">
      <c r="B105" s="25" t="s">
        <v>51</v>
      </c>
      <c r="C105" s="25"/>
      <c r="D105" s="25"/>
      <c r="E105" s="25"/>
      <c r="F105" s="168" t="s">
        <v>77</v>
      </c>
      <c r="G105" s="42"/>
      <c r="H105" s="25"/>
      <c r="I105" s="25"/>
    </row>
    <row r="106" spans="2:11">
      <c r="B106" s="26" t="s">
        <v>33</v>
      </c>
      <c r="C106" s="26" t="s">
        <v>52</v>
      </c>
      <c r="D106" s="26"/>
      <c r="E106" s="26"/>
      <c r="F106" s="90" t="s">
        <v>78</v>
      </c>
      <c r="G106" s="43"/>
      <c r="H106" s="45" t="s">
        <v>81</v>
      </c>
      <c r="I106" s="45"/>
    </row>
    <row r="107" spans="2:11">
      <c r="B107" s="26" t="s">
        <v>34</v>
      </c>
      <c r="C107" s="26" t="s">
        <v>53</v>
      </c>
      <c r="D107" s="26"/>
      <c r="E107" s="26"/>
      <c r="F107" s="90" t="s">
        <v>79</v>
      </c>
      <c r="G107" s="43"/>
      <c r="H107" s="45" t="s">
        <v>82</v>
      </c>
      <c r="I107" s="45"/>
    </row>
    <row r="108" spans="2:11">
      <c r="B108" s="26" t="s">
        <v>4</v>
      </c>
      <c r="C108" s="26" t="s">
        <v>54</v>
      </c>
      <c r="D108" s="26"/>
      <c r="E108" s="26"/>
      <c r="F108" s="90" t="s">
        <v>80</v>
      </c>
      <c r="G108" s="43"/>
      <c r="H108" s="45" t="s">
        <v>83</v>
      </c>
      <c r="I108" s="45"/>
    </row>
    <row r="109" spans="2:11">
      <c r="B109" s="26" t="s">
        <v>5</v>
      </c>
      <c r="C109" s="26" t="s">
        <v>55</v>
      </c>
      <c r="D109" s="26"/>
      <c r="E109" s="26"/>
      <c r="F109" s="90" t="s">
        <v>87</v>
      </c>
      <c r="G109" s="43"/>
      <c r="H109" s="45" t="s">
        <v>84</v>
      </c>
      <c r="I109" s="45"/>
    </row>
    <row r="110" spans="2:11">
      <c r="B110" s="26" t="s">
        <v>56</v>
      </c>
      <c r="C110" s="26" t="s">
        <v>57</v>
      </c>
      <c r="D110" s="26"/>
      <c r="E110" s="26"/>
      <c r="F110" s="90" t="s">
        <v>88</v>
      </c>
      <c r="G110" s="43"/>
      <c r="H110" s="45" t="s">
        <v>85</v>
      </c>
      <c r="I110" s="45"/>
    </row>
    <row r="111" spans="2:11" ht="17.25" thickBot="1">
      <c r="B111" s="27" t="s">
        <v>58</v>
      </c>
      <c r="C111" s="27" t="s">
        <v>59</v>
      </c>
      <c r="D111" s="27"/>
      <c r="E111" s="27"/>
      <c r="F111" s="91" t="s">
        <v>89</v>
      </c>
      <c r="G111" s="44"/>
      <c r="H111" s="46" t="s">
        <v>86</v>
      </c>
      <c r="I111" s="46"/>
    </row>
    <row r="112" spans="2:11" ht="17.25" thickTop="1"/>
    <row r="113" ht="6.75" customHeight="1"/>
  </sheetData>
  <mergeCells count="3">
    <mergeCell ref="O9:P9"/>
    <mergeCell ref="C4:D4"/>
    <mergeCell ref="C5:D5"/>
  </mergeCells>
  <phoneticPr fontId="2" type="noConversion"/>
  <conditionalFormatting sqref="B79:K100">
    <cfRule type="expression" dxfId="58" priority="15">
      <formula>$B79&lt;&gt;$B80</formula>
    </cfRule>
  </conditionalFormatting>
  <conditionalFormatting sqref="C69:K69">
    <cfRule type="containsText" dxfId="57" priority="16" operator="containsText" text="F">
      <formula>NOT(ISERROR(SEARCH("F",C69)))</formula>
    </cfRule>
    <cfRule type="containsText" dxfId="56" priority="17" operator="containsText" text="D">
      <formula>NOT(ISERROR(SEARCH("D",C69)))</formula>
    </cfRule>
    <cfRule type="containsText" dxfId="55" priority="18" operator="containsText" text="S">
      <formula>NOT(ISERROR(SEARCH("S",C69)))</formula>
    </cfRule>
    <cfRule type="containsText" dxfId="54" priority="19" operator="containsText" text="A">
      <formula>NOT(ISERROR(SEARCH("A",C69)))</formula>
    </cfRule>
  </conditionalFormatting>
  <conditionalFormatting sqref="D56:K56 D58:K59 D60:D65 D66:K67 D76:K76 D101:K101 K102:K103">
    <cfRule type="containsText" dxfId="53" priority="74" operator="containsText" text="악화">
      <formula>NOT(ISERROR(SEARCH("악화",D56)))</formula>
    </cfRule>
  </conditionalFormatting>
  <conditionalFormatting sqref="D56:K56 D58:K59 D66:K67 D76:K76 D101:K101 K102:K103 D60:D65">
    <cfRule type="containsText" dxfId="52" priority="73" operator="containsText" text="개선">
      <formula>NOT(ISERROR(SEARCH("개선",D56)))</formula>
    </cfRule>
  </conditionalFormatting>
  <conditionalFormatting sqref="G4:G5">
    <cfRule type="containsText" dxfId="51" priority="24" operator="containsText" text="S">
      <formula>NOT(ISERROR(SEARCH("S",G4)))</formula>
    </cfRule>
    <cfRule type="containsText" dxfId="50" priority="25" operator="containsText" text="A">
      <formula>NOT(ISERROR(SEARCH("A",G4)))</formula>
    </cfRule>
  </conditionalFormatting>
  <conditionalFormatting sqref="G5">
    <cfRule type="containsText" dxfId="49" priority="20" operator="containsText" text="F">
      <formula>NOT(ISERROR(SEARCH("F",G5)))</formula>
    </cfRule>
    <cfRule type="containsText" dxfId="48" priority="21" operator="containsText" text="D">
      <formula>NOT(ISERROR(SEARCH("D",G5)))</formula>
    </cfRule>
  </conditionalFormatting>
  <conditionalFormatting sqref="J23">
    <cfRule type="containsText" dxfId="47" priority="5" operator="containsText" text="D">
      <formula>NOT(ISERROR(SEARCH("D",J23)))</formula>
    </cfRule>
    <cfRule type="containsText" dxfId="46" priority="6" operator="containsText" text="F">
      <formula>NOT(ISERROR(SEARCH("F",J23)))</formula>
    </cfRule>
    <cfRule type="containsText" dxfId="45" priority="7" operator="containsText" text="S">
      <formula>NOT(ISERROR(SEARCH("S",J23)))</formula>
    </cfRule>
    <cfRule type="containsText" dxfId="44" priority="8" operator="containsText" text="A">
      <formula>NOT(ISERROR(SEARCH("A",J23)))</formula>
    </cfRule>
  </conditionalFormatting>
  <conditionalFormatting sqref="K1:K22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5:K29 K31:K68 K70:K1048576">
    <cfRule type="containsText" dxfId="39" priority="26" operator="containsText" text="D">
      <formula>NOT(ISERROR(SEARCH("D",K25)))</formula>
    </cfRule>
    <cfRule type="containsText" dxfId="38" priority="27" operator="containsText" text="F">
      <formula>NOT(ISERROR(SEARCH("F",K25)))</formula>
    </cfRule>
    <cfRule type="containsText" dxfId="37" priority="28" operator="containsText" text="S">
      <formula>NOT(ISERROR(SEARCH("S",K25)))</formula>
    </cfRule>
    <cfRule type="containsText" dxfId="36" priority="29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D102:J103</xm:sqref>
        </x14:conditionalFormatting>
        <x14:conditionalFormatting xmlns:xm="http://schemas.microsoft.com/office/excel/2006/main">
          <x14:cfRule type="iconSet" priority="9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13" width="9.28515625" style="167" customWidth="1"/>
    <col min="14" max="16" width="10.42578125" style="167" customWidth="1"/>
    <col min="17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121" t="s">
        <v>6</v>
      </c>
      <c r="O4" s="121" t="s">
        <v>7</v>
      </c>
      <c r="P4" s="121" t="s">
        <v>26</v>
      </c>
      <c r="Q4" s="121" t="s">
        <v>14</v>
      </c>
      <c r="R4" s="1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송도버스</v>
      </c>
      <c r="B5" s="139" t="str">
        <f>X5</f>
        <v>16-1</v>
      </c>
      <c r="C5" s="140" t="str">
        <f>Y5</f>
        <v>70바2215</v>
      </c>
      <c r="D5" s="128" t="str">
        <f>Z5</f>
        <v>대형</v>
      </c>
      <c r="E5" s="124" t="str">
        <f>AZ5</f>
        <v>C</v>
      </c>
      <c r="F5" s="147">
        <f>G5/H5</f>
        <v>0.87520000000000009</v>
      </c>
      <c r="G5" s="148">
        <f>AE5</f>
        <v>2.1880000000000002</v>
      </c>
      <c r="H5" s="149">
        <f>AF5</f>
        <v>2.5</v>
      </c>
      <c r="I5" s="150">
        <f>AC5</f>
        <v>7275.2049999999999</v>
      </c>
      <c r="J5" s="151">
        <f>AI5/AH5</f>
        <v>3.3165445336988897E-2</v>
      </c>
      <c r="K5" s="151">
        <f>AJ5/AH5</f>
        <v>0.33827972376676357</v>
      </c>
      <c r="L5" s="151">
        <f>AK5/AC5</f>
        <v>0.17594005942100602</v>
      </c>
      <c r="M5" s="152">
        <f>AG5</f>
        <v>13.121</v>
      </c>
      <c r="N5" s="153">
        <f>IF(AW5=0,AT5,"속도계이상")</f>
        <v>0.13700000000000001</v>
      </c>
      <c r="O5" s="153">
        <f>IF(AW5=0,AU5,"속도계이상")</f>
        <v>30.831</v>
      </c>
      <c r="P5" s="154">
        <f>AQ5/60</f>
        <v>2.8333333333333332E-2</v>
      </c>
      <c r="Q5" s="155">
        <f>AN5</f>
        <v>88</v>
      </c>
      <c r="R5" s="156">
        <f>AC5/(AH5-AI5-AJ5)</f>
        <v>29.942153923695106</v>
      </c>
      <c r="S5" s="141">
        <f>IF(AW5=0,AL5,"속도계이상")</f>
        <v>10</v>
      </c>
      <c r="T5" s="141">
        <f>IF(AW5=0,AM5,"속도계이상")</f>
        <v>2243</v>
      </c>
      <c r="U5" t="s">
        <v>116</v>
      </c>
      <c r="V5" s="5" t="s">
        <v>117</v>
      </c>
      <c r="W5" t="s">
        <v>116</v>
      </c>
      <c r="X5" s="5" t="s">
        <v>117</v>
      </c>
      <c r="Y5" t="s">
        <v>166</v>
      </c>
      <c r="Z5" t="s">
        <v>136</v>
      </c>
      <c r="AA5" t="s">
        <v>48</v>
      </c>
      <c r="AB5">
        <v>521</v>
      </c>
      <c r="AC5" s="1">
        <v>7275.2049999999999</v>
      </c>
      <c r="AD5" s="1">
        <v>3325.2339999999999</v>
      </c>
      <c r="AE5" s="28">
        <v>2.1880000000000002</v>
      </c>
      <c r="AF5">
        <v>2.5</v>
      </c>
      <c r="AG5">
        <v>13.121</v>
      </c>
      <c r="AH5">
        <v>386.56188300000002</v>
      </c>
      <c r="AI5">
        <v>12.820497</v>
      </c>
      <c r="AJ5">
        <v>130.76604699999999</v>
      </c>
      <c r="AK5">
        <v>1280</v>
      </c>
      <c r="AL5">
        <v>10</v>
      </c>
      <c r="AM5">
        <v>2243</v>
      </c>
      <c r="AN5">
        <v>88</v>
      </c>
      <c r="AO5">
        <v>18.820284999999998</v>
      </c>
      <c r="AP5">
        <v>16706.3</v>
      </c>
      <c r="AQ5">
        <v>1.7</v>
      </c>
      <c r="AR5">
        <v>70</v>
      </c>
      <c r="AS5">
        <v>24877</v>
      </c>
      <c r="AT5">
        <v>0.13700000000000001</v>
      </c>
      <c r="AU5">
        <v>30.831</v>
      </c>
      <c r="AV5">
        <v>68783</v>
      </c>
      <c r="AW5">
        <v>0</v>
      </c>
      <c r="AX5" s="29">
        <v>0.49</v>
      </c>
      <c r="AY5">
        <v>0.87520000000000009</v>
      </c>
      <c r="AZ5" t="s">
        <v>69</v>
      </c>
      <c r="BA5" t="s">
        <v>338</v>
      </c>
      <c r="BB5">
        <v>4</v>
      </c>
      <c r="BC5" t="s">
        <v>383</v>
      </c>
      <c r="BD5">
        <v>10</v>
      </c>
      <c r="BE5">
        <v>135599.69699999999</v>
      </c>
      <c r="BF5">
        <v>5.3652074163558057E-2</v>
      </c>
      <c r="BG5">
        <v>4.6956295307946018E-2</v>
      </c>
      <c r="BH5">
        <v>286585.64</v>
      </c>
      <c r="BI5">
        <v>2.5385797418181873E-2</v>
      </c>
      <c r="BJ5">
        <v>2.2217649900392777E-2</v>
      </c>
      <c r="BK5">
        <v>1</v>
      </c>
      <c r="BL5" t="s">
        <v>69</v>
      </c>
      <c r="BM5">
        <v>0</v>
      </c>
      <c r="BN5" t="s">
        <v>327</v>
      </c>
    </row>
    <row r="6" spans="1:66">
      <c r="A6" s="136" t="str">
        <f t="shared" ref="A6:A7" si="0">W6</f>
        <v>송도버스</v>
      </c>
      <c r="B6" s="136" t="str">
        <f t="shared" ref="B6:B57" si="1">X6</f>
        <v>16-1</v>
      </c>
      <c r="C6" s="137" t="str">
        <f t="shared" ref="C6:C7" si="2">Y6</f>
        <v>70바2225</v>
      </c>
      <c r="D6" s="112" t="str">
        <f t="shared" ref="D6:D7" si="3">Z6</f>
        <v>대형</v>
      </c>
      <c r="E6" s="108" t="str">
        <f>AZ6</f>
        <v>C</v>
      </c>
      <c r="F6" s="157">
        <f>G6/H6</f>
        <v>0.87692307692307681</v>
      </c>
      <c r="G6" s="158">
        <f>AE6</f>
        <v>2.2799999999999998</v>
      </c>
      <c r="H6" s="159">
        <f>AF6</f>
        <v>2.6</v>
      </c>
      <c r="I6" s="160">
        <f t="shared" ref="I6:I7" si="4">AC6</f>
        <v>7661.6719999999996</v>
      </c>
      <c r="J6" s="161">
        <f t="shared" ref="J6:J7" si="5">AI6/AH6</f>
        <v>1.7445755605181475E-2</v>
      </c>
      <c r="K6" s="161">
        <f t="shared" ref="K6:K7" si="6">AJ6/AH6</f>
        <v>0.33213478928428947</v>
      </c>
      <c r="L6" s="161">
        <f t="shared" ref="L6:L7" si="7">AK6/AC6</f>
        <v>0.20361090895042233</v>
      </c>
      <c r="M6" s="162">
        <f t="shared" ref="M6:M7" si="8">AG6</f>
        <v>14.226000000000001</v>
      </c>
      <c r="N6" s="163">
        <f t="shared" ref="N6:N7" si="9">IF(AW6=0,AT6,"속도계이상")</f>
        <v>0.183</v>
      </c>
      <c r="O6" s="163">
        <f t="shared" ref="O6:O7" si="10">IF(AW6=0,AU6,"속도계이상")</f>
        <v>24.707000000000001</v>
      </c>
      <c r="P6" s="164">
        <f t="shared" ref="P6:P7" si="11">AQ6/60</f>
        <v>0.13166666666666668</v>
      </c>
      <c r="Q6" s="165">
        <f t="shared" ref="Q6:Q7" si="12">AN6</f>
        <v>86</v>
      </c>
      <c r="R6" s="166">
        <f t="shared" ref="R6:R7" si="13">AC6/(AH6-AI6-AJ6)</f>
        <v>30.431529055652863</v>
      </c>
      <c r="S6" s="138">
        <f t="shared" ref="S6:S7" si="14">IF(AW6=0,AL6,"속도계이상")</f>
        <v>14</v>
      </c>
      <c r="T6" s="138">
        <f t="shared" ref="T6:T7" si="15">IF(AW6=0,AM6,"속도계이상")</f>
        <v>1893</v>
      </c>
      <c r="U6" t="s">
        <v>116</v>
      </c>
      <c r="V6" s="5" t="s">
        <v>117</v>
      </c>
      <c r="W6" t="s">
        <v>116</v>
      </c>
      <c r="X6" s="5" t="s">
        <v>117</v>
      </c>
      <c r="Y6" t="s">
        <v>167</v>
      </c>
      <c r="Z6" t="s">
        <v>136</v>
      </c>
      <c r="AA6" t="s">
        <v>48</v>
      </c>
      <c r="AB6">
        <v>521</v>
      </c>
      <c r="AC6" s="1">
        <v>7661.6719999999996</v>
      </c>
      <c r="AD6" s="1">
        <v>3360.5540000000001</v>
      </c>
      <c r="AE6" s="28">
        <v>2.2799999999999998</v>
      </c>
      <c r="AF6">
        <v>2.6</v>
      </c>
      <c r="AG6">
        <v>14.226000000000001</v>
      </c>
      <c r="AH6">
        <v>387.084925</v>
      </c>
      <c r="AI6">
        <v>6.7529890000000004</v>
      </c>
      <c r="AJ6">
        <v>128.56437</v>
      </c>
      <c r="AK6">
        <v>1560</v>
      </c>
      <c r="AL6">
        <v>14</v>
      </c>
      <c r="AM6">
        <v>1893</v>
      </c>
      <c r="AN6">
        <v>86</v>
      </c>
      <c r="AO6">
        <v>19.793258000000002</v>
      </c>
      <c r="AP6">
        <v>14298.3</v>
      </c>
      <c r="AQ6">
        <v>7.9</v>
      </c>
      <c r="AR6">
        <v>56</v>
      </c>
      <c r="AS6">
        <v>6967</v>
      </c>
      <c r="AT6">
        <v>0.183</v>
      </c>
      <c r="AU6">
        <v>24.707000000000001</v>
      </c>
      <c r="AV6">
        <v>70526</v>
      </c>
      <c r="AW6">
        <v>0</v>
      </c>
      <c r="AX6" s="29">
        <v>0.53</v>
      </c>
      <c r="AY6">
        <v>0.87692307692307681</v>
      </c>
      <c r="AZ6" t="s">
        <v>69</v>
      </c>
      <c r="BA6" t="s">
        <v>338</v>
      </c>
      <c r="BB6">
        <v>3</v>
      </c>
      <c r="BC6" t="s">
        <v>350</v>
      </c>
      <c r="BD6">
        <v>17</v>
      </c>
      <c r="BE6">
        <v>135599.69699999999</v>
      </c>
      <c r="BF6">
        <v>5.6502132154469344E-2</v>
      </c>
      <c r="BG6">
        <v>4.9548023581611575E-2</v>
      </c>
      <c r="BH6">
        <v>286585.64</v>
      </c>
      <c r="BI6">
        <v>2.6734319277127768E-2</v>
      </c>
      <c r="BJ6">
        <v>2.344394151994281E-2</v>
      </c>
      <c r="BK6">
        <v>1</v>
      </c>
      <c r="BL6" t="s">
        <v>69</v>
      </c>
      <c r="BM6">
        <v>0</v>
      </c>
      <c r="BN6" t="s">
        <v>327</v>
      </c>
    </row>
    <row r="7" spans="1:66">
      <c r="A7" s="139" t="str">
        <f t="shared" si="0"/>
        <v>송도버스</v>
      </c>
      <c r="B7" s="139" t="str">
        <f t="shared" si="1"/>
        <v>16-1</v>
      </c>
      <c r="C7" s="140" t="str">
        <f t="shared" si="2"/>
        <v>70바2227</v>
      </c>
      <c r="D7" s="128" t="str">
        <f t="shared" si="3"/>
        <v>대형</v>
      </c>
      <c r="E7" s="124" t="str">
        <f t="shared" ref="E7:E26" si="16">AZ7</f>
        <v>C</v>
      </c>
      <c r="F7" s="147">
        <f t="shared" ref="F7:F26" si="17">G7/H7</f>
        <v>0.86692307692307691</v>
      </c>
      <c r="G7" s="148">
        <f t="shared" ref="G7:G26" si="18">AE7</f>
        <v>2.254</v>
      </c>
      <c r="H7" s="149">
        <f t="shared" ref="H7:H26" si="19">AF7</f>
        <v>2.6</v>
      </c>
      <c r="I7" s="150">
        <f t="shared" si="4"/>
        <v>7338.9269999999997</v>
      </c>
      <c r="J7" s="151">
        <f t="shared" si="5"/>
        <v>1.5963176441187665E-2</v>
      </c>
      <c r="K7" s="151">
        <f t="shared" si="6"/>
        <v>0.33998814277112577</v>
      </c>
      <c r="L7" s="151">
        <f t="shared" si="7"/>
        <v>0.19566893089412118</v>
      </c>
      <c r="M7" s="152">
        <f t="shared" si="8"/>
        <v>15.388999999999999</v>
      </c>
      <c r="N7" s="153">
        <f t="shared" si="9"/>
        <v>0.109</v>
      </c>
      <c r="O7" s="153">
        <f t="shared" si="10"/>
        <v>32.512</v>
      </c>
      <c r="P7" s="154">
        <f t="shared" si="11"/>
        <v>0</v>
      </c>
      <c r="Q7" s="155">
        <f t="shared" si="12"/>
        <v>83</v>
      </c>
      <c r="R7" s="156">
        <f t="shared" si="13"/>
        <v>30.578925186796631</v>
      </c>
      <c r="S7" s="141">
        <f t="shared" si="14"/>
        <v>8</v>
      </c>
      <c r="T7" s="141">
        <f t="shared" si="15"/>
        <v>2386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168</v>
      </c>
      <c r="Z7" s="4" t="s">
        <v>136</v>
      </c>
      <c r="AA7" s="4" t="s">
        <v>48</v>
      </c>
      <c r="AB7" s="4">
        <v>521</v>
      </c>
      <c r="AC7" s="4">
        <v>7338.9269999999997</v>
      </c>
      <c r="AD7" s="4">
        <v>3256.1309999999999</v>
      </c>
      <c r="AE7" s="4">
        <v>2.254</v>
      </c>
      <c r="AF7" s="4">
        <v>2.6</v>
      </c>
      <c r="AG7" s="4">
        <v>15.388999999999999</v>
      </c>
      <c r="AH7" s="4">
        <v>372.64187500000003</v>
      </c>
      <c r="AI7" s="4">
        <v>5.9485479999999997</v>
      </c>
      <c r="AJ7" s="4">
        <v>126.693819</v>
      </c>
      <c r="AK7" s="4">
        <v>1436</v>
      </c>
      <c r="AL7" s="4">
        <v>8</v>
      </c>
      <c r="AM7" s="4">
        <v>2386</v>
      </c>
      <c r="AN7" s="4">
        <v>83</v>
      </c>
      <c r="AO7" s="4">
        <v>19.694316000000001</v>
      </c>
      <c r="AP7" s="4">
        <v>16724.8</v>
      </c>
      <c r="AQ7" s="4">
        <v>0</v>
      </c>
      <c r="AR7" s="4">
        <v>31</v>
      </c>
      <c r="AS7" s="4">
        <v>4846</v>
      </c>
      <c r="AT7" s="4">
        <v>0.109</v>
      </c>
      <c r="AU7" s="4">
        <v>32.512</v>
      </c>
      <c r="AV7" s="4">
        <v>69212</v>
      </c>
      <c r="AW7" s="4">
        <v>0</v>
      </c>
      <c r="AX7" s="30">
        <v>0.55000000000000004</v>
      </c>
      <c r="AY7">
        <v>0.86692307692307691</v>
      </c>
      <c r="AZ7" t="s">
        <v>69</v>
      </c>
      <c r="BA7" t="s">
        <v>338</v>
      </c>
      <c r="BB7">
        <v>5</v>
      </c>
      <c r="BC7" t="s">
        <v>385</v>
      </c>
      <c r="BD7">
        <v>13</v>
      </c>
      <c r="BE7">
        <v>135599.69699999999</v>
      </c>
      <c r="BF7">
        <v>5.412200146730417E-2</v>
      </c>
      <c r="BG7">
        <v>4.6919612041270611E-2</v>
      </c>
      <c r="BH7">
        <v>286585.64</v>
      </c>
      <c r="BI7">
        <v>2.5608146311866843E-2</v>
      </c>
      <c r="BJ7">
        <v>2.2200292994979949E-2</v>
      </c>
      <c r="BK7">
        <v>1</v>
      </c>
      <c r="BL7" t="s">
        <v>69</v>
      </c>
      <c r="BM7">
        <v>0</v>
      </c>
      <c r="BN7" t="s">
        <v>327</v>
      </c>
    </row>
    <row r="8" spans="1:66">
      <c r="A8" s="136" t="str">
        <f t="shared" ref="A8:A26" si="20">W8</f>
        <v>송도버스</v>
      </c>
      <c r="B8" s="136" t="str">
        <f t="shared" si="1"/>
        <v>16-1</v>
      </c>
      <c r="C8" s="137" t="str">
        <f t="shared" ref="C8:C26" si="21">Y8</f>
        <v>70바2229</v>
      </c>
      <c r="D8" s="112" t="str">
        <f t="shared" ref="D8:D26" si="22">Z8</f>
        <v>대형</v>
      </c>
      <c r="E8" s="108" t="str">
        <f t="shared" si="16"/>
        <v>D</v>
      </c>
      <c r="F8" s="157">
        <f t="shared" si="17"/>
        <v>0.83851851851851844</v>
      </c>
      <c r="G8" s="158">
        <f t="shared" si="18"/>
        <v>2.2639999999999998</v>
      </c>
      <c r="H8" s="159">
        <f t="shared" si="19"/>
        <v>2.7</v>
      </c>
      <c r="I8" s="160">
        <f t="shared" ref="I8:I26" si="23">AC8</f>
        <v>5782.3130000000001</v>
      </c>
      <c r="J8" s="161">
        <f t="shared" ref="J8:J26" si="24">AI8/AH8</f>
        <v>1.3709264443753736E-2</v>
      </c>
      <c r="K8" s="161">
        <f t="shared" ref="K8:K26" si="25">AJ8/AH8</f>
        <v>0.33944278066359568</v>
      </c>
      <c r="L8" s="161">
        <f t="shared" ref="L8:L26" si="26">AK8/AC8</f>
        <v>0.18556587995150037</v>
      </c>
      <c r="M8" s="162">
        <f t="shared" ref="M8:M26" si="27">AG8</f>
        <v>13.238</v>
      </c>
      <c r="N8" s="163">
        <f t="shared" ref="N8:N26" si="28">IF(AW8=0,AT8,"속도계이상")</f>
        <v>0.19</v>
      </c>
      <c r="O8" s="163">
        <f t="shared" ref="O8:O26" si="29">IF(AW8=0,AU8,"속도계이상")</f>
        <v>29.59</v>
      </c>
      <c r="P8" s="164">
        <f t="shared" ref="P8:P26" si="30">AQ8/60</f>
        <v>0</v>
      </c>
      <c r="Q8" s="165">
        <f t="shared" ref="Q8:Q26" si="31">AN8</f>
        <v>81</v>
      </c>
      <c r="R8" s="166">
        <f t="shared" ref="R8:R26" si="32">AC8/(AH8-AI8-AJ8)</f>
        <v>28.814908128100566</v>
      </c>
      <c r="S8" s="138">
        <f t="shared" ref="S8:S26" si="33">IF(AW8=0,AL8,"속도계이상")</f>
        <v>11</v>
      </c>
      <c r="T8" s="138">
        <f t="shared" ref="T8:T26" si="34">IF(AW8=0,AM8,"속도계이상")</f>
        <v>1711</v>
      </c>
      <c r="U8" t="s">
        <v>116</v>
      </c>
      <c r="V8" s="5" t="s">
        <v>117</v>
      </c>
      <c r="W8" t="s">
        <v>116</v>
      </c>
      <c r="X8" s="5" t="s">
        <v>117</v>
      </c>
      <c r="Y8" t="s">
        <v>169</v>
      </c>
      <c r="Z8" t="s">
        <v>136</v>
      </c>
      <c r="AA8" t="s">
        <v>48</v>
      </c>
      <c r="AB8">
        <v>521</v>
      </c>
      <c r="AC8" s="1">
        <v>5782.3130000000001</v>
      </c>
      <c r="AD8" s="1">
        <v>2554.4229999999998</v>
      </c>
      <c r="AE8" s="28">
        <v>2.2639999999999998</v>
      </c>
      <c r="AF8">
        <v>2.7</v>
      </c>
      <c r="AG8">
        <v>13.238</v>
      </c>
      <c r="AH8">
        <v>310.22882499999997</v>
      </c>
      <c r="AI8">
        <v>4.2530089999999996</v>
      </c>
      <c r="AJ8">
        <v>105.304935</v>
      </c>
      <c r="AK8">
        <v>1073</v>
      </c>
      <c r="AL8">
        <v>11</v>
      </c>
      <c r="AM8">
        <v>1711</v>
      </c>
      <c r="AN8">
        <v>81</v>
      </c>
      <c r="AO8">
        <v>18.638864000000002</v>
      </c>
      <c r="AP8">
        <v>11523.7</v>
      </c>
      <c r="AQ8">
        <v>0</v>
      </c>
      <c r="AR8">
        <v>34</v>
      </c>
      <c r="AS8">
        <v>8871</v>
      </c>
      <c r="AT8">
        <v>0.19</v>
      </c>
      <c r="AU8">
        <v>29.59</v>
      </c>
      <c r="AV8">
        <v>51346</v>
      </c>
      <c r="AW8">
        <v>0</v>
      </c>
      <c r="AX8" s="29">
        <v>0.53</v>
      </c>
      <c r="AY8">
        <v>0.83851851851851844</v>
      </c>
      <c r="AZ8" t="s">
        <v>67</v>
      </c>
      <c r="BA8" t="s">
        <v>338</v>
      </c>
      <c r="BB8">
        <v>1</v>
      </c>
      <c r="BC8" t="s">
        <v>339</v>
      </c>
      <c r="BD8">
        <v>10</v>
      </c>
      <c r="BE8">
        <v>135599.69699999999</v>
      </c>
      <c r="BF8">
        <v>4.2642521538967748E-2</v>
      </c>
      <c r="BG8">
        <v>3.5756543986749247E-2</v>
      </c>
      <c r="BH8">
        <v>286585.64</v>
      </c>
      <c r="BI8">
        <v>2.0176562231101321E-2</v>
      </c>
      <c r="BJ8">
        <v>1.6918421070819773E-2</v>
      </c>
      <c r="BK8">
        <v>1</v>
      </c>
      <c r="BL8" t="s">
        <v>68</v>
      </c>
      <c r="BM8">
        <v>-2</v>
      </c>
      <c r="BN8" t="s">
        <v>328</v>
      </c>
    </row>
    <row r="9" spans="1:66">
      <c r="A9" s="139" t="str">
        <f t="shared" si="20"/>
        <v>송도버스</v>
      </c>
      <c r="B9" s="139" t="str">
        <f t="shared" si="1"/>
        <v>16-1</v>
      </c>
      <c r="C9" s="140" t="str">
        <f t="shared" si="21"/>
        <v>70바2231</v>
      </c>
      <c r="D9" s="128" t="str">
        <f t="shared" si="22"/>
        <v>대형</v>
      </c>
      <c r="E9" s="124" t="str">
        <f t="shared" si="16"/>
        <v>F</v>
      </c>
      <c r="F9" s="147">
        <f t="shared" si="17"/>
        <v>0.77400000000000002</v>
      </c>
      <c r="G9" s="148">
        <f t="shared" si="18"/>
        <v>1.9350000000000001</v>
      </c>
      <c r="H9" s="149">
        <f t="shared" si="19"/>
        <v>2.5</v>
      </c>
      <c r="I9" s="150">
        <f t="shared" si="23"/>
        <v>6962.8530000000001</v>
      </c>
      <c r="J9" s="151">
        <f t="shared" si="24"/>
        <v>2.9614958363913542E-2</v>
      </c>
      <c r="K9" s="151">
        <f t="shared" si="25"/>
        <v>0.34494803908063437</v>
      </c>
      <c r="L9" s="151">
        <f t="shared" si="26"/>
        <v>0.23208877165725025</v>
      </c>
      <c r="M9" s="152">
        <f t="shared" si="27"/>
        <v>14.105</v>
      </c>
      <c r="N9" s="153">
        <f t="shared" si="28"/>
        <v>1.0049999999999999</v>
      </c>
      <c r="O9" s="153">
        <f t="shared" si="29"/>
        <v>40.040999999999997</v>
      </c>
      <c r="P9" s="154">
        <f t="shared" si="30"/>
        <v>0</v>
      </c>
      <c r="Q9" s="155">
        <f t="shared" si="31"/>
        <v>78</v>
      </c>
      <c r="R9" s="156">
        <f t="shared" si="32"/>
        <v>30.935042667290883</v>
      </c>
      <c r="S9" s="141">
        <f t="shared" si="33"/>
        <v>70</v>
      </c>
      <c r="T9" s="141">
        <f t="shared" si="34"/>
        <v>2788</v>
      </c>
      <c r="U9" t="s">
        <v>116</v>
      </c>
      <c r="V9" s="5" t="s">
        <v>117</v>
      </c>
      <c r="W9" t="s">
        <v>116</v>
      </c>
      <c r="X9" s="5" t="s">
        <v>117</v>
      </c>
      <c r="Y9" t="s">
        <v>170</v>
      </c>
      <c r="Z9" t="s">
        <v>136</v>
      </c>
      <c r="AA9" t="s">
        <v>48</v>
      </c>
      <c r="AB9">
        <v>521</v>
      </c>
      <c r="AC9" s="1">
        <v>6962.8530000000001</v>
      </c>
      <c r="AD9" s="1">
        <v>3598.7939999999999</v>
      </c>
      <c r="AE9" s="28">
        <v>1.9350000000000001</v>
      </c>
      <c r="AF9">
        <v>2.5</v>
      </c>
      <c r="AG9">
        <v>14.105</v>
      </c>
      <c r="AH9">
        <v>359.87604199999998</v>
      </c>
      <c r="AI9">
        <v>10.657714</v>
      </c>
      <c r="AJ9">
        <v>124.138535</v>
      </c>
      <c r="AK9">
        <v>1616</v>
      </c>
      <c r="AL9">
        <v>70</v>
      </c>
      <c r="AM9">
        <v>2788</v>
      </c>
      <c r="AN9">
        <v>78</v>
      </c>
      <c r="AO9">
        <v>19.347919999999998</v>
      </c>
      <c r="AP9">
        <v>21645.5</v>
      </c>
      <c r="AQ9">
        <v>0</v>
      </c>
      <c r="AR9">
        <v>53</v>
      </c>
      <c r="AS9">
        <v>20637</v>
      </c>
      <c r="AT9">
        <v>1.0049999999999999</v>
      </c>
      <c r="AU9">
        <v>40.040999999999997</v>
      </c>
      <c r="AV9">
        <v>63427</v>
      </c>
      <c r="AW9">
        <v>0</v>
      </c>
      <c r="AX9" s="29">
        <v>0.44</v>
      </c>
      <c r="AY9">
        <v>0.77400000000000002</v>
      </c>
      <c r="AZ9" t="s">
        <v>70</v>
      </c>
      <c r="BA9" t="s">
        <v>338</v>
      </c>
      <c r="BB9">
        <v>4</v>
      </c>
      <c r="BC9" t="s">
        <v>351</v>
      </c>
      <c r="BD9">
        <v>10</v>
      </c>
      <c r="BE9">
        <v>135599.69699999999</v>
      </c>
      <c r="BF9">
        <v>5.1348588190429367E-2</v>
      </c>
      <c r="BG9">
        <v>3.9743807259392333E-2</v>
      </c>
      <c r="BH9">
        <v>286585.64</v>
      </c>
      <c r="BI9">
        <v>2.4295889354400309E-2</v>
      </c>
      <c r="BJ9">
        <v>1.880501836030584E-2</v>
      </c>
      <c r="BK9">
        <v>1</v>
      </c>
      <c r="BL9" t="s">
        <v>70</v>
      </c>
      <c r="BM9">
        <v>0</v>
      </c>
      <c r="BN9" t="s">
        <v>327</v>
      </c>
    </row>
    <row r="10" spans="1:66">
      <c r="A10" s="136" t="str">
        <f t="shared" si="20"/>
        <v>송도버스</v>
      </c>
      <c r="B10" s="136" t="str">
        <f t="shared" si="1"/>
        <v>16-1</v>
      </c>
      <c r="C10" s="137" t="str">
        <f t="shared" si="21"/>
        <v>70바2233</v>
      </c>
      <c r="D10" s="112" t="str">
        <f t="shared" si="22"/>
        <v>대형</v>
      </c>
      <c r="E10" s="108" t="str">
        <f t="shared" si="16"/>
        <v>F</v>
      </c>
      <c r="F10" s="157">
        <f t="shared" si="17"/>
        <v>0.7984</v>
      </c>
      <c r="G10" s="158">
        <f t="shared" si="18"/>
        <v>1.996</v>
      </c>
      <c r="H10" s="159">
        <f t="shared" si="19"/>
        <v>2.5</v>
      </c>
      <c r="I10" s="160">
        <f t="shared" si="23"/>
        <v>7027.9369999999999</v>
      </c>
      <c r="J10" s="161">
        <f t="shared" si="24"/>
        <v>1.6275096290163108E-2</v>
      </c>
      <c r="K10" s="161">
        <f t="shared" si="25"/>
        <v>0.34319910994481723</v>
      </c>
      <c r="L10" s="161">
        <f t="shared" si="26"/>
        <v>0.18198797171915457</v>
      </c>
      <c r="M10" s="162">
        <f t="shared" si="27"/>
        <v>13.372</v>
      </c>
      <c r="N10" s="163">
        <f t="shared" si="28"/>
        <v>1.4E-2</v>
      </c>
      <c r="O10" s="163">
        <f t="shared" si="29"/>
        <v>44.579000000000001</v>
      </c>
      <c r="P10" s="164">
        <f t="shared" si="30"/>
        <v>0.26999999999999996</v>
      </c>
      <c r="Q10" s="165">
        <f t="shared" si="31"/>
        <v>91</v>
      </c>
      <c r="R10" s="166">
        <f t="shared" si="32"/>
        <v>30.115133398124588</v>
      </c>
      <c r="S10" s="138">
        <f t="shared" si="33"/>
        <v>1</v>
      </c>
      <c r="T10" s="138">
        <f t="shared" si="34"/>
        <v>3133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171</v>
      </c>
      <c r="Z10" s="4" t="s">
        <v>136</v>
      </c>
      <c r="AA10" s="4" t="s">
        <v>48</v>
      </c>
      <c r="AB10" s="4">
        <v>521</v>
      </c>
      <c r="AC10" s="4">
        <v>7027.9369999999999</v>
      </c>
      <c r="AD10" s="4">
        <v>3521.221</v>
      </c>
      <c r="AE10" s="4">
        <v>1.996</v>
      </c>
      <c r="AF10" s="4">
        <v>2.5</v>
      </c>
      <c r="AG10" s="4">
        <v>13.372</v>
      </c>
      <c r="AH10" s="4">
        <v>364.33965699999999</v>
      </c>
      <c r="AI10" s="4">
        <v>5.9296629999999997</v>
      </c>
      <c r="AJ10" s="4">
        <v>125.04104599999999</v>
      </c>
      <c r="AK10" s="4">
        <v>1279</v>
      </c>
      <c r="AL10" s="4">
        <v>1</v>
      </c>
      <c r="AM10" s="4">
        <v>3133</v>
      </c>
      <c r="AN10" s="4">
        <v>91</v>
      </c>
      <c r="AO10" s="4">
        <v>19.289518999999999</v>
      </c>
      <c r="AP10" s="4">
        <v>16834.2</v>
      </c>
      <c r="AQ10" s="4">
        <v>16.2</v>
      </c>
      <c r="AR10" s="4">
        <v>89</v>
      </c>
      <c r="AS10" s="4">
        <v>27363</v>
      </c>
      <c r="AT10" s="4">
        <v>1.4E-2</v>
      </c>
      <c r="AU10" s="4">
        <v>44.579000000000001</v>
      </c>
      <c r="AV10" s="4">
        <v>64225</v>
      </c>
      <c r="AW10" s="4">
        <v>0</v>
      </c>
      <c r="AX10" s="30">
        <v>0.45</v>
      </c>
      <c r="AY10">
        <v>0.7984</v>
      </c>
      <c r="AZ10" t="s">
        <v>70</v>
      </c>
      <c r="BA10" t="s">
        <v>338</v>
      </c>
      <c r="BB10">
        <v>1</v>
      </c>
      <c r="BC10" t="s">
        <v>341</v>
      </c>
      <c r="BD10">
        <v>10</v>
      </c>
      <c r="BE10">
        <v>135599.69699999999</v>
      </c>
      <c r="BF10">
        <v>5.1828559764407145E-2</v>
      </c>
      <c r="BG10">
        <v>4.1379922115902662E-2</v>
      </c>
      <c r="BH10">
        <v>286585.64</v>
      </c>
      <c r="BI10">
        <v>2.4522990754177354E-2</v>
      </c>
      <c r="BJ10">
        <v>1.9579155818135199E-2</v>
      </c>
      <c r="BK10">
        <v>1</v>
      </c>
      <c r="BL10" t="s">
        <v>70</v>
      </c>
      <c r="BM10">
        <v>0</v>
      </c>
      <c r="BN10" t="s">
        <v>327</v>
      </c>
    </row>
    <row r="11" spans="1:66">
      <c r="A11" s="139" t="str">
        <f t="shared" si="20"/>
        <v>송도버스</v>
      </c>
      <c r="B11" s="139" t="str">
        <f t="shared" si="1"/>
        <v>16-1</v>
      </c>
      <c r="C11" s="140" t="str">
        <f t="shared" si="21"/>
        <v>70바2236</v>
      </c>
      <c r="D11" s="128" t="str">
        <f t="shared" si="22"/>
        <v>대형</v>
      </c>
      <c r="E11" s="124" t="str">
        <f t="shared" si="16"/>
        <v>F</v>
      </c>
      <c r="F11" s="147">
        <f t="shared" si="17"/>
        <v>0.78439999999999999</v>
      </c>
      <c r="G11" s="148">
        <f t="shared" si="18"/>
        <v>1.9610000000000001</v>
      </c>
      <c r="H11" s="149">
        <f t="shared" si="19"/>
        <v>2.5</v>
      </c>
      <c r="I11" s="150">
        <f t="shared" si="23"/>
        <v>7193.01</v>
      </c>
      <c r="J11" s="151">
        <f t="shared" si="24"/>
        <v>1.6450720791465021E-2</v>
      </c>
      <c r="K11" s="151">
        <f t="shared" si="25"/>
        <v>0.32902170252293145</v>
      </c>
      <c r="L11" s="151">
        <f t="shared" si="26"/>
        <v>0.16585546245591207</v>
      </c>
      <c r="M11" s="152">
        <f t="shared" si="27"/>
        <v>10.273</v>
      </c>
      <c r="N11" s="153">
        <f t="shared" si="28"/>
        <v>0.36099999999999999</v>
      </c>
      <c r="O11" s="153">
        <f t="shared" si="29"/>
        <v>16.46</v>
      </c>
      <c r="P11" s="154">
        <f t="shared" si="30"/>
        <v>3.0000000000000002E-2</v>
      </c>
      <c r="Q11" s="155">
        <f t="shared" si="31"/>
        <v>84</v>
      </c>
      <c r="R11" s="156">
        <f t="shared" si="32"/>
        <v>28.940369110176867</v>
      </c>
      <c r="S11" s="141">
        <f t="shared" si="33"/>
        <v>26</v>
      </c>
      <c r="T11" s="141">
        <f t="shared" si="34"/>
        <v>1184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172</v>
      </c>
      <c r="Z11" t="s">
        <v>136</v>
      </c>
      <c r="AA11" t="s">
        <v>48</v>
      </c>
      <c r="AB11">
        <v>521</v>
      </c>
      <c r="AC11" s="1">
        <v>7193.01</v>
      </c>
      <c r="AD11" s="1">
        <v>3668.8989999999999</v>
      </c>
      <c r="AE11" s="28">
        <v>1.9610000000000001</v>
      </c>
      <c r="AF11">
        <v>2.5</v>
      </c>
      <c r="AG11">
        <v>10.273</v>
      </c>
      <c r="AH11">
        <v>379.73327</v>
      </c>
      <c r="AI11">
        <v>6.2468859999999999</v>
      </c>
      <c r="AJ11">
        <v>124.940487</v>
      </c>
      <c r="AK11">
        <v>1193</v>
      </c>
      <c r="AL11">
        <v>26</v>
      </c>
      <c r="AM11">
        <v>1184</v>
      </c>
      <c r="AN11">
        <v>84</v>
      </c>
      <c r="AO11">
        <v>18.942269</v>
      </c>
      <c r="AP11">
        <v>21548.1</v>
      </c>
      <c r="AQ11">
        <v>1.8</v>
      </c>
      <c r="AR11">
        <v>33</v>
      </c>
      <c r="AS11">
        <v>12720</v>
      </c>
      <c r="AT11">
        <v>0.36099999999999999</v>
      </c>
      <c r="AU11">
        <v>16.46</v>
      </c>
      <c r="AV11">
        <v>66086</v>
      </c>
      <c r="AW11">
        <v>0</v>
      </c>
      <c r="AX11" s="29">
        <v>0.39</v>
      </c>
      <c r="AY11">
        <v>0.78439999999999999</v>
      </c>
      <c r="AZ11" t="s">
        <v>70</v>
      </c>
      <c r="BA11" t="s">
        <v>338</v>
      </c>
      <c r="BB11">
        <v>3</v>
      </c>
      <c r="BC11" t="s">
        <v>343</v>
      </c>
      <c r="BD11">
        <v>11</v>
      </c>
      <c r="BE11">
        <v>135599.69699999999</v>
      </c>
      <c r="BF11">
        <v>5.3045914991978201E-2</v>
      </c>
      <c r="BG11">
        <v>4.1609215719707701E-2</v>
      </c>
      <c r="BH11">
        <v>286585.64</v>
      </c>
      <c r="BI11">
        <v>2.5098989607434622E-2</v>
      </c>
      <c r="BJ11">
        <v>1.9687647448071718E-2</v>
      </c>
      <c r="BK11">
        <v>1</v>
      </c>
      <c r="BL11" t="s">
        <v>70</v>
      </c>
      <c r="BM11">
        <v>0</v>
      </c>
      <c r="BN11" t="s">
        <v>327</v>
      </c>
    </row>
    <row r="12" spans="1:66" s="2" customFormat="1">
      <c r="A12" s="136" t="str">
        <f t="shared" si="20"/>
        <v>송도버스</v>
      </c>
      <c r="B12" s="136" t="str">
        <f t="shared" si="1"/>
        <v>16-1</v>
      </c>
      <c r="C12" s="137" t="str">
        <f t="shared" si="21"/>
        <v>70바2243</v>
      </c>
      <c r="D12" s="112" t="str">
        <f t="shared" si="22"/>
        <v>대형</v>
      </c>
      <c r="E12" s="108" t="str">
        <f t="shared" si="16"/>
        <v>D</v>
      </c>
      <c r="F12" s="157">
        <f t="shared" si="17"/>
        <v>0.81269230769230771</v>
      </c>
      <c r="G12" s="158">
        <f t="shared" si="18"/>
        <v>2.113</v>
      </c>
      <c r="H12" s="159">
        <f t="shared" si="19"/>
        <v>2.6</v>
      </c>
      <c r="I12" s="160">
        <f t="shared" si="23"/>
        <v>6340.88</v>
      </c>
      <c r="J12" s="161">
        <f t="shared" si="24"/>
        <v>3.0377114603632245E-2</v>
      </c>
      <c r="K12" s="161">
        <f t="shared" si="25"/>
        <v>0.31636948685501687</v>
      </c>
      <c r="L12" s="161">
        <f t="shared" si="26"/>
        <v>0.17237355067435434</v>
      </c>
      <c r="M12" s="162">
        <f t="shared" si="27"/>
        <v>11.6</v>
      </c>
      <c r="N12" s="163">
        <f t="shared" si="28"/>
        <v>1.6E-2</v>
      </c>
      <c r="O12" s="163">
        <f t="shared" si="29"/>
        <v>20.376000000000001</v>
      </c>
      <c r="P12" s="164">
        <f t="shared" si="30"/>
        <v>9.6666666666666665E-2</v>
      </c>
      <c r="Q12" s="165">
        <f t="shared" si="31"/>
        <v>82</v>
      </c>
      <c r="R12" s="166">
        <f t="shared" si="32"/>
        <v>29.105251957817366</v>
      </c>
      <c r="S12" s="138">
        <f t="shared" si="33"/>
        <v>1</v>
      </c>
      <c r="T12" s="138">
        <f t="shared" si="34"/>
        <v>1292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173</v>
      </c>
      <c r="Z12" t="s">
        <v>136</v>
      </c>
      <c r="AA12" t="s">
        <v>48</v>
      </c>
      <c r="AB12">
        <v>521</v>
      </c>
      <c r="AC12" s="1">
        <v>6340.88</v>
      </c>
      <c r="AD12" s="1">
        <v>3001.518</v>
      </c>
      <c r="AE12" s="28">
        <v>2.113</v>
      </c>
      <c r="AF12">
        <v>2.6</v>
      </c>
      <c r="AG12">
        <v>11.6</v>
      </c>
      <c r="AH12">
        <v>333.50050299999998</v>
      </c>
      <c r="AI12">
        <v>10.130782999999999</v>
      </c>
      <c r="AJ12">
        <v>105.509383</v>
      </c>
      <c r="AK12">
        <v>1093</v>
      </c>
      <c r="AL12">
        <v>1</v>
      </c>
      <c r="AM12">
        <v>1292</v>
      </c>
      <c r="AN12">
        <v>82</v>
      </c>
      <c r="AO12">
        <v>19.013103999999998</v>
      </c>
      <c r="AP12">
        <v>15635.3</v>
      </c>
      <c r="AQ12">
        <v>5.8</v>
      </c>
      <c r="AR12">
        <v>32</v>
      </c>
      <c r="AS12">
        <v>5557</v>
      </c>
      <c r="AT12">
        <v>1.6E-2</v>
      </c>
      <c r="AU12">
        <v>20.376000000000001</v>
      </c>
      <c r="AV12">
        <v>58678</v>
      </c>
      <c r="AW12">
        <v>0</v>
      </c>
      <c r="AX12" s="29">
        <v>0.45</v>
      </c>
      <c r="AY12" s="2">
        <v>0.81269230769230771</v>
      </c>
      <c r="AZ12" s="2" t="s">
        <v>67</v>
      </c>
      <c r="BA12" s="2" t="s">
        <v>338</v>
      </c>
      <c r="BB12" s="2">
        <v>3</v>
      </c>
      <c r="BC12" s="2" t="s">
        <v>396</v>
      </c>
      <c r="BD12" s="2">
        <v>10</v>
      </c>
      <c r="BE12" s="2">
        <v>135599.69699999999</v>
      </c>
      <c r="BF12" s="2">
        <v>4.6761756407169557E-2</v>
      </c>
      <c r="BG12" s="2">
        <v>3.8002919726288185E-2</v>
      </c>
      <c r="BH12" s="2">
        <v>286585.64</v>
      </c>
      <c r="BI12" s="2">
        <v>2.2125602664529877E-2</v>
      </c>
      <c r="BJ12" s="2">
        <v>1.7981307088519857E-2</v>
      </c>
      <c r="BK12" s="2">
        <v>1</v>
      </c>
      <c r="BL12" s="2" t="s">
        <v>70</v>
      </c>
      <c r="BM12" s="2">
        <v>1</v>
      </c>
      <c r="BN12" s="2" t="s">
        <v>329</v>
      </c>
    </row>
    <row r="13" spans="1:66">
      <c r="A13" s="139" t="str">
        <f t="shared" si="20"/>
        <v>송도버스</v>
      </c>
      <c r="B13" s="139" t="str">
        <f t="shared" si="1"/>
        <v>16-1</v>
      </c>
      <c r="C13" s="140" t="str">
        <f t="shared" si="21"/>
        <v>70바2248</v>
      </c>
      <c r="D13" s="128" t="str">
        <f t="shared" si="22"/>
        <v>대형</v>
      </c>
      <c r="E13" s="124" t="str">
        <f t="shared" si="16"/>
        <v>F</v>
      </c>
      <c r="F13" s="147">
        <f t="shared" si="17"/>
        <v>0.75961538461538458</v>
      </c>
      <c r="G13" s="148">
        <f t="shared" si="18"/>
        <v>1.9750000000000001</v>
      </c>
      <c r="H13" s="149">
        <f t="shared" si="19"/>
        <v>2.6</v>
      </c>
      <c r="I13" s="150">
        <f t="shared" si="23"/>
        <v>7623.4579999999996</v>
      </c>
      <c r="J13" s="151">
        <f t="shared" si="24"/>
        <v>2.1057597404632953E-2</v>
      </c>
      <c r="K13" s="151">
        <f t="shared" si="25"/>
        <v>0.33337350564444063</v>
      </c>
      <c r="L13" s="151">
        <f t="shared" si="26"/>
        <v>0.26798862143662366</v>
      </c>
      <c r="M13" s="152">
        <f t="shared" si="27"/>
        <v>13.215</v>
      </c>
      <c r="N13" s="153">
        <f t="shared" si="28"/>
        <v>6.6000000000000003E-2</v>
      </c>
      <c r="O13" s="153">
        <f t="shared" si="29"/>
        <v>15.164</v>
      </c>
      <c r="P13" s="154">
        <f t="shared" si="30"/>
        <v>0</v>
      </c>
      <c r="Q13" s="155">
        <f t="shared" si="31"/>
        <v>82</v>
      </c>
      <c r="R13" s="156">
        <f t="shared" si="32"/>
        <v>30.238442829062819</v>
      </c>
      <c r="S13" s="141">
        <f t="shared" si="33"/>
        <v>5</v>
      </c>
      <c r="T13" s="141">
        <f t="shared" si="34"/>
        <v>1156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174</v>
      </c>
      <c r="Z13" s="4" t="s">
        <v>136</v>
      </c>
      <c r="AA13" s="4" t="s">
        <v>48</v>
      </c>
      <c r="AB13" s="4">
        <v>521</v>
      </c>
      <c r="AC13" s="4">
        <v>7623.4579999999996</v>
      </c>
      <c r="AD13" s="4">
        <v>3860.7809999999999</v>
      </c>
      <c r="AE13" s="4">
        <v>1.9750000000000001</v>
      </c>
      <c r="AF13" s="4">
        <v>2.6</v>
      </c>
      <c r="AG13" s="4">
        <v>13.215</v>
      </c>
      <c r="AH13" s="4">
        <v>390.52603399999998</v>
      </c>
      <c r="AI13" s="4">
        <v>8.2235399999999998</v>
      </c>
      <c r="AJ13" s="4">
        <v>130.191033</v>
      </c>
      <c r="AK13" s="4">
        <v>2043</v>
      </c>
      <c r="AL13" s="4">
        <v>5</v>
      </c>
      <c r="AM13" s="4">
        <v>1156</v>
      </c>
      <c r="AN13" s="4">
        <v>82</v>
      </c>
      <c r="AO13" s="4">
        <v>19.520997999999999</v>
      </c>
      <c r="AP13" s="4">
        <v>12991.1</v>
      </c>
      <c r="AQ13" s="4">
        <v>0</v>
      </c>
      <c r="AR13" s="4">
        <v>21</v>
      </c>
      <c r="AS13" s="4">
        <v>3943</v>
      </c>
      <c r="AT13" s="4">
        <v>6.6000000000000003E-2</v>
      </c>
      <c r="AU13" s="4">
        <v>15.164</v>
      </c>
      <c r="AV13" s="4">
        <v>71847</v>
      </c>
      <c r="AW13" s="4">
        <v>0</v>
      </c>
      <c r="AX13" s="30">
        <v>0.44</v>
      </c>
      <c r="AY13">
        <v>0.75961538461538458</v>
      </c>
      <c r="AZ13" t="s">
        <v>70</v>
      </c>
      <c r="BA13" t="s">
        <v>338</v>
      </c>
      <c r="BB13">
        <v>5</v>
      </c>
      <c r="BC13" t="s">
        <v>346</v>
      </c>
      <c r="BD13">
        <v>13</v>
      </c>
      <c r="BE13">
        <v>135599.69699999999</v>
      </c>
      <c r="BF13">
        <v>5.6220317365458426E-2</v>
      </c>
      <c r="BG13">
        <v>4.2705817998761685E-2</v>
      </c>
      <c r="BH13">
        <v>286585.64</v>
      </c>
      <c r="BI13">
        <v>2.6600976936597378E-2</v>
      </c>
      <c r="BJ13">
        <v>2.0206511326838393E-2</v>
      </c>
      <c r="BK13">
        <v>1</v>
      </c>
      <c r="BL13" t="s">
        <v>70</v>
      </c>
      <c r="BM13">
        <v>0</v>
      </c>
      <c r="BN13" t="s">
        <v>327</v>
      </c>
    </row>
    <row r="14" spans="1:66">
      <c r="A14" s="136" t="str">
        <f t="shared" si="20"/>
        <v>송도버스</v>
      </c>
      <c r="B14" s="136" t="str">
        <f t="shared" si="1"/>
        <v>16-1</v>
      </c>
      <c r="C14" s="137" t="str">
        <f t="shared" si="21"/>
        <v>70바2249</v>
      </c>
      <c r="D14" s="112" t="str">
        <f t="shared" si="22"/>
        <v>대형</v>
      </c>
      <c r="E14" s="108" t="str">
        <f t="shared" si="16"/>
        <v>C</v>
      </c>
      <c r="F14" s="157">
        <f t="shared" si="17"/>
        <v>0.8784615384615384</v>
      </c>
      <c r="G14" s="158">
        <f t="shared" si="18"/>
        <v>2.2839999999999998</v>
      </c>
      <c r="H14" s="159">
        <f t="shared" si="19"/>
        <v>2.6</v>
      </c>
      <c r="I14" s="160">
        <f t="shared" si="23"/>
        <v>7111.3459999999995</v>
      </c>
      <c r="J14" s="161">
        <f t="shared" si="24"/>
        <v>2.4610163879395859E-2</v>
      </c>
      <c r="K14" s="161">
        <f t="shared" si="25"/>
        <v>0.33378385999650967</v>
      </c>
      <c r="L14" s="161">
        <f t="shared" si="26"/>
        <v>0.19532167328097946</v>
      </c>
      <c r="M14" s="162">
        <f t="shared" si="27"/>
        <v>11.561999999999999</v>
      </c>
      <c r="N14" s="163">
        <f t="shared" si="28"/>
        <v>0.112</v>
      </c>
      <c r="O14" s="163">
        <f t="shared" si="29"/>
        <v>29.515999999999998</v>
      </c>
      <c r="P14" s="164">
        <f t="shared" si="30"/>
        <v>4.5000000000000005E-2</v>
      </c>
      <c r="Q14" s="165">
        <f t="shared" si="31"/>
        <v>92</v>
      </c>
      <c r="R14" s="166">
        <f t="shared" si="32"/>
        <v>29.446490714715654</v>
      </c>
      <c r="S14" s="138">
        <f t="shared" si="33"/>
        <v>8</v>
      </c>
      <c r="T14" s="138">
        <f t="shared" si="34"/>
        <v>2099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175</v>
      </c>
      <c r="Z14" t="s">
        <v>136</v>
      </c>
      <c r="AA14" t="s">
        <v>48</v>
      </c>
      <c r="AB14">
        <v>521</v>
      </c>
      <c r="AC14" s="1">
        <v>7111.3459999999995</v>
      </c>
      <c r="AD14" s="1">
        <v>3113.0219999999999</v>
      </c>
      <c r="AE14" s="28">
        <v>2.2839999999999998</v>
      </c>
      <c r="AF14">
        <v>2.6</v>
      </c>
      <c r="AG14">
        <v>11.561999999999999</v>
      </c>
      <c r="AH14">
        <v>376.400216</v>
      </c>
      <c r="AI14">
        <v>9.2632709999999996</v>
      </c>
      <c r="AJ14">
        <v>125.63631700000001</v>
      </c>
      <c r="AK14">
        <v>1389</v>
      </c>
      <c r="AL14">
        <v>8</v>
      </c>
      <c r="AM14">
        <v>2099</v>
      </c>
      <c r="AN14">
        <v>92</v>
      </c>
      <c r="AO14">
        <v>18.893044</v>
      </c>
      <c r="AP14">
        <v>12992.3</v>
      </c>
      <c r="AQ14">
        <v>2.7</v>
      </c>
      <c r="AR14">
        <v>59</v>
      </c>
      <c r="AS14">
        <v>10329</v>
      </c>
      <c r="AT14">
        <v>0.112</v>
      </c>
      <c r="AU14">
        <v>29.515999999999998</v>
      </c>
      <c r="AV14">
        <v>64768</v>
      </c>
      <c r="AW14">
        <v>0</v>
      </c>
      <c r="AX14" s="29">
        <v>0.48</v>
      </c>
      <c r="AY14">
        <v>0.8784615384615384</v>
      </c>
      <c r="AZ14" t="s">
        <v>69</v>
      </c>
      <c r="BA14" t="s">
        <v>338</v>
      </c>
      <c r="BB14">
        <v>2</v>
      </c>
      <c r="BC14" t="s">
        <v>348</v>
      </c>
      <c r="BD14">
        <v>9</v>
      </c>
      <c r="BE14">
        <v>135599.69699999999</v>
      </c>
      <c r="BF14">
        <v>5.2443671758352087E-2</v>
      </c>
      <c r="BG14">
        <v>4.6069748575413905E-2</v>
      </c>
      <c r="BH14">
        <v>286585.64</v>
      </c>
      <c r="BI14">
        <v>2.4814034645978769E-2</v>
      </c>
      <c r="BJ14">
        <v>2.1798175050544426E-2</v>
      </c>
      <c r="BK14">
        <v>1</v>
      </c>
      <c r="BL14" t="s">
        <v>69</v>
      </c>
      <c r="BM14">
        <v>0</v>
      </c>
      <c r="BN14" t="s">
        <v>327</v>
      </c>
    </row>
    <row r="15" spans="1:66">
      <c r="A15" s="139" t="str">
        <f t="shared" si="20"/>
        <v>송도버스</v>
      </c>
      <c r="B15" s="139" t="str">
        <f t="shared" si="1"/>
        <v>16-1</v>
      </c>
      <c r="C15" s="140" t="str">
        <f t="shared" si="21"/>
        <v>70바2279</v>
      </c>
      <c r="D15" s="128" t="str">
        <f t="shared" si="22"/>
        <v>대형</v>
      </c>
      <c r="E15" s="124" t="str">
        <f t="shared" si="16"/>
        <v>B</v>
      </c>
      <c r="F15" s="147">
        <f t="shared" si="17"/>
        <v>0.94538461538461538</v>
      </c>
      <c r="G15" s="148">
        <f t="shared" si="18"/>
        <v>2.4580000000000002</v>
      </c>
      <c r="H15" s="149">
        <f t="shared" si="19"/>
        <v>2.6</v>
      </c>
      <c r="I15" s="150">
        <f t="shared" si="23"/>
        <v>7608.27</v>
      </c>
      <c r="J15" s="151">
        <f t="shared" si="24"/>
        <v>1.8496942544245637E-2</v>
      </c>
      <c r="K15" s="151">
        <f t="shared" si="25"/>
        <v>0.3472339360606011</v>
      </c>
      <c r="L15" s="151">
        <f t="shared" si="26"/>
        <v>0.23789902303677443</v>
      </c>
      <c r="M15" s="152">
        <f t="shared" si="27"/>
        <v>13.378</v>
      </c>
      <c r="N15" s="153">
        <f t="shared" si="28"/>
        <v>0.13100000000000001</v>
      </c>
      <c r="O15" s="153">
        <f t="shared" si="29"/>
        <v>18.768999999999998</v>
      </c>
      <c r="P15" s="154">
        <f t="shared" si="30"/>
        <v>0</v>
      </c>
      <c r="Q15" s="155">
        <f t="shared" si="31"/>
        <v>75</v>
      </c>
      <c r="R15" s="156">
        <f t="shared" si="32"/>
        <v>30.357415235392736</v>
      </c>
      <c r="S15" s="141">
        <f t="shared" si="33"/>
        <v>10</v>
      </c>
      <c r="T15" s="141">
        <f t="shared" si="34"/>
        <v>1428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136</v>
      </c>
      <c r="AA15" t="s">
        <v>48</v>
      </c>
      <c r="AB15">
        <v>521</v>
      </c>
      <c r="AC15" s="1">
        <v>7608.27</v>
      </c>
      <c r="AD15" s="1">
        <v>3095.23</v>
      </c>
      <c r="AE15" s="28">
        <v>2.4580000000000002</v>
      </c>
      <c r="AF15">
        <v>2.6</v>
      </c>
      <c r="AG15">
        <v>13.378</v>
      </c>
      <c r="AH15">
        <v>395.13687099999999</v>
      </c>
      <c r="AI15">
        <v>7.3088240000000004</v>
      </c>
      <c r="AJ15">
        <v>137.20493099999999</v>
      </c>
      <c r="AK15">
        <v>1810</v>
      </c>
      <c r="AL15">
        <v>10</v>
      </c>
      <c r="AM15">
        <v>1428</v>
      </c>
      <c r="AN15">
        <v>75</v>
      </c>
      <c r="AO15">
        <v>19.254771000000002</v>
      </c>
      <c r="AP15">
        <v>13659.1</v>
      </c>
      <c r="AQ15">
        <v>0</v>
      </c>
      <c r="AR15">
        <v>47</v>
      </c>
      <c r="AS15">
        <v>6891</v>
      </c>
      <c r="AT15">
        <v>0.13100000000000001</v>
      </c>
      <c r="AU15">
        <v>18.768999999999998</v>
      </c>
      <c r="AV15">
        <v>71641</v>
      </c>
      <c r="AW15">
        <v>0</v>
      </c>
      <c r="AX15" s="29">
        <v>0.55000000000000004</v>
      </c>
      <c r="AY15">
        <v>0.94538461538461538</v>
      </c>
      <c r="AZ15" t="s">
        <v>68</v>
      </c>
      <c r="BA15" t="s">
        <v>338</v>
      </c>
      <c r="BB15">
        <v>1</v>
      </c>
      <c r="BC15" t="s">
        <v>349</v>
      </c>
      <c r="BD15">
        <v>13</v>
      </c>
      <c r="BE15">
        <v>135599.69699999999</v>
      </c>
      <c r="BF15">
        <v>5.6108311215474188E-2</v>
      </c>
      <c r="BG15">
        <v>5.3043934218321369E-2</v>
      </c>
      <c r="BH15">
        <v>286585.64</v>
      </c>
      <c r="BI15">
        <v>2.6547980561761574E-2</v>
      </c>
      <c r="BJ15">
        <v>2.5098052392619211E-2</v>
      </c>
      <c r="BK15">
        <v>1</v>
      </c>
      <c r="BL15" t="s">
        <v>66</v>
      </c>
      <c r="BM15">
        <v>-1</v>
      </c>
      <c r="BN15" t="s">
        <v>328</v>
      </c>
    </row>
    <row r="16" spans="1:66">
      <c r="A16" s="136" t="str">
        <f t="shared" si="20"/>
        <v>송도버스</v>
      </c>
      <c r="B16" s="136" t="str">
        <f t="shared" si="1"/>
        <v>16-1</v>
      </c>
      <c r="C16" s="137" t="str">
        <f t="shared" si="21"/>
        <v>70바2280</v>
      </c>
      <c r="D16" s="112" t="str">
        <f t="shared" si="22"/>
        <v>대형</v>
      </c>
      <c r="E16" s="108" t="str">
        <f t="shared" si="16"/>
        <v>D</v>
      </c>
      <c r="F16" s="157">
        <f t="shared" si="17"/>
        <v>0.82730769230769219</v>
      </c>
      <c r="G16" s="158">
        <f t="shared" si="18"/>
        <v>2.1509999999999998</v>
      </c>
      <c r="H16" s="159">
        <f t="shared" si="19"/>
        <v>2.6</v>
      </c>
      <c r="I16" s="160">
        <f t="shared" si="23"/>
        <v>7297.8090000000002</v>
      </c>
      <c r="J16" s="161">
        <f t="shared" si="24"/>
        <v>2.4755214978560508E-2</v>
      </c>
      <c r="K16" s="161">
        <f t="shared" si="25"/>
        <v>0.34889804060495799</v>
      </c>
      <c r="L16" s="161">
        <f t="shared" si="26"/>
        <v>0.2604891413299526</v>
      </c>
      <c r="M16" s="162">
        <f t="shared" si="27"/>
        <v>13.734</v>
      </c>
      <c r="N16" s="163">
        <f t="shared" si="28"/>
        <v>0.37</v>
      </c>
      <c r="O16" s="163">
        <f t="shared" si="29"/>
        <v>44.738999999999997</v>
      </c>
      <c r="P16" s="164">
        <f t="shared" si="30"/>
        <v>0.17833333333333332</v>
      </c>
      <c r="Q16" s="165">
        <f t="shared" si="31"/>
        <v>86</v>
      </c>
      <c r="R16" s="166">
        <f t="shared" si="32"/>
        <v>30.335798140565601</v>
      </c>
      <c r="S16" s="138">
        <f t="shared" si="33"/>
        <v>27</v>
      </c>
      <c r="T16" s="138">
        <f t="shared" si="34"/>
        <v>3265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136</v>
      </c>
      <c r="AA16" s="4" t="s">
        <v>48</v>
      </c>
      <c r="AB16" s="4">
        <v>521</v>
      </c>
      <c r="AC16" s="4">
        <v>7297.8090000000002</v>
      </c>
      <c r="AD16" s="4">
        <v>3392.877</v>
      </c>
      <c r="AE16" s="4">
        <v>2.1509999999999998</v>
      </c>
      <c r="AF16" s="4">
        <v>2.6</v>
      </c>
      <c r="AG16" s="4">
        <v>13.734</v>
      </c>
      <c r="AH16" s="4">
        <v>384.08048600000001</v>
      </c>
      <c r="AI16" s="4">
        <v>9.5079949999999993</v>
      </c>
      <c r="AJ16" s="4">
        <v>134.004929</v>
      </c>
      <c r="AK16" s="4">
        <v>1901</v>
      </c>
      <c r="AL16" s="4">
        <v>27</v>
      </c>
      <c r="AM16" s="4">
        <v>3265</v>
      </c>
      <c r="AN16" s="4">
        <v>86</v>
      </c>
      <c r="AO16" s="4">
        <v>19.000727999999999</v>
      </c>
      <c r="AP16" s="4">
        <v>15625.2</v>
      </c>
      <c r="AQ16" s="4">
        <v>10.7</v>
      </c>
      <c r="AR16" s="4">
        <v>59</v>
      </c>
      <c r="AS16" s="4">
        <v>17560</v>
      </c>
      <c r="AT16" s="4">
        <v>0.37</v>
      </c>
      <c r="AU16" s="4">
        <v>44.738999999999997</v>
      </c>
      <c r="AV16" s="4">
        <v>68254</v>
      </c>
      <c r="AW16" s="4">
        <v>0</v>
      </c>
      <c r="AX16" s="30">
        <v>0.49</v>
      </c>
      <c r="AY16">
        <v>0.82730769230769219</v>
      </c>
      <c r="AZ16" t="s">
        <v>67</v>
      </c>
      <c r="BA16" t="s">
        <v>338</v>
      </c>
      <c r="BB16">
        <v>2</v>
      </c>
      <c r="BC16" t="s">
        <v>344</v>
      </c>
      <c r="BD16">
        <v>11</v>
      </c>
      <c r="BE16">
        <v>135599.69699999999</v>
      </c>
      <c r="BF16">
        <v>5.3818770701235426E-2</v>
      </c>
      <c r="BG16">
        <v>4.4524682991675918E-2</v>
      </c>
      <c r="BH16">
        <v>286585.64</v>
      </c>
      <c r="BI16">
        <v>2.5464670874646753E-2</v>
      </c>
      <c r="BJ16">
        <v>2.1067118096678907E-2</v>
      </c>
      <c r="BK16">
        <v>1</v>
      </c>
      <c r="BL16" t="s">
        <v>67</v>
      </c>
      <c r="BM16">
        <v>0</v>
      </c>
      <c r="BN16" t="s">
        <v>327</v>
      </c>
    </row>
    <row r="17" spans="1:66">
      <c r="A17" s="139" t="str">
        <f t="shared" si="20"/>
        <v>송도버스</v>
      </c>
      <c r="B17" s="139" t="str">
        <f t="shared" si="1"/>
        <v>16-1</v>
      </c>
      <c r="C17" s="140" t="str">
        <f t="shared" si="21"/>
        <v>70바2283</v>
      </c>
      <c r="D17" s="128" t="str">
        <f t="shared" si="22"/>
        <v>대형</v>
      </c>
      <c r="E17" s="124" t="str">
        <f t="shared" si="16"/>
        <v>F</v>
      </c>
      <c r="F17" s="147">
        <f t="shared" si="17"/>
        <v>0.67</v>
      </c>
      <c r="G17" s="148">
        <f t="shared" si="18"/>
        <v>1.675</v>
      </c>
      <c r="H17" s="149">
        <f t="shared" si="19"/>
        <v>2.5</v>
      </c>
      <c r="I17" s="150">
        <f t="shared" si="23"/>
        <v>4008.5549999999998</v>
      </c>
      <c r="J17" s="151">
        <f t="shared" si="24"/>
        <v>1.9458091835959087E-2</v>
      </c>
      <c r="K17" s="151">
        <f t="shared" si="25"/>
        <v>0.32167729119317306</v>
      </c>
      <c r="L17" s="151">
        <f t="shared" si="26"/>
        <v>0.18086317887617859</v>
      </c>
      <c r="M17" s="152">
        <f t="shared" si="27"/>
        <v>14.625999999999999</v>
      </c>
      <c r="N17" s="153">
        <f t="shared" si="28"/>
        <v>0.125</v>
      </c>
      <c r="O17" s="153">
        <f t="shared" si="29"/>
        <v>13.420999999999999</v>
      </c>
      <c r="P17" s="154">
        <f t="shared" si="30"/>
        <v>0</v>
      </c>
      <c r="Q17" s="155">
        <f t="shared" si="31"/>
        <v>79</v>
      </c>
      <c r="R17" s="156">
        <f t="shared" si="32"/>
        <v>30.189565123191311</v>
      </c>
      <c r="S17" s="141">
        <f t="shared" si="33"/>
        <v>5</v>
      </c>
      <c r="T17" s="141">
        <f t="shared" si="34"/>
        <v>538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178</v>
      </c>
      <c r="Z17" t="s">
        <v>136</v>
      </c>
      <c r="AA17" t="s">
        <v>48</v>
      </c>
      <c r="AB17">
        <v>521</v>
      </c>
      <c r="AC17" s="1">
        <v>4008.5549999999998</v>
      </c>
      <c r="AD17" s="1">
        <v>2392.9580000000001</v>
      </c>
      <c r="AE17" s="28">
        <v>1.675</v>
      </c>
      <c r="AF17">
        <v>2.5</v>
      </c>
      <c r="AG17">
        <v>14.625999999999999</v>
      </c>
      <c r="AH17">
        <v>201.527726</v>
      </c>
      <c r="AI17">
        <v>3.9213450000000001</v>
      </c>
      <c r="AJ17">
        <v>64.826892999999998</v>
      </c>
      <c r="AK17">
        <v>725</v>
      </c>
      <c r="AL17">
        <v>5</v>
      </c>
      <c r="AM17">
        <v>538</v>
      </c>
      <c r="AN17">
        <v>79</v>
      </c>
      <c r="AO17">
        <v>19.890836</v>
      </c>
      <c r="AP17">
        <v>7329.1</v>
      </c>
      <c r="AQ17">
        <v>0</v>
      </c>
      <c r="AR17">
        <v>38</v>
      </c>
      <c r="AS17">
        <v>14807</v>
      </c>
      <c r="AT17">
        <v>0.125</v>
      </c>
      <c r="AU17">
        <v>13.420999999999999</v>
      </c>
      <c r="AV17">
        <v>37950</v>
      </c>
      <c r="AW17">
        <v>0</v>
      </c>
      <c r="AX17" s="29">
        <v>0.4</v>
      </c>
      <c r="AY17">
        <v>0.67</v>
      </c>
      <c r="AZ17" t="s">
        <v>70</v>
      </c>
      <c r="BA17" t="s">
        <v>338</v>
      </c>
      <c r="BB17">
        <v>7</v>
      </c>
      <c r="BC17" t="s">
        <v>345</v>
      </c>
      <c r="BD17">
        <v>12</v>
      </c>
      <c r="BE17">
        <v>135599.69699999999</v>
      </c>
      <c r="BF17">
        <v>2.9561681100216619E-2</v>
      </c>
      <c r="BG17">
        <v>1.9806326337145137E-2</v>
      </c>
      <c r="BH17">
        <v>286585.64</v>
      </c>
      <c r="BI17">
        <v>1.3987284917695107E-2</v>
      </c>
      <c r="BJ17">
        <v>9.3714808948557222E-3</v>
      </c>
      <c r="BK17">
        <v>1</v>
      </c>
      <c r="BL17" t="s">
        <v>70</v>
      </c>
      <c r="BM17">
        <v>0</v>
      </c>
      <c r="BN17" t="s">
        <v>327</v>
      </c>
    </row>
    <row r="18" spans="1:66">
      <c r="A18" s="136" t="str">
        <f t="shared" si="20"/>
        <v>송도버스</v>
      </c>
      <c r="B18" s="136" t="str">
        <f t="shared" si="1"/>
        <v>16-1</v>
      </c>
      <c r="C18" s="137" t="str">
        <f t="shared" si="21"/>
        <v>70바2286</v>
      </c>
      <c r="D18" s="112" t="str">
        <f t="shared" si="22"/>
        <v>대형</v>
      </c>
      <c r="E18" s="108" t="str">
        <f t="shared" si="16"/>
        <v>B</v>
      </c>
      <c r="F18" s="157">
        <f t="shared" si="17"/>
        <v>0.90692307692307694</v>
      </c>
      <c r="G18" s="158">
        <f t="shared" si="18"/>
        <v>2.3580000000000001</v>
      </c>
      <c r="H18" s="159">
        <f t="shared" si="19"/>
        <v>2.6</v>
      </c>
      <c r="I18" s="160">
        <f t="shared" si="23"/>
        <v>7081.6760000000004</v>
      </c>
      <c r="J18" s="161">
        <f t="shared" si="24"/>
        <v>1.6081220755521899E-2</v>
      </c>
      <c r="K18" s="161">
        <f t="shared" si="25"/>
        <v>0.32934069205648775</v>
      </c>
      <c r="L18" s="161">
        <f t="shared" si="26"/>
        <v>0.19938782853098616</v>
      </c>
      <c r="M18" s="162">
        <f t="shared" si="27"/>
        <v>13.161</v>
      </c>
      <c r="N18" s="163">
        <f t="shared" si="28"/>
        <v>0.19800000000000001</v>
      </c>
      <c r="O18" s="163">
        <f t="shared" si="29"/>
        <v>22.664000000000001</v>
      </c>
      <c r="P18" s="164">
        <f t="shared" si="30"/>
        <v>0.41000000000000003</v>
      </c>
      <c r="Q18" s="165">
        <f t="shared" si="31"/>
        <v>89</v>
      </c>
      <c r="R18" s="166">
        <f t="shared" si="32"/>
        <v>30.479642444094186</v>
      </c>
      <c r="S18" s="138">
        <f t="shared" si="33"/>
        <v>14</v>
      </c>
      <c r="T18" s="138">
        <f t="shared" si="34"/>
        <v>1605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179</v>
      </c>
      <c r="Z18" t="s">
        <v>136</v>
      </c>
      <c r="AA18" t="s">
        <v>48</v>
      </c>
      <c r="AB18">
        <v>521</v>
      </c>
      <c r="AC18" s="1">
        <v>7081.6760000000004</v>
      </c>
      <c r="AD18" s="1">
        <v>3002.6239999999998</v>
      </c>
      <c r="AE18" s="28">
        <v>2.3580000000000001</v>
      </c>
      <c r="AF18">
        <v>2.6</v>
      </c>
      <c r="AG18">
        <v>13.161</v>
      </c>
      <c r="AH18">
        <v>354.947991</v>
      </c>
      <c r="AI18">
        <v>5.7079969999999998</v>
      </c>
      <c r="AJ18">
        <v>116.89881699999999</v>
      </c>
      <c r="AK18">
        <v>1412</v>
      </c>
      <c r="AL18">
        <v>14</v>
      </c>
      <c r="AM18">
        <v>1605</v>
      </c>
      <c r="AN18">
        <v>89</v>
      </c>
      <c r="AO18">
        <v>19.951305999999999</v>
      </c>
      <c r="AP18">
        <v>15853.2</v>
      </c>
      <c r="AQ18">
        <v>24.6</v>
      </c>
      <c r="AR18">
        <v>47</v>
      </c>
      <c r="AS18">
        <v>5852</v>
      </c>
      <c r="AT18">
        <v>0.19800000000000001</v>
      </c>
      <c r="AU18">
        <v>22.664000000000001</v>
      </c>
      <c r="AV18">
        <v>64135</v>
      </c>
      <c r="AW18">
        <v>0</v>
      </c>
      <c r="AX18" s="29">
        <v>0.52</v>
      </c>
      <c r="AY18">
        <v>0.90692307692307694</v>
      </c>
      <c r="AZ18" t="s">
        <v>68</v>
      </c>
      <c r="BA18" t="s">
        <v>338</v>
      </c>
      <c r="BB18">
        <v>3</v>
      </c>
      <c r="BC18" t="s">
        <v>371</v>
      </c>
      <c r="BD18">
        <v>10</v>
      </c>
      <c r="BE18">
        <v>135599.69699999999</v>
      </c>
      <c r="BF18">
        <v>5.2224865959693119E-2</v>
      </c>
      <c r="BG18">
        <v>4.7363936128060148E-2</v>
      </c>
      <c r="BH18">
        <v>286585.64</v>
      </c>
      <c r="BI18">
        <v>2.4710505383312296E-2</v>
      </c>
      <c r="BJ18">
        <v>2.2410527574557845E-2</v>
      </c>
      <c r="BK18">
        <v>1</v>
      </c>
      <c r="BL18" t="s">
        <v>68</v>
      </c>
      <c r="BM18">
        <v>0</v>
      </c>
      <c r="BN18" t="s">
        <v>327</v>
      </c>
    </row>
    <row r="19" spans="1:66">
      <c r="A19" s="139" t="str">
        <f t="shared" si="20"/>
        <v>송도버스</v>
      </c>
      <c r="B19" s="139" t="str">
        <f t="shared" si="1"/>
        <v>16-1</v>
      </c>
      <c r="C19" s="140" t="str">
        <f t="shared" si="21"/>
        <v>70바2294</v>
      </c>
      <c r="D19" s="128" t="str">
        <f t="shared" si="22"/>
        <v>대형</v>
      </c>
      <c r="E19" s="124" t="str">
        <f t="shared" si="16"/>
        <v>A</v>
      </c>
      <c r="F19" s="147">
        <f t="shared" si="17"/>
        <v>0.96038461538461528</v>
      </c>
      <c r="G19" s="148">
        <f t="shared" si="18"/>
        <v>2.4969999999999999</v>
      </c>
      <c r="H19" s="149">
        <f t="shared" si="19"/>
        <v>2.6</v>
      </c>
      <c r="I19" s="150">
        <f t="shared" si="23"/>
        <v>6680.5649999999996</v>
      </c>
      <c r="J19" s="151">
        <f t="shared" si="24"/>
        <v>1.7148799722340565E-2</v>
      </c>
      <c r="K19" s="151">
        <f t="shared" si="25"/>
        <v>0.33261446160757951</v>
      </c>
      <c r="L19" s="151">
        <f t="shared" si="26"/>
        <v>0.21570031876046414</v>
      </c>
      <c r="M19" s="152">
        <f t="shared" si="27"/>
        <v>9.4640000000000004</v>
      </c>
      <c r="N19" s="153">
        <f t="shared" si="28"/>
        <v>0.19500000000000001</v>
      </c>
      <c r="O19" s="153">
        <f t="shared" si="29"/>
        <v>30.850999999999999</v>
      </c>
      <c r="P19" s="154">
        <f t="shared" si="30"/>
        <v>7.6666666666666661E-2</v>
      </c>
      <c r="Q19" s="155">
        <f t="shared" si="31"/>
        <v>92</v>
      </c>
      <c r="R19" s="156">
        <f t="shared" si="32"/>
        <v>30.450358540424073</v>
      </c>
      <c r="S19" s="141">
        <f t="shared" si="33"/>
        <v>13</v>
      </c>
      <c r="T19" s="141">
        <f t="shared" si="34"/>
        <v>2061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180</v>
      </c>
      <c r="Z19" s="4" t="s">
        <v>136</v>
      </c>
      <c r="AA19" s="4" t="s">
        <v>48</v>
      </c>
      <c r="AB19" s="4">
        <v>521</v>
      </c>
      <c r="AC19" s="4">
        <v>6680.5649999999996</v>
      </c>
      <c r="AD19" s="4">
        <v>2675.2359999999999</v>
      </c>
      <c r="AE19" s="4">
        <v>2.4969999999999999</v>
      </c>
      <c r="AF19" s="4">
        <v>2.6</v>
      </c>
      <c r="AG19" s="4">
        <v>9.4640000000000004</v>
      </c>
      <c r="AH19" s="4">
        <v>337.40326399999998</v>
      </c>
      <c r="AI19" s="4">
        <v>5.7860610000000001</v>
      </c>
      <c r="AJ19" s="4">
        <v>112.225205</v>
      </c>
      <c r="AK19" s="4">
        <v>1441</v>
      </c>
      <c r="AL19" s="4">
        <v>13</v>
      </c>
      <c r="AM19" s="4">
        <v>2061</v>
      </c>
      <c r="AN19" s="4">
        <v>92</v>
      </c>
      <c r="AO19" s="4">
        <v>19.799941</v>
      </c>
      <c r="AP19" s="4">
        <v>13675.5</v>
      </c>
      <c r="AQ19" s="4">
        <v>4.5999999999999996</v>
      </c>
      <c r="AR19" s="4">
        <v>29</v>
      </c>
      <c r="AS19" s="4">
        <v>5751</v>
      </c>
      <c r="AT19" s="4">
        <v>0.19500000000000001</v>
      </c>
      <c r="AU19" s="4">
        <v>30.850999999999999</v>
      </c>
      <c r="AV19" s="4">
        <v>63025</v>
      </c>
      <c r="AW19" s="4">
        <v>0</v>
      </c>
      <c r="AX19" s="30">
        <v>0.45</v>
      </c>
      <c r="AY19">
        <v>0.96038461538461528</v>
      </c>
      <c r="AZ19" t="s">
        <v>66</v>
      </c>
      <c r="BA19" t="s">
        <v>338</v>
      </c>
      <c r="BB19">
        <v>1</v>
      </c>
      <c r="BC19" t="s">
        <v>372</v>
      </c>
      <c r="BD19">
        <v>12</v>
      </c>
      <c r="BE19">
        <v>135599.69699999999</v>
      </c>
      <c r="BF19">
        <v>4.9266813627172043E-2</v>
      </c>
      <c r="BG19">
        <v>4.7315089856557142E-2</v>
      </c>
      <c r="BH19">
        <v>286585.64</v>
      </c>
      <c r="BI19">
        <v>2.3310885360480725E-2</v>
      </c>
      <c r="BJ19">
        <v>2.2387415671200141E-2</v>
      </c>
      <c r="BK19">
        <v>1</v>
      </c>
      <c r="BL19" t="s">
        <v>66</v>
      </c>
      <c r="BM19">
        <v>0</v>
      </c>
      <c r="BN19" t="s">
        <v>327</v>
      </c>
    </row>
    <row r="20" spans="1:66">
      <c r="A20" s="136" t="str">
        <f t="shared" si="20"/>
        <v>송도버스</v>
      </c>
      <c r="B20" s="136" t="str">
        <f t="shared" si="1"/>
        <v>16-1</v>
      </c>
      <c r="C20" s="137" t="str">
        <f t="shared" si="21"/>
        <v>70바2299</v>
      </c>
      <c r="D20" s="112" t="str">
        <f t="shared" si="22"/>
        <v>대형</v>
      </c>
      <c r="E20" s="108" t="str">
        <f t="shared" si="16"/>
        <v>C</v>
      </c>
      <c r="F20" s="157">
        <f t="shared" si="17"/>
        <v>0.89600000000000013</v>
      </c>
      <c r="G20" s="158">
        <f t="shared" si="18"/>
        <v>2.2400000000000002</v>
      </c>
      <c r="H20" s="159">
        <f t="shared" si="19"/>
        <v>2.5</v>
      </c>
      <c r="I20" s="160">
        <f t="shared" si="23"/>
        <v>7695.8310000000001</v>
      </c>
      <c r="J20" s="161">
        <f t="shared" si="24"/>
        <v>2.0533560270194082E-2</v>
      </c>
      <c r="K20" s="161">
        <f t="shared" si="25"/>
        <v>0.31426639793863048</v>
      </c>
      <c r="L20" s="161">
        <f t="shared" si="26"/>
        <v>0.17502983108646747</v>
      </c>
      <c r="M20" s="162">
        <f t="shared" si="27"/>
        <v>13.478999999999999</v>
      </c>
      <c r="N20" s="163">
        <f t="shared" si="28"/>
        <v>3.9E-2</v>
      </c>
      <c r="O20" s="163">
        <f t="shared" si="29"/>
        <v>13.305999999999999</v>
      </c>
      <c r="P20" s="164">
        <f t="shared" si="30"/>
        <v>0</v>
      </c>
      <c r="Q20" s="165">
        <f t="shared" si="31"/>
        <v>79</v>
      </c>
      <c r="R20" s="166">
        <f t="shared" si="32"/>
        <v>28.846498007529455</v>
      </c>
      <c r="S20" s="138">
        <f t="shared" si="33"/>
        <v>3</v>
      </c>
      <c r="T20" s="138">
        <f t="shared" si="34"/>
        <v>1024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181</v>
      </c>
      <c r="Z20" t="s">
        <v>136</v>
      </c>
      <c r="AA20" t="s">
        <v>48</v>
      </c>
      <c r="AB20">
        <v>521</v>
      </c>
      <c r="AC20" s="1">
        <v>7695.8310000000001</v>
      </c>
      <c r="AD20" s="1">
        <v>3436.0079999999998</v>
      </c>
      <c r="AE20" s="28">
        <v>2.2400000000000002</v>
      </c>
      <c r="AF20">
        <v>2.5</v>
      </c>
      <c r="AG20">
        <v>13.478999999999999</v>
      </c>
      <c r="AH20">
        <v>401.06074599999999</v>
      </c>
      <c r="AI20">
        <v>8.2352050000000006</v>
      </c>
      <c r="AJ20">
        <v>126.03991600000001</v>
      </c>
      <c r="AK20">
        <v>1347</v>
      </c>
      <c r="AL20">
        <v>3</v>
      </c>
      <c r="AM20">
        <v>1024</v>
      </c>
      <c r="AN20">
        <v>79</v>
      </c>
      <c r="AO20">
        <v>19.188690999999999</v>
      </c>
      <c r="AP20">
        <v>13025.9</v>
      </c>
      <c r="AQ20">
        <v>0</v>
      </c>
      <c r="AR20">
        <v>42</v>
      </c>
      <c r="AS20">
        <v>9656</v>
      </c>
      <c r="AT20">
        <v>3.9E-2</v>
      </c>
      <c r="AU20">
        <v>13.305999999999999</v>
      </c>
      <c r="AV20">
        <v>66784</v>
      </c>
      <c r="AW20">
        <v>0</v>
      </c>
      <c r="AX20" s="29">
        <v>0.53</v>
      </c>
      <c r="AY20">
        <v>0.89600000000000013</v>
      </c>
      <c r="AZ20" t="s">
        <v>69</v>
      </c>
      <c r="BA20" t="s">
        <v>338</v>
      </c>
      <c r="BB20">
        <v>1</v>
      </c>
      <c r="BC20" t="s">
        <v>340</v>
      </c>
      <c r="BD20">
        <v>11</v>
      </c>
      <c r="BE20">
        <v>135599.69699999999</v>
      </c>
      <c r="BF20">
        <v>5.6754042746865435E-2</v>
      </c>
      <c r="BG20">
        <v>5.0851622301191439E-2</v>
      </c>
      <c r="BH20">
        <v>286585.64</v>
      </c>
      <c r="BI20">
        <v>2.6853512269491241E-2</v>
      </c>
      <c r="BJ20">
        <v>2.4060746993464156E-2</v>
      </c>
      <c r="BK20">
        <v>1</v>
      </c>
      <c r="BL20" t="s">
        <v>69</v>
      </c>
      <c r="BM20">
        <v>0</v>
      </c>
      <c r="BN20" t="s">
        <v>327</v>
      </c>
    </row>
    <row r="21" spans="1:66">
      <c r="A21" s="139" t="str">
        <f t="shared" si="20"/>
        <v>송도버스</v>
      </c>
      <c r="B21" s="139" t="str">
        <f t="shared" si="1"/>
        <v>16-1</v>
      </c>
      <c r="C21" s="140" t="str">
        <f t="shared" si="21"/>
        <v>70바2314</v>
      </c>
      <c r="D21" s="128" t="str">
        <f t="shared" si="22"/>
        <v>대형</v>
      </c>
      <c r="E21" s="124" t="str">
        <f t="shared" si="16"/>
        <v>F</v>
      </c>
      <c r="F21" s="147">
        <f t="shared" si="17"/>
        <v>0.72230769230769221</v>
      </c>
      <c r="G21" s="148">
        <f t="shared" si="18"/>
        <v>1.8779999999999999</v>
      </c>
      <c r="H21" s="149">
        <f t="shared" si="19"/>
        <v>2.6</v>
      </c>
      <c r="I21" s="150">
        <f t="shared" si="23"/>
        <v>2488.15</v>
      </c>
      <c r="J21" s="151">
        <f t="shared" si="24"/>
        <v>2.5561366216304275E-2</v>
      </c>
      <c r="K21" s="151">
        <f t="shared" si="25"/>
        <v>0.34200849801416483</v>
      </c>
      <c r="L21" s="151">
        <f t="shared" si="26"/>
        <v>0.17161344774229847</v>
      </c>
      <c r="M21" s="152">
        <f t="shared" si="27"/>
        <v>13.35</v>
      </c>
      <c r="N21" s="153">
        <f t="shared" si="28"/>
        <v>0</v>
      </c>
      <c r="O21" s="153">
        <f t="shared" si="29"/>
        <v>33.156999999999996</v>
      </c>
      <c r="P21" s="154">
        <f t="shared" si="30"/>
        <v>0.05</v>
      </c>
      <c r="Q21" s="155">
        <f t="shared" si="31"/>
        <v>91</v>
      </c>
      <c r="R21" s="156">
        <f t="shared" si="32"/>
        <v>29.62415864514125</v>
      </c>
      <c r="S21" s="141">
        <f t="shared" si="33"/>
        <v>0</v>
      </c>
      <c r="T21" s="141">
        <f t="shared" si="34"/>
        <v>825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136</v>
      </c>
      <c r="AA21" t="s">
        <v>48</v>
      </c>
      <c r="AB21">
        <v>521</v>
      </c>
      <c r="AC21" s="1">
        <v>2488.15</v>
      </c>
      <c r="AD21" s="1">
        <v>1325.096</v>
      </c>
      <c r="AE21" s="28">
        <v>1.8779999999999999</v>
      </c>
      <c r="AF21">
        <v>2.6</v>
      </c>
      <c r="AG21">
        <v>13.35</v>
      </c>
      <c r="AH21">
        <v>132.80608599999999</v>
      </c>
      <c r="AI21">
        <v>3.3947050000000001</v>
      </c>
      <c r="AJ21">
        <v>45.420810000000003</v>
      </c>
      <c r="AK21">
        <v>427</v>
      </c>
      <c r="AL21">
        <v>0</v>
      </c>
      <c r="AM21">
        <v>825</v>
      </c>
      <c r="AN21">
        <v>91</v>
      </c>
      <c r="AO21">
        <v>18.735209999999999</v>
      </c>
      <c r="AP21">
        <v>5121.8999999999996</v>
      </c>
      <c r="AQ21">
        <v>3</v>
      </c>
      <c r="AR21">
        <v>25</v>
      </c>
      <c r="AS21">
        <v>11414</v>
      </c>
      <c r="AT21">
        <v>0</v>
      </c>
      <c r="AU21">
        <v>33.156999999999996</v>
      </c>
      <c r="AV21">
        <v>23667</v>
      </c>
      <c r="AW21">
        <v>0</v>
      </c>
      <c r="AX21" s="29">
        <v>0.43</v>
      </c>
      <c r="AY21">
        <v>0.72230769230769221</v>
      </c>
      <c r="AZ21" t="s">
        <v>70</v>
      </c>
      <c r="BA21" t="s">
        <v>338</v>
      </c>
      <c r="BB21">
        <v>6</v>
      </c>
      <c r="BC21" t="s">
        <v>384</v>
      </c>
      <c r="BD21">
        <v>16</v>
      </c>
      <c r="BE21">
        <v>135599.69699999999</v>
      </c>
      <c r="BF21">
        <v>1.8349229792158018E-2</v>
      </c>
      <c r="BG21">
        <v>1.3253789826797212E-2</v>
      </c>
      <c r="BH21">
        <v>286585.64</v>
      </c>
      <c r="BI21">
        <v>8.6820470139397071E-3</v>
      </c>
      <c r="BJ21">
        <v>6.2711093431456798E-3</v>
      </c>
      <c r="BK21">
        <v>1</v>
      </c>
      <c r="BL21" t="s">
        <v>70</v>
      </c>
      <c r="BM21">
        <v>0</v>
      </c>
      <c r="BN21" t="s">
        <v>327</v>
      </c>
    </row>
    <row r="22" spans="1:66">
      <c r="A22" s="136" t="str">
        <f t="shared" si="20"/>
        <v>송도버스</v>
      </c>
      <c r="B22" s="136" t="str">
        <f t="shared" si="1"/>
        <v>16-1</v>
      </c>
      <c r="C22" s="137" t="str">
        <f t="shared" si="21"/>
        <v>70바2315</v>
      </c>
      <c r="D22" s="112" t="str">
        <f t="shared" si="22"/>
        <v>대형</v>
      </c>
      <c r="E22" s="108" t="str">
        <f t="shared" si="16"/>
        <v>B</v>
      </c>
      <c r="F22" s="157">
        <f t="shared" si="17"/>
        <v>0.93923076923076931</v>
      </c>
      <c r="G22" s="158">
        <f t="shared" si="18"/>
        <v>2.4420000000000002</v>
      </c>
      <c r="H22" s="159">
        <f t="shared" si="19"/>
        <v>2.6</v>
      </c>
      <c r="I22" s="160">
        <f t="shared" si="23"/>
        <v>7127.5379999999996</v>
      </c>
      <c r="J22" s="161">
        <f t="shared" si="24"/>
        <v>1.4016050663862798E-2</v>
      </c>
      <c r="K22" s="161">
        <f t="shared" si="25"/>
        <v>0.32855678534162136</v>
      </c>
      <c r="L22" s="161">
        <f t="shared" si="26"/>
        <v>0.15110406987658292</v>
      </c>
      <c r="M22" s="162">
        <f t="shared" si="27"/>
        <v>10.249000000000001</v>
      </c>
      <c r="N22" s="163">
        <f t="shared" si="28"/>
        <v>2.8000000000000001E-2</v>
      </c>
      <c r="O22" s="163">
        <f t="shared" si="29"/>
        <v>17.635999999999999</v>
      </c>
      <c r="P22" s="164">
        <f t="shared" si="30"/>
        <v>0.32166666666666666</v>
      </c>
      <c r="Q22" s="165">
        <f t="shared" si="31"/>
        <v>84</v>
      </c>
      <c r="R22" s="166">
        <f t="shared" si="32"/>
        <v>29.873747948231426</v>
      </c>
      <c r="S22" s="138">
        <f t="shared" si="33"/>
        <v>2</v>
      </c>
      <c r="T22" s="138">
        <f t="shared" si="34"/>
        <v>1257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136</v>
      </c>
      <c r="AA22" s="4" t="s">
        <v>48</v>
      </c>
      <c r="AB22" s="4">
        <v>521</v>
      </c>
      <c r="AC22" s="4">
        <v>7127.5379999999996</v>
      </c>
      <c r="AD22" s="4">
        <v>2918.556</v>
      </c>
      <c r="AE22" s="4">
        <v>2.4420000000000002</v>
      </c>
      <c r="AF22" s="4">
        <v>2.6</v>
      </c>
      <c r="AG22" s="4">
        <v>10.249000000000001</v>
      </c>
      <c r="AH22" s="4">
        <v>362.91271499999999</v>
      </c>
      <c r="AI22" s="4">
        <v>5.0866030000000002</v>
      </c>
      <c r="AJ22" s="4">
        <v>119.237435</v>
      </c>
      <c r="AK22" s="4">
        <v>1077</v>
      </c>
      <c r="AL22" s="4">
        <v>2</v>
      </c>
      <c r="AM22" s="4">
        <v>1257</v>
      </c>
      <c r="AN22" s="4">
        <v>84</v>
      </c>
      <c r="AO22" s="4">
        <v>19.639813</v>
      </c>
      <c r="AP22" s="4">
        <v>11908.1</v>
      </c>
      <c r="AQ22" s="4">
        <v>19.3</v>
      </c>
      <c r="AR22" s="4">
        <v>30</v>
      </c>
      <c r="AS22" s="4">
        <v>3220</v>
      </c>
      <c r="AT22" s="4">
        <v>2.8000000000000001E-2</v>
      </c>
      <c r="AU22" s="4">
        <v>17.635999999999999</v>
      </c>
      <c r="AV22" s="4">
        <v>68138</v>
      </c>
      <c r="AW22" s="4">
        <v>0</v>
      </c>
      <c r="AX22" s="30">
        <v>0.47</v>
      </c>
      <c r="AY22">
        <v>0.93923076923076931</v>
      </c>
      <c r="AZ22" t="s">
        <v>68</v>
      </c>
      <c r="BA22" t="s">
        <v>338</v>
      </c>
      <c r="BB22">
        <v>2</v>
      </c>
      <c r="BC22" t="s">
        <v>347</v>
      </c>
      <c r="BD22">
        <v>10</v>
      </c>
      <c r="BE22">
        <v>135599.69699999999</v>
      </c>
      <c r="BF22">
        <v>5.2563082054674505E-2</v>
      </c>
      <c r="BG22">
        <v>4.9368863991351979E-2</v>
      </c>
      <c r="BH22">
        <v>286585.64</v>
      </c>
      <c r="BI22">
        <v>2.4870534336612259E-2</v>
      </c>
      <c r="BJ22">
        <v>2.3359171096156591E-2</v>
      </c>
      <c r="BK22">
        <v>1</v>
      </c>
      <c r="BL22" t="s">
        <v>68</v>
      </c>
      <c r="BM22">
        <v>0</v>
      </c>
      <c r="BN22" t="s">
        <v>327</v>
      </c>
    </row>
    <row r="23" spans="1:66">
      <c r="A23" s="139" t="str">
        <f t="shared" si="20"/>
        <v>송도버스</v>
      </c>
      <c r="B23" s="139" t="str">
        <f t="shared" si="1"/>
        <v>16-1</v>
      </c>
      <c r="C23" s="140" t="str">
        <f t="shared" si="21"/>
        <v>70바2320</v>
      </c>
      <c r="D23" s="128" t="str">
        <f t="shared" si="22"/>
        <v>대형</v>
      </c>
      <c r="E23" s="124" t="str">
        <f t="shared" si="16"/>
        <v>A</v>
      </c>
      <c r="F23" s="147">
        <f t="shared" si="17"/>
        <v>0.95269230769230762</v>
      </c>
      <c r="G23" s="148">
        <f t="shared" si="18"/>
        <v>2.4769999999999999</v>
      </c>
      <c r="H23" s="149">
        <f t="shared" si="19"/>
        <v>2.6</v>
      </c>
      <c r="I23" s="150">
        <f t="shared" si="23"/>
        <v>7670.5159999999996</v>
      </c>
      <c r="J23" s="151">
        <f t="shared" si="24"/>
        <v>2.2194569252607536E-2</v>
      </c>
      <c r="K23" s="151">
        <f t="shared" si="25"/>
        <v>0.34626886460789064</v>
      </c>
      <c r="L23" s="151">
        <f t="shared" si="26"/>
        <v>0.21484864903482373</v>
      </c>
      <c r="M23" s="152">
        <f t="shared" si="27"/>
        <v>11.182</v>
      </c>
      <c r="N23" s="153">
        <f t="shared" si="28"/>
        <v>0.14299999999999999</v>
      </c>
      <c r="O23" s="153">
        <f t="shared" si="29"/>
        <v>17.131</v>
      </c>
      <c r="P23" s="154">
        <f t="shared" si="30"/>
        <v>1.4233333333333333</v>
      </c>
      <c r="Q23" s="155">
        <f t="shared" si="31"/>
        <v>89</v>
      </c>
      <c r="R23" s="156">
        <f t="shared" si="32"/>
        <v>30.020146664107834</v>
      </c>
      <c r="S23" s="141">
        <f t="shared" si="33"/>
        <v>11</v>
      </c>
      <c r="T23" s="141">
        <f t="shared" si="34"/>
        <v>1314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136</v>
      </c>
      <c r="AA23" t="s">
        <v>48</v>
      </c>
      <c r="AB23">
        <v>521</v>
      </c>
      <c r="AC23" s="1">
        <v>7670.5159999999996</v>
      </c>
      <c r="AD23" s="1">
        <v>3096.915</v>
      </c>
      <c r="AE23" s="28">
        <v>2.4769999999999999</v>
      </c>
      <c r="AF23">
        <v>2.6</v>
      </c>
      <c r="AG23">
        <v>11.182</v>
      </c>
      <c r="AH23">
        <v>404.58825300000001</v>
      </c>
      <c r="AI23">
        <v>8.9796619999999994</v>
      </c>
      <c r="AJ23">
        <v>140.096315</v>
      </c>
      <c r="AK23">
        <v>1648</v>
      </c>
      <c r="AL23">
        <v>11</v>
      </c>
      <c r="AM23">
        <v>1314</v>
      </c>
      <c r="AN23">
        <v>89</v>
      </c>
      <c r="AO23">
        <v>18.958819999999999</v>
      </c>
      <c r="AP23">
        <v>15386.1</v>
      </c>
      <c r="AQ23">
        <v>85.4</v>
      </c>
      <c r="AR23">
        <v>82</v>
      </c>
      <c r="AS23">
        <v>16892</v>
      </c>
      <c r="AT23">
        <v>0.14299999999999999</v>
      </c>
      <c r="AU23">
        <v>17.131</v>
      </c>
      <c r="AV23">
        <v>72232</v>
      </c>
      <c r="AW23">
        <v>0</v>
      </c>
      <c r="AX23" s="29">
        <v>0.5</v>
      </c>
      <c r="AY23">
        <v>0.95269230769230762</v>
      </c>
      <c r="AZ23" t="s">
        <v>66</v>
      </c>
      <c r="BA23" t="s">
        <v>338</v>
      </c>
      <c r="BB23">
        <v>2</v>
      </c>
      <c r="BC23" t="s">
        <v>386</v>
      </c>
      <c r="BD23">
        <v>16</v>
      </c>
      <c r="BE23">
        <v>135599.69699999999</v>
      </c>
      <c r="BF23">
        <v>5.6567353539145451E-2</v>
      </c>
      <c r="BG23">
        <v>5.3891282583255103E-2</v>
      </c>
      <c r="BH23">
        <v>286585.64</v>
      </c>
      <c r="BI23">
        <v>2.676517916250095E-2</v>
      </c>
      <c r="BJ23">
        <v>2.5498980302121096E-2</v>
      </c>
      <c r="BK23">
        <v>1</v>
      </c>
      <c r="BL23" t="s">
        <v>68</v>
      </c>
      <c r="BM23">
        <v>1</v>
      </c>
      <c r="BN23" t="s">
        <v>329</v>
      </c>
    </row>
    <row r="24" spans="1:66">
      <c r="A24" s="136" t="str">
        <f t="shared" si="20"/>
        <v>송도버스</v>
      </c>
      <c r="B24" s="136" t="str">
        <f t="shared" si="1"/>
        <v>16-1</v>
      </c>
      <c r="C24" s="137" t="str">
        <f t="shared" si="21"/>
        <v>70바2324</v>
      </c>
      <c r="D24" s="112" t="str">
        <f t="shared" si="22"/>
        <v>대형</v>
      </c>
      <c r="E24" s="108" t="str">
        <f t="shared" si="16"/>
        <v>F</v>
      </c>
      <c r="F24" s="157">
        <f t="shared" si="17"/>
        <v>0.78730769230769237</v>
      </c>
      <c r="G24" s="158">
        <f t="shared" si="18"/>
        <v>2.0470000000000002</v>
      </c>
      <c r="H24" s="159">
        <f t="shared" si="19"/>
        <v>2.6</v>
      </c>
      <c r="I24" s="160">
        <f t="shared" si="23"/>
        <v>7623.1859999999997</v>
      </c>
      <c r="J24" s="161">
        <f t="shared" si="24"/>
        <v>2.5006263854420258E-2</v>
      </c>
      <c r="K24" s="161">
        <f t="shared" si="25"/>
        <v>0.3215144273826997</v>
      </c>
      <c r="L24" s="161">
        <f t="shared" si="26"/>
        <v>0.21355900275816439</v>
      </c>
      <c r="M24" s="162">
        <f t="shared" si="27"/>
        <v>11.755000000000001</v>
      </c>
      <c r="N24" s="163">
        <f t="shared" si="28"/>
        <v>0.223</v>
      </c>
      <c r="O24" s="163">
        <f t="shared" si="29"/>
        <v>10.821999999999999</v>
      </c>
      <c r="P24" s="164">
        <f t="shared" si="30"/>
        <v>0</v>
      </c>
      <c r="Q24" s="165">
        <f t="shared" si="31"/>
        <v>81</v>
      </c>
      <c r="R24" s="166">
        <f t="shared" si="32"/>
        <v>29.754849442027631</v>
      </c>
      <c r="S24" s="138">
        <f t="shared" si="33"/>
        <v>17</v>
      </c>
      <c r="T24" s="138">
        <f t="shared" si="34"/>
        <v>825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136</v>
      </c>
      <c r="AA24" t="s">
        <v>48</v>
      </c>
      <c r="AB24">
        <v>521</v>
      </c>
      <c r="AC24" s="1">
        <v>7623.1859999999997</v>
      </c>
      <c r="AD24" s="1">
        <v>3724.712</v>
      </c>
      <c r="AE24" s="28">
        <v>2.0470000000000002</v>
      </c>
      <c r="AF24">
        <v>2.6</v>
      </c>
      <c r="AG24">
        <v>11.755000000000001</v>
      </c>
      <c r="AH24">
        <v>392.05492900000002</v>
      </c>
      <c r="AI24">
        <v>9.8038290000000003</v>
      </c>
      <c r="AJ24">
        <v>126.051316</v>
      </c>
      <c r="AK24">
        <v>1628</v>
      </c>
      <c r="AL24">
        <v>17</v>
      </c>
      <c r="AM24">
        <v>825</v>
      </c>
      <c r="AN24">
        <v>81</v>
      </c>
      <c r="AO24">
        <v>19.444178000000001</v>
      </c>
      <c r="AP24">
        <v>13513.1</v>
      </c>
      <c r="AQ24">
        <v>0</v>
      </c>
      <c r="AR24">
        <v>31</v>
      </c>
      <c r="AS24">
        <v>6824</v>
      </c>
      <c r="AT24">
        <v>0.223</v>
      </c>
      <c r="AU24">
        <v>10.821999999999999</v>
      </c>
      <c r="AV24">
        <v>70165</v>
      </c>
      <c r="AW24">
        <v>0</v>
      </c>
      <c r="AX24" s="29">
        <v>0.43</v>
      </c>
      <c r="AY24">
        <v>0.78730769230769237</v>
      </c>
      <c r="AZ24" t="s">
        <v>70</v>
      </c>
      <c r="BA24" t="s">
        <v>338</v>
      </c>
      <c r="BB24">
        <v>2</v>
      </c>
      <c r="BC24" t="s">
        <v>342</v>
      </c>
      <c r="BD24">
        <v>13</v>
      </c>
      <c r="BE24">
        <v>135599.69699999999</v>
      </c>
      <c r="BF24">
        <v>5.6218311461271188E-2</v>
      </c>
      <c r="BG24">
        <v>4.4261109062008509E-2</v>
      </c>
      <c r="BH24">
        <v>286585.64</v>
      </c>
      <c r="BI24">
        <v>2.6600027831122312E-2</v>
      </c>
      <c r="BJ24">
        <v>2.09424065270413E-2</v>
      </c>
      <c r="BK24">
        <v>1</v>
      </c>
      <c r="BL24" t="s">
        <v>70</v>
      </c>
      <c r="BM24">
        <v>0</v>
      </c>
      <c r="BN24" t="s">
        <v>327</v>
      </c>
    </row>
    <row r="25" spans="1:66">
      <c r="A25" s="139" t="str">
        <f t="shared" si="20"/>
        <v>송도버스</v>
      </c>
      <c r="B25" s="139" t="str">
        <f t="shared" si="1"/>
        <v>8</v>
      </c>
      <c r="C25" s="140" t="str">
        <f t="shared" si="21"/>
        <v>70바2217</v>
      </c>
      <c r="D25" s="128" t="str">
        <f t="shared" si="22"/>
        <v>대형</v>
      </c>
      <c r="E25" s="124" t="str">
        <f t="shared" si="16"/>
        <v>C</v>
      </c>
      <c r="F25" s="147">
        <f t="shared" si="17"/>
        <v>0.87095238095238092</v>
      </c>
      <c r="G25" s="148">
        <f t="shared" si="18"/>
        <v>1.829</v>
      </c>
      <c r="H25" s="149">
        <f t="shared" si="19"/>
        <v>2.1</v>
      </c>
      <c r="I25" s="150">
        <f t="shared" si="23"/>
        <v>4567.67</v>
      </c>
      <c r="J25" s="151">
        <f t="shared" si="24"/>
        <v>3.0206219672247847E-2</v>
      </c>
      <c r="K25" s="151">
        <f t="shared" si="25"/>
        <v>0.39148672770452908</v>
      </c>
      <c r="L25" s="151">
        <f t="shared" si="26"/>
        <v>0.22856292157708416</v>
      </c>
      <c r="M25" s="152">
        <f t="shared" si="27"/>
        <v>12.92</v>
      </c>
      <c r="N25" s="153">
        <f t="shared" si="28"/>
        <v>0.13100000000000001</v>
      </c>
      <c r="O25" s="153">
        <f t="shared" si="29"/>
        <v>44.201999999999998</v>
      </c>
      <c r="P25" s="154">
        <f t="shared" si="30"/>
        <v>0.155</v>
      </c>
      <c r="Q25" s="155">
        <f t="shared" si="31"/>
        <v>85</v>
      </c>
      <c r="R25" s="156">
        <f t="shared" si="32"/>
        <v>27.601939838664073</v>
      </c>
      <c r="S25" s="141">
        <f t="shared" si="33"/>
        <v>6</v>
      </c>
      <c r="T25" s="141">
        <f t="shared" si="34"/>
        <v>2019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187</v>
      </c>
      <c r="Z25" s="4" t="s">
        <v>136</v>
      </c>
      <c r="AA25" s="4" t="s">
        <v>48</v>
      </c>
      <c r="AB25" s="4">
        <v>521</v>
      </c>
      <c r="AC25" s="4">
        <v>4567.67</v>
      </c>
      <c r="AD25" s="4">
        <v>2497.4369999999999</v>
      </c>
      <c r="AE25" s="4">
        <v>1.829</v>
      </c>
      <c r="AF25" s="4">
        <v>2.1</v>
      </c>
      <c r="AG25" s="4">
        <v>12.92</v>
      </c>
      <c r="AH25" s="4">
        <v>286.15189500000002</v>
      </c>
      <c r="AI25" s="4">
        <v>8.6435670000000009</v>
      </c>
      <c r="AJ25" s="4">
        <v>112.024669</v>
      </c>
      <c r="AK25" s="4">
        <v>1044</v>
      </c>
      <c r="AL25" s="4">
        <v>6</v>
      </c>
      <c r="AM25" s="4">
        <v>2019</v>
      </c>
      <c r="AN25" s="4">
        <v>85</v>
      </c>
      <c r="AO25" s="4">
        <v>15.962396</v>
      </c>
      <c r="AP25" s="4">
        <v>7021.8</v>
      </c>
      <c r="AQ25" s="4">
        <v>9.3000000000000007</v>
      </c>
      <c r="AR25" s="4">
        <v>74</v>
      </c>
      <c r="AS25" s="4">
        <v>31676</v>
      </c>
      <c r="AT25" s="4">
        <v>0.13100000000000001</v>
      </c>
      <c r="AU25" s="4">
        <v>44.201999999999998</v>
      </c>
      <c r="AV25" s="4">
        <v>41079</v>
      </c>
      <c r="AW25" s="4">
        <v>0</v>
      </c>
      <c r="AX25" s="30">
        <v>0.44</v>
      </c>
      <c r="AY25">
        <v>0.87095238095238092</v>
      </c>
      <c r="AZ25" t="s">
        <v>69</v>
      </c>
      <c r="BA25" t="s">
        <v>186</v>
      </c>
      <c r="BB25">
        <v>9</v>
      </c>
      <c r="BC25" t="s">
        <v>355</v>
      </c>
      <c r="BD25">
        <v>13</v>
      </c>
      <c r="BE25">
        <v>150985.94299999997</v>
      </c>
      <c r="BF25">
        <v>3.0252286466164607E-2</v>
      </c>
      <c r="BG25">
        <v>2.6348300926959556E-2</v>
      </c>
      <c r="BH25">
        <v>286585.64</v>
      </c>
      <c r="BI25">
        <v>1.5938237519507258E-2</v>
      </c>
      <c r="BJ25">
        <v>1.3881445915799416E-2</v>
      </c>
      <c r="BK25">
        <v>1</v>
      </c>
      <c r="BL25" t="s">
        <v>69</v>
      </c>
      <c r="BM25">
        <v>0</v>
      </c>
      <c r="BN25" t="s">
        <v>327</v>
      </c>
    </row>
    <row r="26" spans="1:66">
      <c r="A26" s="136" t="str">
        <f t="shared" si="20"/>
        <v>송도버스</v>
      </c>
      <c r="B26" s="136" t="str">
        <f t="shared" si="1"/>
        <v>8</v>
      </c>
      <c r="C26" s="137" t="str">
        <f t="shared" si="21"/>
        <v>70바2221</v>
      </c>
      <c r="D26" s="112" t="str">
        <f t="shared" si="22"/>
        <v>대형</v>
      </c>
      <c r="E26" s="108" t="str">
        <f t="shared" si="16"/>
        <v>C</v>
      </c>
      <c r="F26" s="157">
        <f t="shared" si="17"/>
        <v>0.87714285714285711</v>
      </c>
      <c r="G26" s="158">
        <f t="shared" si="18"/>
        <v>1.8420000000000001</v>
      </c>
      <c r="H26" s="159">
        <f t="shared" si="19"/>
        <v>2.1</v>
      </c>
      <c r="I26" s="160">
        <f t="shared" si="23"/>
        <v>3899.6170000000002</v>
      </c>
      <c r="J26" s="161">
        <f t="shared" si="24"/>
        <v>1.5469173978691604E-2</v>
      </c>
      <c r="K26" s="161">
        <f t="shared" si="25"/>
        <v>0.36484005220394455</v>
      </c>
      <c r="L26" s="161">
        <f t="shared" si="26"/>
        <v>0.18335133937512324</v>
      </c>
      <c r="M26" s="162">
        <f t="shared" si="27"/>
        <v>18.004000000000001</v>
      </c>
      <c r="N26" s="163">
        <f t="shared" si="28"/>
        <v>0.25600000000000001</v>
      </c>
      <c r="O26" s="163">
        <f t="shared" si="29"/>
        <v>56.365000000000002</v>
      </c>
      <c r="P26" s="164">
        <f t="shared" si="30"/>
        <v>0</v>
      </c>
      <c r="Q26" s="165">
        <f t="shared" si="31"/>
        <v>80</v>
      </c>
      <c r="R26" s="166">
        <f t="shared" si="32"/>
        <v>27.404346538383926</v>
      </c>
      <c r="S26" s="138">
        <f t="shared" si="33"/>
        <v>10</v>
      </c>
      <c r="T26" s="138">
        <f t="shared" si="34"/>
        <v>2198</v>
      </c>
      <c r="U26" t="s">
        <v>116</v>
      </c>
      <c r="V26" s="5" t="s">
        <v>118</v>
      </c>
      <c r="W26" t="s">
        <v>116</v>
      </c>
      <c r="X26" s="5" t="s">
        <v>118</v>
      </c>
      <c r="Y26" t="s">
        <v>188</v>
      </c>
      <c r="Z26" t="s">
        <v>136</v>
      </c>
      <c r="AA26" t="s">
        <v>48</v>
      </c>
      <c r="AB26">
        <v>521</v>
      </c>
      <c r="AC26" s="1">
        <v>3899.6170000000002</v>
      </c>
      <c r="AD26" s="1">
        <v>2117.5970000000002</v>
      </c>
      <c r="AE26" s="28">
        <v>1.8420000000000001</v>
      </c>
      <c r="AF26">
        <v>2.1</v>
      </c>
      <c r="AG26">
        <v>18.004000000000001</v>
      </c>
      <c r="AH26">
        <v>229.629391</v>
      </c>
      <c r="AI26">
        <v>3.5521769999999999</v>
      </c>
      <c r="AJ26">
        <v>83.777998999999994</v>
      </c>
      <c r="AK26">
        <v>715</v>
      </c>
      <c r="AL26">
        <v>10</v>
      </c>
      <c r="AM26">
        <v>2198</v>
      </c>
      <c r="AN26">
        <v>80</v>
      </c>
      <c r="AO26">
        <v>16.982220000000002</v>
      </c>
      <c r="AP26">
        <v>4837.3999999999996</v>
      </c>
      <c r="AQ26">
        <v>0</v>
      </c>
      <c r="AR26">
        <v>35</v>
      </c>
      <c r="AS26">
        <v>9214</v>
      </c>
      <c r="AT26">
        <v>0.25600000000000001</v>
      </c>
      <c r="AU26">
        <v>56.365000000000002</v>
      </c>
      <c r="AV26">
        <v>35905</v>
      </c>
      <c r="AW26">
        <v>0</v>
      </c>
      <c r="AX26" s="29">
        <v>0.56000000000000005</v>
      </c>
      <c r="AY26">
        <v>0.87714285714285711</v>
      </c>
      <c r="AZ26" t="s">
        <v>69</v>
      </c>
      <c r="BA26" t="s">
        <v>186</v>
      </c>
      <c r="BB26">
        <v>7</v>
      </c>
      <c r="BC26" t="s">
        <v>202</v>
      </c>
      <c r="BD26">
        <v>9</v>
      </c>
      <c r="BE26">
        <v>150985.94299999997</v>
      </c>
      <c r="BF26">
        <v>2.5827682514788817E-2</v>
      </c>
      <c r="BG26">
        <v>2.2654567234400475E-2</v>
      </c>
      <c r="BH26">
        <v>286585.64</v>
      </c>
      <c r="BI26">
        <v>1.360716119621346E-2</v>
      </c>
      <c r="BJ26">
        <v>1.1935424249250091E-2</v>
      </c>
      <c r="BK26">
        <v>1</v>
      </c>
      <c r="BL26" t="s">
        <v>69</v>
      </c>
      <c r="BM26">
        <v>0</v>
      </c>
      <c r="BN26" t="s">
        <v>327</v>
      </c>
    </row>
    <row r="27" spans="1:66">
      <c r="A27" s="139" t="str">
        <f t="shared" ref="A27:A48" si="35">W27</f>
        <v>송도버스</v>
      </c>
      <c r="B27" s="139" t="str">
        <f t="shared" si="1"/>
        <v>8</v>
      </c>
      <c r="C27" s="140" t="str">
        <f t="shared" ref="C27:C48" si="36">Y27</f>
        <v>70바2222</v>
      </c>
      <c r="D27" s="128" t="str">
        <f t="shared" ref="D27:D48" si="37">Z27</f>
        <v>대형</v>
      </c>
      <c r="E27" s="124" t="str">
        <f t="shared" ref="E27:E48" si="38">AZ27</f>
        <v>D</v>
      </c>
      <c r="F27" s="147">
        <f t="shared" ref="F27:F48" si="39">G27/H27</f>
        <v>0.83380952380952367</v>
      </c>
      <c r="G27" s="148">
        <f t="shared" ref="G27:G48" si="40">AE27</f>
        <v>1.7509999999999999</v>
      </c>
      <c r="H27" s="149">
        <f t="shared" ref="H27:H48" si="41">AF27</f>
        <v>2.1</v>
      </c>
      <c r="I27" s="150">
        <f t="shared" ref="I27:I48" si="42">AC27</f>
        <v>3491.5129999999999</v>
      </c>
      <c r="J27" s="151">
        <f t="shared" ref="J27:J48" si="43">AI27/AH27</f>
        <v>2.4082859024792375E-2</v>
      </c>
      <c r="K27" s="151">
        <f t="shared" ref="K27:K48" si="44">AJ27/AH27</f>
        <v>0.35898594570462838</v>
      </c>
      <c r="L27" s="151">
        <f t="shared" ref="L27:L48" si="45">AK27/AC27</f>
        <v>0.22569012345077907</v>
      </c>
      <c r="M27" s="152">
        <f t="shared" ref="M27:M48" si="46">AG27</f>
        <v>17.449000000000002</v>
      </c>
      <c r="N27" s="153">
        <f t="shared" ref="N27:N48" si="47">IF(AW27=0,AT27,"속도계이상")</f>
        <v>0.14299999999999999</v>
      </c>
      <c r="O27" s="153">
        <f t="shared" ref="O27:O48" si="48">IF(AW27=0,AU27,"속도계이상")</f>
        <v>52.241</v>
      </c>
      <c r="P27" s="154">
        <f t="shared" ref="P27:P48" si="49">AQ27/60</f>
        <v>0.11</v>
      </c>
      <c r="Q27" s="155">
        <f t="shared" ref="Q27:Q48" si="50">AN27</f>
        <v>87</v>
      </c>
      <c r="R27" s="156">
        <f t="shared" ref="R27:R48" si="51">AC27/(AH27-AI27-AJ27)</f>
        <v>27.988817629206789</v>
      </c>
      <c r="S27" s="141">
        <f t="shared" ref="S27:S48" si="52">IF(AW27=0,AL27,"속도계이상")</f>
        <v>5</v>
      </c>
      <c r="T27" s="141">
        <f t="shared" ref="T27:T48" si="53">IF(AW27=0,AM27,"속도계이상")</f>
        <v>1824</v>
      </c>
      <c r="U27" t="s">
        <v>116</v>
      </c>
      <c r="V27" t="s">
        <v>118</v>
      </c>
      <c r="W27" t="s">
        <v>116</v>
      </c>
      <c r="X27" s="4" t="s">
        <v>118</v>
      </c>
      <c r="Y27" s="4" t="s">
        <v>189</v>
      </c>
      <c r="Z27" s="4" t="s">
        <v>136</v>
      </c>
      <c r="AA27" s="4" t="s">
        <v>48</v>
      </c>
      <c r="AB27" s="4">
        <v>521</v>
      </c>
      <c r="AC27" s="4">
        <v>3491.5129999999999</v>
      </c>
      <c r="AD27" s="4">
        <v>1993.652</v>
      </c>
      <c r="AE27" s="4">
        <v>1.7509999999999999</v>
      </c>
      <c r="AF27" s="4">
        <v>2.1</v>
      </c>
      <c r="AG27" s="4">
        <v>17.449000000000002</v>
      </c>
      <c r="AH27" s="4">
        <v>202.20522800000001</v>
      </c>
      <c r="AI27" s="4">
        <v>4.8696799999999998</v>
      </c>
      <c r="AJ27" s="4">
        <v>72.588835000000003</v>
      </c>
      <c r="AK27" s="4">
        <v>788</v>
      </c>
      <c r="AL27" s="4">
        <v>5</v>
      </c>
      <c r="AM27" s="4">
        <v>1824</v>
      </c>
      <c r="AN27" s="4">
        <v>87</v>
      </c>
      <c r="AO27" s="4">
        <v>17.267174000000001</v>
      </c>
      <c r="AP27" s="4">
        <v>4089</v>
      </c>
      <c r="AQ27" s="4">
        <v>6.6</v>
      </c>
      <c r="AR27" s="4">
        <v>31</v>
      </c>
      <c r="AS27" s="4">
        <v>9986</v>
      </c>
      <c r="AT27" s="4">
        <v>0.14299999999999999</v>
      </c>
      <c r="AU27" s="4">
        <v>52.241</v>
      </c>
      <c r="AV27" s="4">
        <v>0</v>
      </c>
      <c r="AW27" s="4">
        <v>0</v>
      </c>
      <c r="AX27" s="4">
        <v>0.51</v>
      </c>
      <c r="AY27">
        <v>0.83380952380952367</v>
      </c>
      <c r="AZ27" t="s">
        <v>67</v>
      </c>
      <c r="BA27" t="s">
        <v>186</v>
      </c>
      <c r="BB27">
        <v>8</v>
      </c>
      <c r="BC27" t="s">
        <v>387</v>
      </c>
      <c r="BD27">
        <v>12</v>
      </c>
      <c r="BE27">
        <v>150985.94299999997</v>
      </c>
      <c r="BF27">
        <v>2.3124755395275445E-2</v>
      </c>
      <c r="BG27">
        <v>1.9281641284346333E-2</v>
      </c>
      <c r="BH27">
        <v>286585.64</v>
      </c>
      <c r="BI27">
        <v>1.2183140090340883E-2</v>
      </c>
      <c r="BJ27">
        <v>1.0158418237231848E-2</v>
      </c>
      <c r="BK27">
        <v>1</v>
      </c>
      <c r="BL27" t="s">
        <v>67</v>
      </c>
      <c r="BM27">
        <v>0</v>
      </c>
      <c r="BN27" t="s">
        <v>327</v>
      </c>
    </row>
    <row r="28" spans="1:66">
      <c r="A28" s="136" t="str">
        <f t="shared" si="35"/>
        <v>송도버스</v>
      </c>
      <c r="B28" s="136" t="str">
        <f t="shared" si="1"/>
        <v>8</v>
      </c>
      <c r="C28" s="137" t="str">
        <f t="shared" si="36"/>
        <v>70바2223</v>
      </c>
      <c r="D28" s="112" t="str">
        <f t="shared" si="37"/>
        <v>대형</v>
      </c>
      <c r="E28" s="108" t="str">
        <f t="shared" si="38"/>
        <v>D</v>
      </c>
      <c r="F28" s="157">
        <f t="shared" si="39"/>
        <v>0.82333333333333336</v>
      </c>
      <c r="G28" s="158">
        <f t="shared" si="40"/>
        <v>1.7290000000000001</v>
      </c>
      <c r="H28" s="159">
        <f t="shared" si="41"/>
        <v>2.1</v>
      </c>
      <c r="I28" s="160">
        <f t="shared" si="42"/>
        <v>5581.2669999999998</v>
      </c>
      <c r="J28" s="161">
        <f t="shared" si="43"/>
        <v>1.1481734714601441E-2</v>
      </c>
      <c r="K28" s="161">
        <f t="shared" si="44"/>
        <v>0.39257933134627598</v>
      </c>
      <c r="L28" s="161">
        <f t="shared" si="45"/>
        <v>0.11914857325406579</v>
      </c>
      <c r="M28" s="162">
        <f t="shared" si="46"/>
        <v>17.881</v>
      </c>
      <c r="N28" s="163">
        <f t="shared" si="47"/>
        <v>0.09</v>
      </c>
      <c r="O28" s="163">
        <f t="shared" si="48"/>
        <v>41.692999999999998</v>
      </c>
      <c r="P28" s="164">
        <f t="shared" si="49"/>
        <v>0</v>
      </c>
      <c r="Q28" s="165">
        <f t="shared" si="50"/>
        <v>84</v>
      </c>
      <c r="R28" s="166">
        <f t="shared" si="51"/>
        <v>27.058130655159346</v>
      </c>
      <c r="S28" s="138">
        <f t="shared" si="52"/>
        <v>5</v>
      </c>
      <c r="T28" s="138">
        <f t="shared" si="53"/>
        <v>2327</v>
      </c>
      <c r="U28" t="s">
        <v>116</v>
      </c>
      <c r="V28" t="s">
        <v>118</v>
      </c>
      <c r="W28" t="s">
        <v>116</v>
      </c>
      <c r="X28" s="4" t="s">
        <v>118</v>
      </c>
      <c r="Y28" s="4" t="s">
        <v>190</v>
      </c>
      <c r="Z28" s="4" t="s">
        <v>136</v>
      </c>
      <c r="AA28" s="4" t="s">
        <v>48</v>
      </c>
      <c r="AB28" s="4">
        <v>521</v>
      </c>
      <c r="AC28" s="4">
        <v>5581.2669999999998</v>
      </c>
      <c r="AD28" s="4">
        <v>3227.1030000000001</v>
      </c>
      <c r="AE28" s="4">
        <v>1.7290000000000001</v>
      </c>
      <c r="AF28" s="4">
        <v>2.1</v>
      </c>
      <c r="AG28" s="4">
        <v>17.881</v>
      </c>
      <c r="AH28" s="4">
        <v>346.125224</v>
      </c>
      <c r="AI28" s="4">
        <v>3.9741179999999998</v>
      </c>
      <c r="AJ28" s="4">
        <v>135.881609</v>
      </c>
      <c r="AK28" s="4">
        <v>665</v>
      </c>
      <c r="AL28" s="4">
        <v>5</v>
      </c>
      <c r="AM28" s="4">
        <v>2327</v>
      </c>
      <c r="AN28" s="4">
        <v>84</v>
      </c>
      <c r="AO28" s="4">
        <v>16.124993</v>
      </c>
      <c r="AP28" s="4">
        <v>9795.4</v>
      </c>
      <c r="AQ28" s="4">
        <v>0</v>
      </c>
      <c r="AR28" s="4">
        <v>97</v>
      </c>
      <c r="AS28" s="4">
        <v>49677</v>
      </c>
      <c r="AT28" s="4">
        <v>0.09</v>
      </c>
      <c r="AU28" s="4">
        <v>41.692999999999998</v>
      </c>
      <c r="AV28" s="4">
        <v>48425</v>
      </c>
      <c r="AW28" s="4">
        <v>0</v>
      </c>
      <c r="AX28" s="4">
        <v>0.53</v>
      </c>
      <c r="AY28">
        <v>0.82333333333333336</v>
      </c>
      <c r="AZ28" t="s">
        <v>67</v>
      </c>
      <c r="BA28" t="s">
        <v>186</v>
      </c>
      <c r="BB28">
        <v>11</v>
      </c>
      <c r="BC28" t="s">
        <v>395</v>
      </c>
      <c r="BD28">
        <v>9</v>
      </c>
      <c r="BE28">
        <v>150985.94299999997</v>
      </c>
      <c r="BF28">
        <v>3.6965474328957901E-2</v>
      </c>
      <c r="BG28">
        <v>3.0434907197508673E-2</v>
      </c>
      <c r="BH28">
        <v>286585.64</v>
      </c>
      <c r="BI28">
        <v>1.9475040689407884E-2</v>
      </c>
      <c r="BJ28">
        <v>1.6034450167612492E-2</v>
      </c>
      <c r="BK28">
        <v>1</v>
      </c>
      <c r="BL28" t="s">
        <v>67</v>
      </c>
      <c r="BM28">
        <v>0</v>
      </c>
      <c r="BN28" t="s">
        <v>327</v>
      </c>
    </row>
    <row r="29" spans="1:66">
      <c r="A29" s="139" t="str">
        <f t="shared" si="35"/>
        <v>송도버스</v>
      </c>
      <c r="B29" s="139" t="str">
        <f t="shared" si="1"/>
        <v>8</v>
      </c>
      <c r="C29" s="140" t="str">
        <f t="shared" si="36"/>
        <v>70바2232</v>
      </c>
      <c r="D29" s="128" t="str">
        <f t="shared" si="37"/>
        <v>대형</v>
      </c>
      <c r="E29" s="124" t="str">
        <f t="shared" si="38"/>
        <v>D</v>
      </c>
      <c r="F29" s="147">
        <f t="shared" si="39"/>
        <v>0.81954545454545447</v>
      </c>
      <c r="G29" s="148">
        <f t="shared" si="40"/>
        <v>1.8029999999999999</v>
      </c>
      <c r="H29" s="149">
        <f t="shared" si="41"/>
        <v>2.2000000000000002</v>
      </c>
      <c r="I29" s="150">
        <f t="shared" si="42"/>
        <v>4641.424</v>
      </c>
      <c r="J29" s="151">
        <f t="shared" si="43"/>
        <v>2.9086807758124156E-2</v>
      </c>
      <c r="K29" s="151">
        <f t="shared" si="44"/>
        <v>0.36930010612969694</v>
      </c>
      <c r="L29" s="151">
        <f t="shared" si="45"/>
        <v>0.23785803667150426</v>
      </c>
      <c r="M29" s="152">
        <f t="shared" si="46"/>
        <v>12.032</v>
      </c>
      <c r="N29" s="153">
        <f t="shared" si="47"/>
        <v>0.108</v>
      </c>
      <c r="O29" s="153">
        <f t="shared" si="48"/>
        <v>28.806000000000001</v>
      </c>
      <c r="P29" s="154">
        <f t="shared" si="49"/>
        <v>0.14499999999999999</v>
      </c>
      <c r="Q29" s="155">
        <f t="shared" si="50"/>
        <v>94</v>
      </c>
      <c r="R29" s="156">
        <f t="shared" si="51"/>
        <v>27.232712854037445</v>
      </c>
      <c r="S29" s="141">
        <f t="shared" si="52"/>
        <v>5</v>
      </c>
      <c r="T29" s="141">
        <f t="shared" si="53"/>
        <v>1337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191</v>
      </c>
      <c r="Z29" s="4" t="s">
        <v>136</v>
      </c>
      <c r="AA29" s="4" t="s">
        <v>48</v>
      </c>
      <c r="AB29" s="4">
        <v>521</v>
      </c>
      <c r="AC29" s="4">
        <v>4641.424</v>
      </c>
      <c r="AD29" s="4">
        <v>2574.3589999999999</v>
      </c>
      <c r="AE29" s="4">
        <v>1.8029999999999999</v>
      </c>
      <c r="AF29" s="4">
        <v>2.2000000000000002</v>
      </c>
      <c r="AG29" s="4">
        <v>12.032</v>
      </c>
      <c r="AH29" s="4">
        <v>283.297709</v>
      </c>
      <c r="AI29" s="4">
        <v>8.2402259999999998</v>
      </c>
      <c r="AJ29" s="4">
        <v>104.62187400000001</v>
      </c>
      <c r="AK29" s="4">
        <v>1104</v>
      </c>
      <c r="AL29" s="4">
        <v>5</v>
      </c>
      <c r="AM29" s="4">
        <v>1337</v>
      </c>
      <c r="AN29" s="4">
        <v>94</v>
      </c>
      <c r="AO29" s="4">
        <v>16.383555999999999</v>
      </c>
      <c r="AP29" s="4">
        <v>4614.1000000000004</v>
      </c>
      <c r="AQ29" s="4">
        <v>8.6999999999999993</v>
      </c>
      <c r="AR29" s="4">
        <v>60</v>
      </c>
      <c r="AS29" s="4">
        <v>25986</v>
      </c>
      <c r="AT29" s="4">
        <v>0.108</v>
      </c>
      <c r="AU29" s="4">
        <v>28.806000000000001</v>
      </c>
      <c r="AV29" s="4">
        <v>43156</v>
      </c>
      <c r="AW29" s="4">
        <v>0</v>
      </c>
      <c r="AX29" s="4">
        <v>0.42</v>
      </c>
      <c r="AY29">
        <v>0.81954545454545447</v>
      </c>
      <c r="AZ29" t="s">
        <v>67</v>
      </c>
      <c r="BA29" t="s">
        <v>186</v>
      </c>
      <c r="BB29">
        <v>12</v>
      </c>
      <c r="BC29" t="s">
        <v>392</v>
      </c>
      <c r="BD29">
        <v>11</v>
      </c>
      <c r="BE29">
        <v>150985.94299999997</v>
      </c>
      <c r="BF29">
        <v>3.07407690264252E-2</v>
      </c>
      <c r="BG29">
        <v>2.5193457524838467E-2</v>
      </c>
      <c r="BH29">
        <v>286585.64</v>
      </c>
      <c r="BI29">
        <v>1.6195591656302109E-2</v>
      </c>
      <c r="BJ29">
        <v>1.3273023525596681E-2</v>
      </c>
      <c r="BK29">
        <v>1</v>
      </c>
      <c r="BL29" t="s">
        <v>70</v>
      </c>
      <c r="BM29">
        <v>1</v>
      </c>
      <c r="BN29" t="s">
        <v>329</v>
      </c>
    </row>
    <row r="30" spans="1:66">
      <c r="A30" s="136" t="str">
        <f t="shared" si="35"/>
        <v>송도버스</v>
      </c>
      <c r="B30" s="136" t="str">
        <f t="shared" si="1"/>
        <v>8</v>
      </c>
      <c r="C30" s="137" t="str">
        <f t="shared" si="36"/>
        <v>70바2234</v>
      </c>
      <c r="D30" s="112" t="str">
        <f t="shared" si="37"/>
        <v>대형</v>
      </c>
      <c r="E30" s="108" t="str">
        <f t="shared" si="38"/>
        <v>C</v>
      </c>
      <c r="F30" s="157">
        <f t="shared" si="39"/>
        <v>0.88142857142857134</v>
      </c>
      <c r="G30" s="158">
        <f t="shared" si="40"/>
        <v>1.851</v>
      </c>
      <c r="H30" s="159">
        <f t="shared" si="41"/>
        <v>2.1</v>
      </c>
      <c r="I30" s="160">
        <f t="shared" si="42"/>
        <v>4577.2160000000003</v>
      </c>
      <c r="J30" s="161">
        <f t="shared" si="43"/>
        <v>2.583131449458264E-2</v>
      </c>
      <c r="K30" s="161">
        <f t="shared" si="44"/>
        <v>0.37076953600666329</v>
      </c>
      <c r="L30" s="161">
        <f t="shared" si="45"/>
        <v>0.17477873012765838</v>
      </c>
      <c r="M30" s="162">
        <f t="shared" si="46"/>
        <v>15.462999999999999</v>
      </c>
      <c r="N30" s="163">
        <f t="shared" si="47"/>
        <v>0.56799999999999995</v>
      </c>
      <c r="O30" s="163">
        <f t="shared" si="48"/>
        <v>49.177999999999997</v>
      </c>
      <c r="P30" s="164">
        <f t="shared" si="49"/>
        <v>2.5483333333333333</v>
      </c>
      <c r="Q30" s="165">
        <f t="shared" si="50"/>
        <v>90</v>
      </c>
      <c r="R30" s="166">
        <f t="shared" si="51"/>
        <v>27.713542918438634</v>
      </c>
      <c r="S30" s="138">
        <f t="shared" si="52"/>
        <v>26</v>
      </c>
      <c r="T30" s="138">
        <f t="shared" si="53"/>
        <v>2251</v>
      </c>
      <c r="U30" t="s">
        <v>116</v>
      </c>
      <c r="V30" t="s">
        <v>118</v>
      </c>
      <c r="W30" t="s">
        <v>116</v>
      </c>
      <c r="X30" s="4" t="s">
        <v>118</v>
      </c>
      <c r="Y30" s="4" t="s">
        <v>192</v>
      </c>
      <c r="Z30" s="4" t="s">
        <v>136</v>
      </c>
      <c r="AA30" s="4" t="s">
        <v>48</v>
      </c>
      <c r="AB30" s="4">
        <v>521</v>
      </c>
      <c r="AC30" s="4">
        <v>4577.2160000000003</v>
      </c>
      <c r="AD30" s="4">
        <v>2473.36</v>
      </c>
      <c r="AE30" s="4">
        <v>1.851</v>
      </c>
      <c r="AF30" s="4">
        <v>2.1</v>
      </c>
      <c r="AG30" s="4">
        <v>15.462999999999999</v>
      </c>
      <c r="AH30" s="4">
        <v>273.71882299999999</v>
      </c>
      <c r="AI30" s="4">
        <v>7.0705169999999997</v>
      </c>
      <c r="AJ30" s="4">
        <v>101.48660099999999</v>
      </c>
      <c r="AK30" s="4">
        <v>800</v>
      </c>
      <c r="AL30" s="4">
        <v>26</v>
      </c>
      <c r="AM30" s="4">
        <v>2251</v>
      </c>
      <c r="AN30" s="4">
        <v>90</v>
      </c>
      <c r="AO30" s="4">
        <v>16.722328000000001</v>
      </c>
      <c r="AP30" s="4">
        <v>9211.9</v>
      </c>
      <c r="AQ30" s="4">
        <v>152.9</v>
      </c>
      <c r="AR30" s="4">
        <v>50</v>
      </c>
      <c r="AS30" s="4">
        <v>21434</v>
      </c>
      <c r="AT30" s="4">
        <v>0.56799999999999995</v>
      </c>
      <c r="AU30" s="4">
        <v>49.177999999999997</v>
      </c>
      <c r="AV30" s="4">
        <v>33374</v>
      </c>
      <c r="AW30" s="4">
        <v>0</v>
      </c>
      <c r="AX30" s="4">
        <v>0.5</v>
      </c>
      <c r="AY30">
        <v>0.88142857142857134</v>
      </c>
      <c r="AZ30" t="s">
        <v>69</v>
      </c>
      <c r="BA30" t="s">
        <v>186</v>
      </c>
      <c r="BB30">
        <v>5</v>
      </c>
      <c r="BC30" t="s">
        <v>222</v>
      </c>
      <c r="BD30">
        <v>9</v>
      </c>
      <c r="BE30">
        <v>150985.94299999997</v>
      </c>
      <c r="BF30">
        <v>3.0315510894944712E-2</v>
      </c>
      <c r="BG30">
        <v>2.6720957460258408E-2</v>
      </c>
      <c r="BH30">
        <v>286585.64</v>
      </c>
      <c r="BI30">
        <v>1.5971546934452123E-2</v>
      </c>
      <c r="BJ30">
        <v>1.4077777797938514E-2</v>
      </c>
      <c r="BK30">
        <v>1</v>
      </c>
      <c r="BL30" t="s">
        <v>69</v>
      </c>
      <c r="BM30">
        <v>0</v>
      </c>
      <c r="BN30" t="s">
        <v>327</v>
      </c>
    </row>
    <row r="31" spans="1:66">
      <c r="A31" s="139" t="str">
        <f t="shared" si="35"/>
        <v>송도버스</v>
      </c>
      <c r="B31" s="139" t="str">
        <f t="shared" si="1"/>
        <v>8</v>
      </c>
      <c r="C31" s="140" t="str">
        <f t="shared" si="36"/>
        <v>70바2235</v>
      </c>
      <c r="D31" s="128" t="str">
        <f t="shared" si="37"/>
        <v>대형</v>
      </c>
      <c r="E31" s="124" t="str">
        <f t="shared" si="38"/>
        <v>D</v>
      </c>
      <c r="F31" s="147">
        <f t="shared" si="39"/>
        <v>0.84285714285714286</v>
      </c>
      <c r="G31" s="148">
        <f t="shared" si="40"/>
        <v>1.77</v>
      </c>
      <c r="H31" s="149">
        <f t="shared" si="41"/>
        <v>2.1</v>
      </c>
      <c r="I31" s="150">
        <f t="shared" si="42"/>
        <v>3079.9009999999998</v>
      </c>
      <c r="J31" s="151">
        <f t="shared" si="43"/>
        <v>4.2137758003268154E-2</v>
      </c>
      <c r="K31" s="151">
        <f t="shared" si="44"/>
        <v>0.38798597695792308</v>
      </c>
      <c r="L31" s="151">
        <f t="shared" si="45"/>
        <v>0.19546082812402088</v>
      </c>
      <c r="M31" s="152">
        <f t="shared" si="46"/>
        <v>15.81</v>
      </c>
      <c r="N31" s="153">
        <f t="shared" si="47"/>
        <v>0</v>
      </c>
      <c r="O31" s="153">
        <f t="shared" si="48"/>
        <v>28.54</v>
      </c>
      <c r="P31" s="154">
        <f t="shared" si="49"/>
        <v>0</v>
      </c>
      <c r="Q31" s="155">
        <f t="shared" si="50"/>
        <v>83</v>
      </c>
      <c r="R31" s="156">
        <f t="shared" si="51"/>
        <v>28.624863721983704</v>
      </c>
      <c r="S31" s="141">
        <f t="shared" si="52"/>
        <v>0</v>
      </c>
      <c r="T31" s="141">
        <f t="shared" si="53"/>
        <v>879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193</v>
      </c>
      <c r="Z31" s="4" t="s">
        <v>136</v>
      </c>
      <c r="AA31" s="4" t="s">
        <v>48</v>
      </c>
      <c r="AB31" s="4">
        <v>521</v>
      </c>
      <c r="AC31" s="4">
        <v>3079.9009999999998</v>
      </c>
      <c r="AD31" s="4">
        <v>1740.2809999999999</v>
      </c>
      <c r="AE31" s="4">
        <v>1.77</v>
      </c>
      <c r="AF31" s="4">
        <v>2.1</v>
      </c>
      <c r="AG31" s="4">
        <v>15.81</v>
      </c>
      <c r="AH31" s="4">
        <v>188.80468200000001</v>
      </c>
      <c r="AI31" s="4">
        <v>7.9558059999999999</v>
      </c>
      <c r="AJ31" s="4">
        <v>73.253568999999999</v>
      </c>
      <c r="AK31" s="4">
        <v>602</v>
      </c>
      <c r="AL31" s="4">
        <v>0</v>
      </c>
      <c r="AM31" s="4">
        <v>879</v>
      </c>
      <c r="AN31" s="4">
        <v>83</v>
      </c>
      <c r="AO31" s="4">
        <v>16.312629999999999</v>
      </c>
      <c r="AP31" s="4">
        <v>4113.3</v>
      </c>
      <c r="AQ31" s="4">
        <v>0</v>
      </c>
      <c r="AR31" s="4">
        <v>62</v>
      </c>
      <c r="AS31" s="4">
        <v>27165</v>
      </c>
      <c r="AT31" s="4">
        <v>0</v>
      </c>
      <c r="AU31" s="4">
        <v>28.54</v>
      </c>
      <c r="AV31" s="4">
        <v>28194</v>
      </c>
      <c r="AW31" s="4">
        <v>0</v>
      </c>
      <c r="AX31" s="4">
        <v>0.47</v>
      </c>
      <c r="AY31">
        <v>0.84285714285714286</v>
      </c>
      <c r="AZ31" t="s">
        <v>67</v>
      </c>
      <c r="BA31" t="s">
        <v>186</v>
      </c>
      <c r="BB31">
        <v>4</v>
      </c>
      <c r="BC31" t="s">
        <v>388</v>
      </c>
      <c r="BD31">
        <v>9</v>
      </c>
      <c r="BE31">
        <v>150985.94299999997</v>
      </c>
      <c r="BF31">
        <v>2.0398594324771018E-2</v>
      </c>
      <c r="BG31">
        <v>1.7193100930878429E-2</v>
      </c>
      <c r="BH31">
        <v>286585.64</v>
      </c>
      <c r="BI31">
        <v>1.0746878315326615E-2</v>
      </c>
      <c r="BJ31">
        <v>9.0580831514895759E-3</v>
      </c>
      <c r="BK31">
        <v>1</v>
      </c>
      <c r="BL31" t="s">
        <v>67</v>
      </c>
      <c r="BM31">
        <v>0</v>
      </c>
      <c r="BN31" t="s">
        <v>327</v>
      </c>
    </row>
    <row r="32" spans="1:66">
      <c r="A32" s="136" t="str">
        <f t="shared" si="35"/>
        <v>송도버스</v>
      </c>
      <c r="B32" s="136" t="str">
        <f t="shared" si="1"/>
        <v>8</v>
      </c>
      <c r="C32" s="137" t="str">
        <f t="shared" si="36"/>
        <v>70바2238</v>
      </c>
      <c r="D32" s="112" t="str">
        <f t="shared" si="37"/>
        <v>대형</v>
      </c>
      <c r="E32" s="108" t="str">
        <f t="shared" si="38"/>
        <v>C</v>
      </c>
      <c r="F32" s="157">
        <f t="shared" si="39"/>
        <v>0.86142857142857132</v>
      </c>
      <c r="G32" s="158">
        <f t="shared" si="40"/>
        <v>1.8089999999999999</v>
      </c>
      <c r="H32" s="159">
        <f t="shared" si="41"/>
        <v>2.1</v>
      </c>
      <c r="I32" s="160">
        <f t="shared" si="42"/>
        <v>5342.85</v>
      </c>
      <c r="J32" s="161">
        <f t="shared" si="43"/>
        <v>2.6243946264364566E-2</v>
      </c>
      <c r="K32" s="161">
        <f t="shared" si="44"/>
        <v>0.37669042077842374</v>
      </c>
      <c r="L32" s="161">
        <f t="shared" si="45"/>
        <v>0.14467933780660133</v>
      </c>
      <c r="M32" s="162">
        <f t="shared" si="46"/>
        <v>14.807</v>
      </c>
      <c r="N32" s="163">
        <f t="shared" si="47"/>
        <v>0.22500000000000001</v>
      </c>
      <c r="O32" s="163">
        <f t="shared" si="48"/>
        <v>33.054000000000002</v>
      </c>
      <c r="P32" s="164">
        <f t="shared" si="49"/>
        <v>1.3216666666666665</v>
      </c>
      <c r="Q32" s="165">
        <f t="shared" si="50"/>
        <v>91</v>
      </c>
      <c r="R32" s="166">
        <f t="shared" si="51"/>
        <v>27.399729303792672</v>
      </c>
      <c r="S32" s="138">
        <f t="shared" si="52"/>
        <v>12</v>
      </c>
      <c r="T32" s="138">
        <f t="shared" si="53"/>
        <v>1766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195</v>
      </c>
      <c r="Z32" s="4" t="s">
        <v>136</v>
      </c>
      <c r="AA32" s="4" t="s">
        <v>48</v>
      </c>
      <c r="AB32" s="4">
        <v>521</v>
      </c>
      <c r="AC32" s="4">
        <v>5342.85</v>
      </c>
      <c r="AD32" s="4">
        <v>2953.0509999999999</v>
      </c>
      <c r="AE32" s="4">
        <v>1.8089999999999999</v>
      </c>
      <c r="AF32" s="4">
        <v>2.1</v>
      </c>
      <c r="AG32" s="4">
        <v>14.807</v>
      </c>
      <c r="AH32" s="4">
        <v>326.591318</v>
      </c>
      <c r="AI32" s="4">
        <v>8.5710449999999998</v>
      </c>
      <c r="AJ32" s="4">
        <v>123.023821</v>
      </c>
      <c r="AK32" s="4">
        <v>773</v>
      </c>
      <c r="AL32" s="4">
        <v>12</v>
      </c>
      <c r="AM32" s="4">
        <v>1766</v>
      </c>
      <c r="AN32" s="4">
        <v>91</v>
      </c>
      <c r="AO32" s="4">
        <v>16.359435999999999</v>
      </c>
      <c r="AP32" s="4">
        <v>6418</v>
      </c>
      <c r="AQ32" s="4">
        <v>79.3</v>
      </c>
      <c r="AR32" s="4">
        <v>89</v>
      </c>
      <c r="AS32" s="4">
        <v>32925</v>
      </c>
      <c r="AT32" s="4">
        <v>0.22500000000000001</v>
      </c>
      <c r="AU32" s="4">
        <v>33.054000000000002</v>
      </c>
      <c r="AV32" s="4">
        <v>45460</v>
      </c>
      <c r="AW32" s="4">
        <v>0</v>
      </c>
      <c r="AX32" s="4">
        <v>0.48</v>
      </c>
      <c r="AY32">
        <v>0.86142857142857132</v>
      </c>
      <c r="AZ32" t="s">
        <v>69</v>
      </c>
      <c r="BA32" t="s">
        <v>186</v>
      </c>
      <c r="BB32">
        <v>12</v>
      </c>
      <c r="BC32" t="s">
        <v>397</v>
      </c>
      <c r="BD32">
        <v>11</v>
      </c>
      <c r="BE32">
        <v>150985.94299999997</v>
      </c>
      <c r="BF32">
        <v>3.5386406799472726E-2</v>
      </c>
      <c r="BG32">
        <v>3.0482861857260072E-2</v>
      </c>
      <c r="BH32">
        <v>286585.64</v>
      </c>
      <c r="BI32">
        <v>1.8643118336285097E-2</v>
      </c>
      <c r="BJ32">
        <v>1.6059714795399874E-2</v>
      </c>
      <c r="BK32">
        <v>1</v>
      </c>
      <c r="BL32" t="s">
        <v>69</v>
      </c>
      <c r="BM32">
        <v>0</v>
      </c>
      <c r="BN32" t="s">
        <v>327</v>
      </c>
    </row>
    <row r="33" spans="1:66">
      <c r="A33" s="139" t="str">
        <f t="shared" si="35"/>
        <v>송도버스</v>
      </c>
      <c r="B33" s="139" t="str">
        <f t="shared" si="1"/>
        <v>8</v>
      </c>
      <c r="C33" s="140" t="str">
        <f t="shared" si="36"/>
        <v>70바2240</v>
      </c>
      <c r="D33" s="128" t="str">
        <f t="shared" si="37"/>
        <v>대형</v>
      </c>
      <c r="E33" s="124" t="str">
        <f t="shared" si="38"/>
        <v>D</v>
      </c>
      <c r="F33" s="147">
        <f t="shared" si="39"/>
        <v>0.83238095238095233</v>
      </c>
      <c r="G33" s="148">
        <f t="shared" si="40"/>
        <v>1.748</v>
      </c>
      <c r="H33" s="149">
        <f t="shared" si="41"/>
        <v>2.1</v>
      </c>
      <c r="I33" s="150">
        <f t="shared" si="42"/>
        <v>4260.2439999999997</v>
      </c>
      <c r="J33" s="151">
        <f t="shared" si="43"/>
        <v>2.6539337709906307E-2</v>
      </c>
      <c r="K33" s="151">
        <f t="shared" si="44"/>
        <v>0.35690490082751974</v>
      </c>
      <c r="L33" s="151">
        <f t="shared" si="45"/>
        <v>0.22064463913334542</v>
      </c>
      <c r="M33" s="152">
        <f t="shared" si="46"/>
        <v>14.042</v>
      </c>
      <c r="N33" s="153">
        <f t="shared" si="47"/>
        <v>0.14099999999999999</v>
      </c>
      <c r="O33" s="153">
        <f t="shared" si="48"/>
        <v>22.018000000000001</v>
      </c>
      <c r="P33" s="154">
        <f t="shared" si="49"/>
        <v>0.23499999999999999</v>
      </c>
      <c r="Q33" s="155">
        <f t="shared" si="50"/>
        <v>86</v>
      </c>
      <c r="R33" s="156">
        <f t="shared" si="51"/>
        <v>27.864758774307834</v>
      </c>
      <c r="S33" s="141">
        <f t="shared" si="52"/>
        <v>6</v>
      </c>
      <c r="T33" s="141">
        <f t="shared" si="53"/>
        <v>938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196</v>
      </c>
      <c r="Z33" s="4" t="s">
        <v>136</v>
      </c>
      <c r="AA33" s="4" t="s">
        <v>48</v>
      </c>
      <c r="AB33" s="4">
        <v>521</v>
      </c>
      <c r="AC33" s="4">
        <v>4260.2439999999997</v>
      </c>
      <c r="AD33" s="4">
        <v>2437.4659999999999</v>
      </c>
      <c r="AE33" s="4">
        <v>1.748</v>
      </c>
      <c r="AF33" s="4">
        <v>2.1</v>
      </c>
      <c r="AG33" s="4">
        <v>14.042</v>
      </c>
      <c r="AH33" s="4">
        <v>247.97438700000001</v>
      </c>
      <c r="AI33" s="4">
        <v>6.5810760000000004</v>
      </c>
      <c r="AJ33" s="4">
        <v>88.503274000000005</v>
      </c>
      <c r="AK33" s="4">
        <v>940</v>
      </c>
      <c r="AL33" s="4">
        <v>6</v>
      </c>
      <c r="AM33" s="4">
        <v>938</v>
      </c>
      <c r="AN33" s="4">
        <v>86</v>
      </c>
      <c r="AO33" s="4">
        <v>17.180177</v>
      </c>
      <c r="AP33" s="4">
        <v>6708.9</v>
      </c>
      <c r="AQ33" s="4">
        <v>14.1</v>
      </c>
      <c r="AR33" s="4">
        <v>40</v>
      </c>
      <c r="AS33" s="4">
        <v>7756</v>
      </c>
      <c r="AT33" s="4">
        <v>0.14099999999999999</v>
      </c>
      <c r="AU33" s="4">
        <v>22.018000000000001</v>
      </c>
      <c r="AV33" s="4">
        <v>36698</v>
      </c>
      <c r="AW33" s="4">
        <v>0</v>
      </c>
      <c r="AX33" s="4">
        <v>0.44</v>
      </c>
      <c r="AY33">
        <v>0.83238095238095233</v>
      </c>
      <c r="AZ33" t="s">
        <v>67</v>
      </c>
      <c r="BA33" t="s">
        <v>186</v>
      </c>
      <c r="BB33">
        <v>9</v>
      </c>
      <c r="BC33" t="s">
        <v>398</v>
      </c>
      <c r="BD33">
        <v>9</v>
      </c>
      <c r="BE33">
        <v>150985.94299999997</v>
      </c>
      <c r="BF33">
        <v>2.8216163143081476E-2</v>
      </c>
      <c r="BG33">
        <v>2.3486596749574484E-2</v>
      </c>
      <c r="BH33">
        <v>286585.64</v>
      </c>
      <c r="BI33">
        <v>1.4865518035027852E-2</v>
      </c>
      <c r="BJ33">
        <v>1.2373774059632706E-2</v>
      </c>
      <c r="BK33">
        <v>1</v>
      </c>
      <c r="BL33" t="s">
        <v>67</v>
      </c>
      <c r="BM33">
        <v>0</v>
      </c>
      <c r="BN33" t="s">
        <v>327</v>
      </c>
    </row>
    <row r="34" spans="1:66">
      <c r="A34" s="136" t="str">
        <f t="shared" si="35"/>
        <v>송도버스</v>
      </c>
      <c r="B34" s="136" t="str">
        <f t="shared" si="1"/>
        <v>8</v>
      </c>
      <c r="C34" s="137" t="str">
        <f t="shared" si="36"/>
        <v>70바2241</v>
      </c>
      <c r="D34" s="112" t="str">
        <f t="shared" si="37"/>
        <v>대형</v>
      </c>
      <c r="E34" s="108" t="str">
        <f t="shared" si="38"/>
        <v>C</v>
      </c>
      <c r="F34" s="157">
        <f t="shared" si="39"/>
        <v>0.85190476190476183</v>
      </c>
      <c r="G34" s="158">
        <f t="shared" si="40"/>
        <v>1.7889999999999999</v>
      </c>
      <c r="H34" s="159">
        <f t="shared" si="41"/>
        <v>2.1</v>
      </c>
      <c r="I34" s="160">
        <f t="shared" si="42"/>
        <v>6714.8779999999997</v>
      </c>
      <c r="J34" s="161">
        <f t="shared" si="43"/>
        <v>2.3507565807039138E-2</v>
      </c>
      <c r="K34" s="161">
        <f t="shared" si="44"/>
        <v>0.37381591321632585</v>
      </c>
      <c r="L34" s="161">
        <f t="shared" si="45"/>
        <v>0.22383131905002593</v>
      </c>
      <c r="M34" s="162">
        <f t="shared" si="46"/>
        <v>13.901999999999999</v>
      </c>
      <c r="N34" s="163">
        <f t="shared" si="47"/>
        <v>0.29799999999999999</v>
      </c>
      <c r="O34" s="163">
        <f t="shared" si="48"/>
        <v>20</v>
      </c>
      <c r="P34" s="164">
        <f t="shared" si="49"/>
        <v>0.35</v>
      </c>
      <c r="Q34" s="165">
        <f t="shared" si="50"/>
        <v>93</v>
      </c>
      <c r="R34" s="166">
        <f t="shared" si="51"/>
        <v>27.096536350458145</v>
      </c>
      <c r="S34" s="138">
        <f t="shared" si="52"/>
        <v>20</v>
      </c>
      <c r="T34" s="138">
        <f t="shared" si="53"/>
        <v>1343</v>
      </c>
      <c r="U34" t="s">
        <v>116</v>
      </c>
      <c r="V34" t="s">
        <v>118</v>
      </c>
      <c r="W34" t="s">
        <v>116</v>
      </c>
      <c r="X34" s="4" t="s">
        <v>118</v>
      </c>
      <c r="Y34" s="4" t="s">
        <v>197</v>
      </c>
      <c r="Z34" s="4" t="s">
        <v>136</v>
      </c>
      <c r="AA34" s="4" t="s">
        <v>48</v>
      </c>
      <c r="AB34" s="4">
        <v>521</v>
      </c>
      <c r="AC34" s="4">
        <v>6714.8779999999997</v>
      </c>
      <c r="AD34" s="4">
        <v>3753.63</v>
      </c>
      <c r="AE34" s="4">
        <v>1.7889999999999999</v>
      </c>
      <c r="AF34" s="4">
        <v>2.1</v>
      </c>
      <c r="AG34" s="4">
        <v>13.901999999999999</v>
      </c>
      <c r="AH34" s="4">
        <v>411.18766099999999</v>
      </c>
      <c r="AI34" s="4">
        <v>9.6660210000000006</v>
      </c>
      <c r="AJ34" s="4">
        <v>153.70849100000001</v>
      </c>
      <c r="AK34" s="4">
        <v>1503</v>
      </c>
      <c r="AL34" s="4">
        <v>20</v>
      </c>
      <c r="AM34" s="4">
        <v>1343</v>
      </c>
      <c r="AN34" s="4">
        <v>93</v>
      </c>
      <c r="AO34" s="4">
        <v>16.330445999999998</v>
      </c>
      <c r="AP34" s="4">
        <v>4807.2</v>
      </c>
      <c r="AQ34" s="4">
        <v>21</v>
      </c>
      <c r="AR34" s="4">
        <v>65</v>
      </c>
      <c r="AS34" s="4">
        <v>18258</v>
      </c>
      <c r="AT34" s="4">
        <v>0.29799999999999999</v>
      </c>
      <c r="AU34" s="4">
        <v>20</v>
      </c>
      <c r="AV34" s="4">
        <v>57214</v>
      </c>
      <c r="AW34" s="4">
        <v>0</v>
      </c>
      <c r="AX34" s="4">
        <v>0.46</v>
      </c>
      <c r="AY34">
        <v>0.85190476190476183</v>
      </c>
      <c r="AZ34" t="s">
        <v>69</v>
      </c>
      <c r="BA34" t="s">
        <v>186</v>
      </c>
      <c r="BB34">
        <v>14</v>
      </c>
      <c r="BC34" t="s">
        <v>399</v>
      </c>
      <c r="BD34">
        <v>12</v>
      </c>
      <c r="BE34">
        <v>150985.94299999997</v>
      </c>
      <c r="BF34">
        <v>4.4473530890223344E-2</v>
      </c>
      <c r="BG34">
        <v>3.7887212744099785E-2</v>
      </c>
      <c r="BH34">
        <v>286585.64</v>
      </c>
      <c r="BI34">
        <v>2.3430615714032287E-2</v>
      </c>
      <c r="BJ34">
        <v>1.9960653101144647E-2</v>
      </c>
      <c r="BK34">
        <v>1</v>
      </c>
      <c r="BL34" t="s">
        <v>67</v>
      </c>
      <c r="BM34">
        <v>1</v>
      </c>
      <c r="BN34" t="s">
        <v>329</v>
      </c>
    </row>
    <row r="35" spans="1:66">
      <c r="A35" s="139" t="str">
        <f t="shared" si="35"/>
        <v>송도버스</v>
      </c>
      <c r="B35" s="139" t="str">
        <f t="shared" si="1"/>
        <v>8</v>
      </c>
      <c r="C35" s="140" t="str">
        <f t="shared" si="36"/>
        <v>70바2242</v>
      </c>
      <c r="D35" s="128" t="str">
        <f t="shared" si="37"/>
        <v>대형</v>
      </c>
      <c r="E35" s="124" t="str">
        <f t="shared" si="38"/>
        <v>D</v>
      </c>
      <c r="F35" s="147">
        <f t="shared" si="39"/>
        <v>0.83904761904761904</v>
      </c>
      <c r="G35" s="148">
        <f t="shared" si="40"/>
        <v>1.762</v>
      </c>
      <c r="H35" s="149">
        <f t="shared" si="41"/>
        <v>2.1</v>
      </c>
      <c r="I35" s="150">
        <f t="shared" si="42"/>
        <v>3226.252</v>
      </c>
      <c r="J35" s="151">
        <f t="shared" si="43"/>
        <v>3.7022300914924269E-2</v>
      </c>
      <c r="K35" s="151">
        <f t="shared" si="44"/>
        <v>0.34396190469597038</v>
      </c>
      <c r="L35" s="151">
        <f t="shared" si="45"/>
        <v>0.31150697465666044</v>
      </c>
      <c r="M35" s="152">
        <f t="shared" si="46"/>
        <v>14.081</v>
      </c>
      <c r="N35" s="153">
        <f t="shared" si="47"/>
        <v>0.186</v>
      </c>
      <c r="O35" s="153">
        <f t="shared" si="48"/>
        <v>37.164000000000001</v>
      </c>
      <c r="P35" s="154">
        <f t="shared" si="49"/>
        <v>1.1216666666666666</v>
      </c>
      <c r="Q35" s="155">
        <f t="shared" si="50"/>
        <v>93</v>
      </c>
      <c r="R35" s="156">
        <f t="shared" si="51"/>
        <v>29.479252850501499</v>
      </c>
      <c r="S35" s="141">
        <f t="shared" si="52"/>
        <v>6</v>
      </c>
      <c r="T35" s="141">
        <f t="shared" si="53"/>
        <v>1199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198</v>
      </c>
      <c r="Z35" s="4" t="s">
        <v>136</v>
      </c>
      <c r="AA35" s="4" t="s">
        <v>48</v>
      </c>
      <c r="AB35" s="4">
        <v>521</v>
      </c>
      <c r="AC35" s="4">
        <v>3226.252</v>
      </c>
      <c r="AD35" s="4">
        <v>1830.952</v>
      </c>
      <c r="AE35" s="4">
        <v>1.762</v>
      </c>
      <c r="AF35" s="4">
        <v>2.1</v>
      </c>
      <c r="AG35" s="4">
        <v>14.081</v>
      </c>
      <c r="AH35" s="4">
        <v>176.799114</v>
      </c>
      <c r="AI35" s="4">
        <v>6.5455100000000002</v>
      </c>
      <c r="AJ35" s="4">
        <v>60.812159999999999</v>
      </c>
      <c r="AK35" s="4">
        <v>1005</v>
      </c>
      <c r="AL35" s="4">
        <v>6</v>
      </c>
      <c r="AM35" s="4">
        <v>1199</v>
      </c>
      <c r="AN35" s="4">
        <v>93</v>
      </c>
      <c r="AO35" s="4">
        <v>18.248123</v>
      </c>
      <c r="AP35" s="4">
        <v>6917.3</v>
      </c>
      <c r="AQ35" s="4">
        <v>67.3</v>
      </c>
      <c r="AR35" s="4">
        <v>38</v>
      </c>
      <c r="AS35" s="4">
        <v>7601</v>
      </c>
      <c r="AT35" s="4">
        <v>0.186</v>
      </c>
      <c r="AU35" s="4">
        <v>37.164000000000001</v>
      </c>
      <c r="AV35" s="4">
        <v>30065</v>
      </c>
      <c r="AW35" s="4">
        <v>0</v>
      </c>
      <c r="AX35" s="4">
        <v>0.42</v>
      </c>
      <c r="AY35">
        <v>0.83904761904761904</v>
      </c>
      <c r="AZ35" t="s">
        <v>67</v>
      </c>
      <c r="BA35" t="s">
        <v>186</v>
      </c>
      <c r="BB35">
        <v>5</v>
      </c>
      <c r="BC35" t="s">
        <v>400</v>
      </c>
      <c r="BD35">
        <v>5</v>
      </c>
      <c r="BE35">
        <v>150985.94299999997</v>
      </c>
      <c r="BF35">
        <v>2.1367896480270356E-2</v>
      </c>
      <c r="BG35">
        <v>1.7928682665826839E-2</v>
      </c>
      <c r="BH35">
        <v>286585.64</v>
      </c>
      <c r="BI35">
        <v>1.1257549401288912E-2</v>
      </c>
      <c r="BJ35">
        <v>9.4456200214624118E-3</v>
      </c>
      <c r="BK35">
        <v>1</v>
      </c>
      <c r="BL35" t="s">
        <v>67</v>
      </c>
      <c r="BM35">
        <v>0</v>
      </c>
      <c r="BN35" t="s">
        <v>327</v>
      </c>
    </row>
    <row r="36" spans="1:66">
      <c r="A36" s="136" t="str">
        <f t="shared" si="35"/>
        <v>송도버스</v>
      </c>
      <c r="B36" s="136" t="str">
        <f t="shared" si="1"/>
        <v>8</v>
      </c>
      <c r="C36" s="137" t="str">
        <f t="shared" si="36"/>
        <v>70바2246</v>
      </c>
      <c r="D36" s="112" t="str">
        <f t="shared" si="37"/>
        <v>대형</v>
      </c>
      <c r="E36" s="108" t="str">
        <f t="shared" si="38"/>
        <v>D</v>
      </c>
      <c r="F36" s="157">
        <f t="shared" si="39"/>
        <v>0.8180952380952381</v>
      </c>
      <c r="G36" s="158">
        <f t="shared" si="40"/>
        <v>1.718</v>
      </c>
      <c r="H36" s="159">
        <f t="shared" si="41"/>
        <v>2.1</v>
      </c>
      <c r="I36" s="160">
        <f t="shared" si="42"/>
        <v>1762.662</v>
      </c>
      <c r="J36" s="161">
        <f t="shared" si="43"/>
        <v>6.1922032550559121E-2</v>
      </c>
      <c r="K36" s="161">
        <f t="shared" si="44"/>
        <v>0.35508097101057423</v>
      </c>
      <c r="L36" s="161">
        <f t="shared" si="45"/>
        <v>0.18438021583264402</v>
      </c>
      <c r="M36" s="162">
        <f t="shared" si="46"/>
        <v>16.2</v>
      </c>
      <c r="N36" s="163">
        <f t="shared" si="47"/>
        <v>0.113</v>
      </c>
      <c r="O36" s="163">
        <f t="shared" si="48"/>
        <v>29.387</v>
      </c>
      <c r="P36" s="164">
        <f t="shared" si="49"/>
        <v>0</v>
      </c>
      <c r="Q36" s="165">
        <f t="shared" si="50"/>
        <v>80</v>
      </c>
      <c r="R36" s="166">
        <f t="shared" si="51"/>
        <v>28.873210424752649</v>
      </c>
      <c r="S36" s="138">
        <f t="shared" si="52"/>
        <v>2</v>
      </c>
      <c r="T36" s="138">
        <f t="shared" si="53"/>
        <v>518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199</v>
      </c>
      <c r="Z36" s="4" t="s">
        <v>136</v>
      </c>
      <c r="AA36" s="4" t="s">
        <v>48</v>
      </c>
      <c r="AB36" s="4">
        <v>521</v>
      </c>
      <c r="AC36" s="4">
        <v>1762.662</v>
      </c>
      <c r="AD36" s="4">
        <v>1026.2739999999999</v>
      </c>
      <c r="AE36" s="4">
        <v>1.718</v>
      </c>
      <c r="AF36" s="4">
        <v>2.1</v>
      </c>
      <c r="AG36" s="4">
        <v>16.2</v>
      </c>
      <c r="AH36" s="4">
        <v>104.714699</v>
      </c>
      <c r="AI36" s="4">
        <v>6.4841470000000001</v>
      </c>
      <c r="AJ36" s="4">
        <v>37.182197000000002</v>
      </c>
      <c r="AK36" s="4">
        <v>325</v>
      </c>
      <c r="AL36" s="4">
        <v>2</v>
      </c>
      <c r="AM36" s="4">
        <v>518</v>
      </c>
      <c r="AN36" s="4">
        <v>80</v>
      </c>
      <c r="AO36" s="4">
        <v>16.832993999999999</v>
      </c>
      <c r="AP36" s="4">
        <v>1792.6</v>
      </c>
      <c r="AQ36" s="4">
        <v>0</v>
      </c>
      <c r="AR36" s="4">
        <v>30</v>
      </c>
      <c r="AS36" s="4">
        <v>13882</v>
      </c>
      <c r="AT36" s="4">
        <v>0.113</v>
      </c>
      <c r="AU36" s="4">
        <v>29.387</v>
      </c>
      <c r="AV36" s="4">
        <v>15799</v>
      </c>
      <c r="AW36" s="4">
        <v>0</v>
      </c>
      <c r="AX36" s="4">
        <v>0.46</v>
      </c>
      <c r="AY36">
        <v>0.8180952380952381</v>
      </c>
      <c r="AZ36" t="s">
        <v>67</v>
      </c>
      <c r="BA36" t="s">
        <v>186</v>
      </c>
      <c r="BB36">
        <v>13</v>
      </c>
      <c r="BC36" t="s">
        <v>391</v>
      </c>
      <c r="BD36">
        <v>9</v>
      </c>
      <c r="BE36">
        <v>150985.94299999997</v>
      </c>
      <c r="BF36">
        <v>1.1674345074627248E-2</v>
      </c>
      <c r="BG36">
        <v>9.550726113433149E-3</v>
      </c>
      <c r="BH36">
        <v>286585.64</v>
      </c>
      <c r="BI36">
        <v>6.1505593929968017E-3</v>
      </c>
      <c r="BJ36">
        <v>5.0317433510326214E-3</v>
      </c>
      <c r="BK36">
        <v>1</v>
      </c>
      <c r="BL36" t="s">
        <v>67</v>
      </c>
      <c r="BM36">
        <v>0</v>
      </c>
      <c r="BN36" t="s">
        <v>327</v>
      </c>
    </row>
    <row r="37" spans="1:66">
      <c r="A37" s="139" t="str">
        <f t="shared" si="35"/>
        <v>송도버스</v>
      </c>
      <c r="B37" s="139" t="str">
        <f t="shared" si="1"/>
        <v>8</v>
      </c>
      <c r="C37" s="140" t="str">
        <f t="shared" si="36"/>
        <v>70바2247</v>
      </c>
      <c r="D37" s="128" t="str">
        <f t="shared" si="37"/>
        <v>대형</v>
      </c>
      <c r="E37" s="124" t="str">
        <f t="shared" si="38"/>
        <v>D</v>
      </c>
      <c r="F37" s="147">
        <f t="shared" si="39"/>
        <v>0.83666666666666656</v>
      </c>
      <c r="G37" s="148">
        <f t="shared" si="40"/>
        <v>1.7569999999999999</v>
      </c>
      <c r="H37" s="149">
        <f t="shared" si="41"/>
        <v>2.1</v>
      </c>
      <c r="I37" s="150">
        <f t="shared" si="42"/>
        <v>1917.7940000000001</v>
      </c>
      <c r="J37" s="151">
        <f t="shared" si="43"/>
        <v>4.7314392892616873E-2</v>
      </c>
      <c r="K37" s="151">
        <f t="shared" si="44"/>
        <v>0.33888821208824638</v>
      </c>
      <c r="L37" s="151">
        <f t="shared" si="45"/>
        <v>0.12775094718202268</v>
      </c>
      <c r="M37" s="152">
        <f t="shared" si="46"/>
        <v>17.582999999999998</v>
      </c>
      <c r="N37" s="153">
        <f t="shared" si="47"/>
        <v>0.104</v>
      </c>
      <c r="O37" s="153">
        <f t="shared" si="48"/>
        <v>39.368000000000002</v>
      </c>
      <c r="P37" s="154">
        <f t="shared" si="49"/>
        <v>0</v>
      </c>
      <c r="Q37" s="155">
        <f t="shared" si="50"/>
        <v>80</v>
      </c>
      <c r="R37" s="156">
        <f t="shared" si="51"/>
        <v>30.006801855101465</v>
      </c>
      <c r="S37" s="141">
        <f t="shared" si="52"/>
        <v>2</v>
      </c>
      <c r="T37" s="141">
        <f t="shared" si="53"/>
        <v>755</v>
      </c>
      <c r="U37" t="s">
        <v>116</v>
      </c>
      <c r="V37" t="s">
        <v>118</v>
      </c>
      <c r="W37" t="s">
        <v>116</v>
      </c>
      <c r="X37" s="4" t="s">
        <v>118</v>
      </c>
      <c r="Y37" s="4" t="s">
        <v>200</v>
      </c>
      <c r="Z37" s="4" t="s">
        <v>136</v>
      </c>
      <c r="AA37" s="4" t="s">
        <v>48</v>
      </c>
      <c r="AB37" s="4">
        <v>521</v>
      </c>
      <c r="AC37" s="4">
        <v>1917.7940000000001</v>
      </c>
      <c r="AD37" s="4">
        <v>1091.5419999999999</v>
      </c>
      <c r="AE37" s="4">
        <v>1.7569999999999999</v>
      </c>
      <c r="AF37" s="4">
        <v>2.1</v>
      </c>
      <c r="AG37" s="4">
        <v>17.582999999999998</v>
      </c>
      <c r="AH37" s="4">
        <v>104.125525</v>
      </c>
      <c r="AI37" s="4">
        <v>4.9266360000000002</v>
      </c>
      <c r="AJ37" s="4">
        <v>35.286912999999998</v>
      </c>
      <c r="AK37" s="4">
        <v>245</v>
      </c>
      <c r="AL37" s="4">
        <v>2</v>
      </c>
      <c r="AM37" s="4">
        <v>755</v>
      </c>
      <c r="AN37" s="4">
        <v>80</v>
      </c>
      <c r="AO37" s="4">
        <v>18.418095999999998</v>
      </c>
      <c r="AP37" s="4">
        <v>4035.3</v>
      </c>
      <c r="AQ37" s="4">
        <v>0</v>
      </c>
      <c r="AR37" s="4">
        <v>23</v>
      </c>
      <c r="AS37" s="4">
        <v>6434</v>
      </c>
      <c r="AT37" s="4">
        <v>0.104</v>
      </c>
      <c r="AU37" s="4">
        <v>39.368000000000002</v>
      </c>
      <c r="AV37" s="4">
        <v>17222</v>
      </c>
      <c r="AW37" s="4">
        <v>0</v>
      </c>
      <c r="AX37" s="4">
        <v>0.48</v>
      </c>
      <c r="AY37">
        <v>0.83666666666666656</v>
      </c>
      <c r="AZ37" t="s">
        <v>67</v>
      </c>
      <c r="BA37" t="s">
        <v>186</v>
      </c>
      <c r="BB37">
        <v>7</v>
      </c>
      <c r="BC37" t="s">
        <v>390</v>
      </c>
      <c r="BD37">
        <v>7</v>
      </c>
      <c r="BE37">
        <v>150985.94299999997</v>
      </c>
      <c r="BF37">
        <v>1.2701804962068557E-2</v>
      </c>
      <c r="BG37">
        <v>1.0627176818264025E-2</v>
      </c>
      <c r="BH37">
        <v>286585.64</v>
      </c>
      <c r="BI37">
        <v>6.6918705347553354E-3</v>
      </c>
      <c r="BJ37">
        <v>5.5988650140786295E-3</v>
      </c>
      <c r="BK37">
        <v>1</v>
      </c>
      <c r="BL37" t="s">
        <v>67</v>
      </c>
      <c r="BM37">
        <v>0</v>
      </c>
      <c r="BN37" t="s">
        <v>327</v>
      </c>
    </row>
    <row r="38" spans="1:66">
      <c r="A38" s="136" t="str">
        <f t="shared" si="35"/>
        <v>송도버스</v>
      </c>
      <c r="B38" s="136" t="str">
        <f t="shared" si="1"/>
        <v>8</v>
      </c>
      <c r="C38" s="137" t="str">
        <f t="shared" si="36"/>
        <v>70바2251</v>
      </c>
      <c r="D38" s="112" t="str">
        <f t="shared" si="37"/>
        <v>대형</v>
      </c>
      <c r="E38" s="108" t="str">
        <f t="shared" si="38"/>
        <v>D</v>
      </c>
      <c r="F38" s="157">
        <f t="shared" si="39"/>
        <v>0.83772727272727265</v>
      </c>
      <c r="G38" s="158">
        <f t="shared" si="40"/>
        <v>1.843</v>
      </c>
      <c r="H38" s="159">
        <f t="shared" si="41"/>
        <v>2.2000000000000002</v>
      </c>
      <c r="I38" s="160">
        <f t="shared" si="42"/>
        <v>3811.1840000000002</v>
      </c>
      <c r="J38" s="161">
        <f t="shared" si="43"/>
        <v>2.3908429513691324E-2</v>
      </c>
      <c r="K38" s="161">
        <f t="shared" si="44"/>
        <v>0.36367379898382679</v>
      </c>
      <c r="L38" s="161">
        <f t="shared" si="45"/>
        <v>0.15192129270064106</v>
      </c>
      <c r="M38" s="162">
        <f t="shared" si="46"/>
        <v>12.334</v>
      </c>
      <c r="N38" s="163">
        <f t="shared" si="47"/>
        <v>0</v>
      </c>
      <c r="O38" s="163">
        <f t="shared" si="48"/>
        <v>22.119</v>
      </c>
      <c r="P38" s="164">
        <f t="shared" si="49"/>
        <v>0.25</v>
      </c>
      <c r="Q38" s="165">
        <f t="shared" si="50"/>
        <v>92</v>
      </c>
      <c r="R38" s="166">
        <f t="shared" si="51"/>
        <v>26.994992086372665</v>
      </c>
      <c r="S38" s="138">
        <f t="shared" si="52"/>
        <v>0</v>
      </c>
      <c r="T38" s="138">
        <f t="shared" si="53"/>
        <v>843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201</v>
      </c>
      <c r="Z38" s="4" t="s">
        <v>136</v>
      </c>
      <c r="AA38" s="4" t="s">
        <v>48</v>
      </c>
      <c r="AB38" s="4">
        <v>521</v>
      </c>
      <c r="AC38" s="4">
        <v>3811.1840000000002</v>
      </c>
      <c r="AD38" s="4">
        <v>2067.761</v>
      </c>
      <c r="AE38" s="4">
        <v>1.843</v>
      </c>
      <c r="AF38" s="4">
        <v>2.2000000000000002</v>
      </c>
      <c r="AG38" s="4">
        <v>12.334</v>
      </c>
      <c r="AH38" s="4">
        <v>230.53078400000001</v>
      </c>
      <c r="AI38" s="4">
        <v>5.5116290000000001</v>
      </c>
      <c r="AJ38" s="4">
        <v>83.838005999999993</v>
      </c>
      <c r="AK38" s="4">
        <v>579</v>
      </c>
      <c r="AL38" s="4">
        <v>0</v>
      </c>
      <c r="AM38" s="4">
        <v>843</v>
      </c>
      <c r="AN38" s="4">
        <v>92</v>
      </c>
      <c r="AO38" s="4">
        <v>16.532212000000001</v>
      </c>
      <c r="AP38" s="4">
        <v>3418.9</v>
      </c>
      <c r="AQ38" s="4">
        <v>15</v>
      </c>
      <c r="AR38" s="4">
        <v>58</v>
      </c>
      <c r="AS38" s="4">
        <v>16799</v>
      </c>
      <c r="AT38" s="4">
        <v>0</v>
      </c>
      <c r="AU38" s="4">
        <v>22.119</v>
      </c>
      <c r="AV38" s="4">
        <v>34450</v>
      </c>
      <c r="AW38" s="4">
        <v>0</v>
      </c>
      <c r="AX38" s="4">
        <v>0.44</v>
      </c>
      <c r="AY38">
        <v>0.83772727272727265</v>
      </c>
      <c r="AZ38" t="s">
        <v>67</v>
      </c>
      <c r="BA38" t="s">
        <v>186</v>
      </c>
      <c r="BB38">
        <v>6</v>
      </c>
      <c r="BC38" t="s">
        <v>394</v>
      </c>
      <c r="BD38">
        <v>15</v>
      </c>
      <c r="BE38">
        <v>150985.94299999997</v>
      </c>
      <c r="BF38">
        <v>2.5241978983434245E-2</v>
      </c>
      <c r="BG38">
        <v>2.1145894212031505E-2</v>
      </c>
      <c r="BH38">
        <v>286585.64</v>
      </c>
      <c r="BI38">
        <v>1.329858676799019E-2</v>
      </c>
      <c r="BJ38">
        <v>1.1140588824275417E-2</v>
      </c>
      <c r="BK38">
        <v>1</v>
      </c>
      <c r="BL38" t="s">
        <v>67</v>
      </c>
      <c r="BM38">
        <v>0</v>
      </c>
      <c r="BN38" t="s">
        <v>327</v>
      </c>
    </row>
    <row r="39" spans="1:66">
      <c r="A39" s="139" t="str">
        <f t="shared" si="35"/>
        <v>송도버스</v>
      </c>
      <c r="B39" s="139" t="str">
        <f t="shared" si="1"/>
        <v>8</v>
      </c>
      <c r="C39" s="140" t="str">
        <f t="shared" si="36"/>
        <v>70바2253</v>
      </c>
      <c r="D39" s="128" t="str">
        <f t="shared" si="37"/>
        <v>대형</v>
      </c>
      <c r="E39" s="124" t="str">
        <f t="shared" si="38"/>
        <v>C</v>
      </c>
      <c r="F39" s="147">
        <f t="shared" si="39"/>
        <v>0.8672727272727272</v>
      </c>
      <c r="G39" s="148">
        <f t="shared" si="40"/>
        <v>1.9079999999999999</v>
      </c>
      <c r="H39" s="149">
        <f t="shared" si="41"/>
        <v>2.2000000000000002</v>
      </c>
      <c r="I39" s="150">
        <f t="shared" si="42"/>
        <v>5149.2160000000003</v>
      </c>
      <c r="J39" s="151">
        <f t="shared" si="43"/>
        <v>2.2025550419000495E-2</v>
      </c>
      <c r="K39" s="151">
        <f t="shared" si="44"/>
        <v>0.3813858620649086</v>
      </c>
      <c r="L39" s="151">
        <f t="shared" si="45"/>
        <v>0.22236394822046696</v>
      </c>
      <c r="M39" s="152">
        <f t="shared" si="46"/>
        <v>13.78</v>
      </c>
      <c r="N39" s="153">
        <f t="shared" si="47"/>
        <v>1.1459999999999999</v>
      </c>
      <c r="O39" s="153">
        <f t="shared" si="48"/>
        <v>68.962000000000003</v>
      </c>
      <c r="P39" s="154">
        <f t="shared" si="49"/>
        <v>1.2366666666666668</v>
      </c>
      <c r="Q39" s="155">
        <f t="shared" si="50"/>
        <v>85</v>
      </c>
      <c r="R39" s="156">
        <f t="shared" si="51"/>
        <v>28.121133113868805</v>
      </c>
      <c r="S39" s="141">
        <f t="shared" si="52"/>
        <v>59</v>
      </c>
      <c r="T39" s="141">
        <f t="shared" si="53"/>
        <v>3551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203</v>
      </c>
      <c r="Z39" s="4" t="s">
        <v>136</v>
      </c>
      <c r="AA39" s="4" t="s">
        <v>48</v>
      </c>
      <c r="AB39" s="4">
        <v>521</v>
      </c>
      <c r="AC39" s="4">
        <v>5149.2160000000003</v>
      </c>
      <c r="AD39" s="4">
        <v>2698.8490000000002</v>
      </c>
      <c r="AE39" s="4">
        <v>1.9079999999999999</v>
      </c>
      <c r="AF39" s="4">
        <v>2.2000000000000002</v>
      </c>
      <c r="AG39" s="4">
        <v>13.78</v>
      </c>
      <c r="AH39" s="4">
        <v>306.925769</v>
      </c>
      <c r="AI39" s="4">
        <v>6.7602089999999997</v>
      </c>
      <c r="AJ39" s="4">
        <v>117.057149</v>
      </c>
      <c r="AK39" s="4">
        <v>1145</v>
      </c>
      <c r="AL39" s="4">
        <v>59</v>
      </c>
      <c r="AM39" s="4">
        <v>3551</v>
      </c>
      <c r="AN39" s="4">
        <v>85</v>
      </c>
      <c r="AO39" s="4">
        <v>16.776747</v>
      </c>
      <c r="AP39" s="4">
        <v>9309.1</v>
      </c>
      <c r="AQ39" s="4">
        <v>74.2</v>
      </c>
      <c r="AR39" s="4">
        <v>54</v>
      </c>
      <c r="AS39" s="4">
        <v>13059</v>
      </c>
      <c r="AT39" s="4">
        <v>1.1459999999999999</v>
      </c>
      <c r="AU39" s="4">
        <v>68.962000000000003</v>
      </c>
      <c r="AV39" s="4">
        <v>48024</v>
      </c>
      <c r="AW39" s="4">
        <v>0</v>
      </c>
      <c r="AX39" s="4">
        <v>0.47</v>
      </c>
      <c r="AY39">
        <v>0.8672727272727272</v>
      </c>
      <c r="AZ39" t="s">
        <v>69</v>
      </c>
      <c r="BA39" t="s">
        <v>186</v>
      </c>
      <c r="BB39">
        <v>11</v>
      </c>
      <c r="BC39" t="s">
        <v>352</v>
      </c>
      <c r="BD39">
        <v>14</v>
      </c>
      <c r="BE39">
        <v>150985.94299999997</v>
      </c>
      <c r="BF39">
        <v>3.4103943040578295E-2</v>
      </c>
      <c r="BG39">
        <v>2.9577419691556084E-2</v>
      </c>
      <c r="BH39">
        <v>286585.64</v>
      </c>
      <c r="BI39">
        <v>1.7967459918787277E-2</v>
      </c>
      <c r="BJ39">
        <v>1.5582687965930056E-2</v>
      </c>
      <c r="BK39">
        <v>1</v>
      </c>
      <c r="BL39" t="s">
        <v>67</v>
      </c>
      <c r="BM39">
        <v>1</v>
      </c>
      <c r="BN39" t="s">
        <v>329</v>
      </c>
    </row>
    <row r="40" spans="1:66">
      <c r="A40" s="136" t="str">
        <f t="shared" si="35"/>
        <v>송도버스</v>
      </c>
      <c r="B40" s="136" t="str">
        <f t="shared" si="1"/>
        <v>8</v>
      </c>
      <c r="C40" s="137" t="str">
        <f t="shared" si="36"/>
        <v>70바2255</v>
      </c>
      <c r="D40" s="112" t="str">
        <f t="shared" si="37"/>
        <v>대형</v>
      </c>
      <c r="E40" s="108" t="str">
        <f t="shared" si="38"/>
        <v>D</v>
      </c>
      <c r="F40" s="157">
        <f t="shared" si="39"/>
        <v>0.84809523809523801</v>
      </c>
      <c r="G40" s="158">
        <f t="shared" si="40"/>
        <v>1.7809999999999999</v>
      </c>
      <c r="H40" s="159">
        <f t="shared" si="41"/>
        <v>2.1</v>
      </c>
      <c r="I40" s="160">
        <f t="shared" si="42"/>
        <v>2726.9960000000001</v>
      </c>
      <c r="J40" s="161">
        <f t="shared" si="43"/>
        <v>2.8555239044471329E-2</v>
      </c>
      <c r="K40" s="161">
        <f t="shared" si="44"/>
        <v>0.37825568031485363</v>
      </c>
      <c r="L40" s="161">
        <f t="shared" si="45"/>
        <v>0.27759483328908441</v>
      </c>
      <c r="M40" s="162">
        <f t="shared" si="46"/>
        <v>16.437000000000001</v>
      </c>
      <c r="N40" s="163">
        <f t="shared" si="47"/>
        <v>0.99</v>
      </c>
      <c r="O40" s="163">
        <f t="shared" si="48"/>
        <v>87.495999999999995</v>
      </c>
      <c r="P40" s="164">
        <f t="shared" si="49"/>
        <v>0.95333333333333337</v>
      </c>
      <c r="Q40" s="165">
        <f t="shared" si="50"/>
        <v>87</v>
      </c>
      <c r="R40" s="166">
        <f t="shared" si="51"/>
        <v>28.993110431591841</v>
      </c>
      <c r="S40" s="138">
        <f t="shared" si="52"/>
        <v>27</v>
      </c>
      <c r="T40" s="138">
        <f t="shared" si="53"/>
        <v>2386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204</v>
      </c>
      <c r="Z40" s="4" t="s">
        <v>136</v>
      </c>
      <c r="AA40" s="4" t="s">
        <v>48</v>
      </c>
      <c r="AB40" s="4">
        <v>521</v>
      </c>
      <c r="AC40" s="4">
        <v>2726.9960000000001</v>
      </c>
      <c r="AD40" s="4">
        <v>1530.7329999999999</v>
      </c>
      <c r="AE40" s="4">
        <v>1.7809999999999999</v>
      </c>
      <c r="AF40" s="4">
        <v>2.1</v>
      </c>
      <c r="AG40" s="4">
        <v>16.437000000000001</v>
      </c>
      <c r="AH40" s="4">
        <v>158.561061</v>
      </c>
      <c r="AI40" s="4">
        <v>4.527749</v>
      </c>
      <c r="AJ40" s="4">
        <v>59.976621999999999</v>
      </c>
      <c r="AK40" s="4">
        <v>757</v>
      </c>
      <c r="AL40" s="4">
        <v>27</v>
      </c>
      <c r="AM40" s="4">
        <v>2386</v>
      </c>
      <c r="AN40" s="4">
        <v>87</v>
      </c>
      <c r="AO40" s="4">
        <v>17.198395999999999</v>
      </c>
      <c r="AP40" s="4">
        <v>5005.2</v>
      </c>
      <c r="AQ40" s="4">
        <v>57.2</v>
      </c>
      <c r="AR40" s="4">
        <v>21</v>
      </c>
      <c r="AS40" s="4">
        <v>4097</v>
      </c>
      <c r="AT40" s="4">
        <v>0.99</v>
      </c>
      <c r="AU40" s="4">
        <v>87.495999999999995</v>
      </c>
      <c r="AV40" s="4">
        <v>23488</v>
      </c>
      <c r="AW40" s="4">
        <v>0</v>
      </c>
      <c r="AX40" s="4">
        <v>0.48</v>
      </c>
      <c r="AY40">
        <v>0.84809523809523801</v>
      </c>
      <c r="AZ40" t="s">
        <v>67</v>
      </c>
      <c r="BA40" t="s">
        <v>186</v>
      </c>
      <c r="BB40">
        <v>1</v>
      </c>
      <c r="BC40" t="s">
        <v>363</v>
      </c>
      <c r="BD40">
        <v>8</v>
      </c>
      <c r="BE40">
        <v>150985.94299999997</v>
      </c>
      <c r="BF40">
        <v>1.8061257530444411E-2</v>
      </c>
      <c r="BG40">
        <v>1.5317666505581664E-2</v>
      </c>
      <c r="BH40">
        <v>286585.64</v>
      </c>
      <c r="BI40">
        <v>9.5154663018007461E-3</v>
      </c>
      <c r="BJ40">
        <v>8.0700216588129176E-3</v>
      </c>
      <c r="BK40">
        <v>1</v>
      </c>
      <c r="BL40" t="s">
        <v>68</v>
      </c>
      <c r="BM40">
        <v>-2</v>
      </c>
      <c r="BN40" t="s">
        <v>328</v>
      </c>
    </row>
    <row r="41" spans="1:66">
      <c r="A41" s="139" t="str">
        <f t="shared" si="35"/>
        <v>송도버스</v>
      </c>
      <c r="B41" s="139" t="str">
        <f t="shared" si="1"/>
        <v>8</v>
      </c>
      <c r="C41" s="140" t="str">
        <f t="shared" si="36"/>
        <v>70바2256</v>
      </c>
      <c r="D41" s="128" t="str">
        <f t="shared" si="37"/>
        <v>대형</v>
      </c>
      <c r="E41" s="124" t="str">
        <f t="shared" si="38"/>
        <v>B</v>
      </c>
      <c r="F41" s="147">
        <f t="shared" si="39"/>
        <v>0.91761904761904756</v>
      </c>
      <c r="G41" s="148">
        <f t="shared" si="40"/>
        <v>1.927</v>
      </c>
      <c r="H41" s="149">
        <f t="shared" si="41"/>
        <v>2.1</v>
      </c>
      <c r="I41" s="150">
        <f t="shared" si="42"/>
        <v>5647.7939999999999</v>
      </c>
      <c r="J41" s="151">
        <f t="shared" si="43"/>
        <v>2.6835804307409686E-2</v>
      </c>
      <c r="K41" s="151">
        <f t="shared" si="44"/>
        <v>0.3673176859122036</v>
      </c>
      <c r="L41" s="151">
        <f t="shared" si="45"/>
        <v>0.16519724338387695</v>
      </c>
      <c r="M41" s="152">
        <f t="shared" si="46"/>
        <v>12.295</v>
      </c>
      <c r="N41" s="153">
        <f t="shared" si="47"/>
        <v>0.28299999999999997</v>
      </c>
      <c r="O41" s="153">
        <f t="shared" si="48"/>
        <v>20.114000000000001</v>
      </c>
      <c r="P41" s="154">
        <f t="shared" si="49"/>
        <v>0.64333333333333331</v>
      </c>
      <c r="Q41" s="155">
        <f t="shared" si="50"/>
        <v>86</v>
      </c>
      <c r="R41" s="156">
        <f t="shared" si="51"/>
        <v>27.543264057871987</v>
      </c>
      <c r="S41" s="141">
        <f t="shared" si="52"/>
        <v>16</v>
      </c>
      <c r="T41" s="141">
        <f t="shared" si="53"/>
        <v>1136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205</v>
      </c>
      <c r="Z41" s="4" t="s">
        <v>136</v>
      </c>
      <c r="AA41" s="4" t="s">
        <v>48</v>
      </c>
      <c r="AB41" s="4">
        <v>521</v>
      </c>
      <c r="AC41" s="4">
        <v>5647.7939999999999</v>
      </c>
      <c r="AD41" s="4">
        <v>2930.8209999999999</v>
      </c>
      <c r="AE41" s="4">
        <v>1.927</v>
      </c>
      <c r="AF41" s="4">
        <v>2.1</v>
      </c>
      <c r="AG41" s="4">
        <v>12.295</v>
      </c>
      <c r="AH41" s="4">
        <v>338.45492000000002</v>
      </c>
      <c r="AI41" s="4">
        <v>9.0827100000000005</v>
      </c>
      <c r="AJ41" s="4">
        <v>124.32047799999999</v>
      </c>
      <c r="AK41" s="4">
        <v>933</v>
      </c>
      <c r="AL41" s="4">
        <v>16</v>
      </c>
      <c r="AM41" s="4">
        <v>1136</v>
      </c>
      <c r="AN41" s="4">
        <v>86</v>
      </c>
      <c r="AO41" s="4">
        <v>16.686990000000002</v>
      </c>
      <c r="AP41" s="4">
        <v>5089.5</v>
      </c>
      <c r="AQ41" s="4">
        <v>38.6</v>
      </c>
      <c r="AR41" s="4">
        <v>47</v>
      </c>
      <c r="AS41" s="4">
        <v>13359</v>
      </c>
      <c r="AT41" s="4">
        <v>0.28299999999999997</v>
      </c>
      <c r="AU41" s="4">
        <v>20.114000000000001</v>
      </c>
      <c r="AV41" s="4">
        <v>45740</v>
      </c>
      <c r="AW41" s="4">
        <v>0</v>
      </c>
      <c r="AX41" s="4">
        <v>0.45</v>
      </c>
      <c r="AY41">
        <v>0.91761904761904756</v>
      </c>
      <c r="AZ41" t="s">
        <v>68</v>
      </c>
      <c r="BA41" t="s">
        <v>186</v>
      </c>
      <c r="BB41">
        <v>4</v>
      </c>
      <c r="BC41" t="s">
        <v>357</v>
      </c>
      <c r="BD41">
        <v>12</v>
      </c>
      <c r="BE41">
        <v>150985.94299999997</v>
      </c>
      <c r="BF41">
        <v>3.7406091506147703E-2</v>
      </c>
      <c r="BG41">
        <v>3.4324542063022198E-2</v>
      </c>
      <c r="BH41">
        <v>286585.64</v>
      </c>
      <c r="BI41">
        <v>1.97071772333045E-2</v>
      </c>
      <c r="BJ41">
        <v>1.8083681204084653E-2</v>
      </c>
      <c r="BK41">
        <v>1</v>
      </c>
      <c r="BL41" t="s">
        <v>68</v>
      </c>
      <c r="BM41">
        <v>0</v>
      </c>
      <c r="BN41" t="s">
        <v>327</v>
      </c>
    </row>
    <row r="42" spans="1:66">
      <c r="A42" s="136" t="str">
        <f t="shared" si="35"/>
        <v>송도버스</v>
      </c>
      <c r="B42" s="136" t="str">
        <f t="shared" si="1"/>
        <v>8</v>
      </c>
      <c r="C42" s="137" t="str">
        <f t="shared" si="36"/>
        <v>70바2264</v>
      </c>
      <c r="D42" s="112" t="str">
        <f t="shared" si="37"/>
        <v>대형</v>
      </c>
      <c r="E42" s="108" t="str">
        <f t="shared" si="38"/>
        <v>D</v>
      </c>
      <c r="F42" s="157">
        <f t="shared" si="39"/>
        <v>0.84772727272727266</v>
      </c>
      <c r="G42" s="158">
        <f t="shared" si="40"/>
        <v>1.865</v>
      </c>
      <c r="H42" s="159">
        <f t="shared" si="41"/>
        <v>2.2000000000000002</v>
      </c>
      <c r="I42" s="160">
        <f t="shared" si="42"/>
        <v>4104.5929999999998</v>
      </c>
      <c r="J42" s="161">
        <f t="shared" si="43"/>
        <v>2.2159587390281382E-2</v>
      </c>
      <c r="K42" s="161">
        <f t="shared" si="44"/>
        <v>0.38172559857970084</v>
      </c>
      <c r="L42" s="161">
        <f t="shared" si="45"/>
        <v>0.22487004192620316</v>
      </c>
      <c r="M42" s="162">
        <f t="shared" si="46"/>
        <v>12.815</v>
      </c>
      <c r="N42" s="163">
        <f t="shared" si="47"/>
        <v>0</v>
      </c>
      <c r="O42" s="163">
        <f t="shared" si="48"/>
        <v>32.841000000000001</v>
      </c>
      <c r="P42" s="164">
        <f t="shared" si="49"/>
        <v>0.24333333333333332</v>
      </c>
      <c r="Q42" s="165">
        <f t="shared" si="50"/>
        <v>94</v>
      </c>
      <c r="R42" s="166">
        <f t="shared" si="51"/>
        <v>27.36500944026433</v>
      </c>
      <c r="S42" s="138">
        <f t="shared" si="52"/>
        <v>0</v>
      </c>
      <c r="T42" s="138">
        <f t="shared" si="53"/>
        <v>1348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206</v>
      </c>
      <c r="Z42" s="4" t="s">
        <v>136</v>
      </c>
      <c r="AA42" s="4" t="s">
        <v>48</v>
      </c>
      <c r="AB42" s="4">
        <v>521</v>
      </c>
      <c r="AC42" s="4">
        <v>4104.5929999999998</v>
      </c>
      <c r="AD42" s="4">
        <v>2201.2399999999998</v>
      </c>
      <c r="AE42" s="4">
        <v>1.865</v>
      </c>
      <c r="AF42" s="4">
        <v>2.2000000000000002</v>
      </c>
      <c r="AG42" s="4">
        <v>12.815</v>
      </c>
      <c r="AH42" s="4">
        <v>251.61966699999999</v>
      </c>
      <c r="AI42" s="4">
        <v>5.5757880000000002</v>
      </c>
      <c r="AJ42" s="4">
        <v>96.049667999999997</v>
      </c>
      <c r="AK42" s="4">
        <v>923</v>
      </c>
      <c r="AL42" s="4">
        <v>0</v>
      </c>
      <c r="AM42" s="4">
        <v>1348</v>
      </c>
      <c r="AN42" s="4">
        <v>94</v>
      </c>
      <c r="AO42" s="4">
        <v>16.312687</v>
      </c>
      <c r="AP42" s="4">
        <v>7227.2</v>
      </c>
      <c r="AQ42" s="4">
        <v>14.6</v>
      </c>
      <c r="AR42" s="4">
        <v>62</v>
      </c>
      <c r="AS42" s="4">
        <v>29254</v>
      </c>
      <c r="AT42" s="4">
        <v>0</v>
      </c>
      <c r="AU42" s="4">
        <v>32.841000000000001</v>
      </c>
      <c r="AV42" s="4">
        <v>36984</v>
      </c>
      <c r="AW42" s="4">
        <v>0</v>
      </c>
      <c r="AX42" s="4">
        <v>0.45</v>
      </c>
      <c r="AY42">
        <v>0.84772727272727266</v>
      </c>
      <c r="AZ42" t="s">
        <v>67</v>
      </c>
      <c r="BA42" t="s">
        <v>186</v>
      </c>
      <c r="BB42">
        <v>2</v>
      </c>
      <c r="BC42" t="s">
        <v>364</v>
      </c>
      <c r="BD42">
        <v>21</v>
      </c>
      <c r="BE42">
        <v>150985.94299999997</v>
      </c>
      <c r="BF42">
        <v>2.7185265849549986E-2</v>
      </c>
      <c r="BG42">
        <v>2.3045691277004874E-2</v>
      </c>
      <c r="BH42">
        <v>286585.64</v>
      </c>
      <c r="BI42">
        <v>1.4322395916278288E-2</v>
      </c>
      <c r="BJ42">
        <v>1.2141485629026821E-2</v>
      </c>
      <c r="BK42">
        <v>1</v>
      </c>
      <c r="BL42" t="s">
        <v>67</v>
      </c>
      <c r="BM42">
        <v>0</v>
      </c>
      <c r="BN42" t="s">
        <v>327</v>
      </c>
    </row>
    <row r="43" spans="1:66">
      <c r="A43" s="139" t="str">
        <f t="shared" si="35"/>
        <v>송도버스</v>
      </c>
      <c r="B43" s="139" t="str">
        <f t="shared" si="1"/>
        <v>8</v>
      </c>
      <c r="C43" s="140" t="str">
        <f t="shared" si="36"/>
        <v>70바2265</v>
      </c>
      <c r="D43" s="128" t="str">
        <f t="shared" si="37"/>
        <v>대형</v>
      </c>
      <c r="E43" s="124" t="str">
        <f t="shared" si="38"/>
        <v>D</v>
      </c>
      <c r="F43" s="147">
        <f t="shared" si="39"/>
        <v>0.84590909090909083</v>
      </c>
      <c r="G43" s="148">
        <f t="shared" si="40"/>
        <v>1.861</v>
      </c>
      <c r="H43" s="149">
        <f t="shared" si="41"/>
        <v>2.2000000000000002</v>
      </c>
      <c r="I43" s="150">
        <f t="shared" si="42"/>
        <v>6330.9610000000002</v>
      </c>
      <c r="J43" s="151">
        <f t="shared" si="43"/>
        <v>2.7872123124061832E-2</v>
      </c>
      <c r="K43" s="151">
        <f t="shared" si="44"/>
        <v>0.36585392180427473</v>
      </c>
      <c r="L43" s="151">
        <f t="shared" si="45"/>
        <v>0.19459920855617338</v>
      </c>
      <c r="M43" s="152">
        <f t="shared" si="46"/>
        <v>18.637</v>
      </c>
      <c r="N43" s="153">
        <f t="shared" si="47"/>
        <v>0.158</v>
      </c>
      <c r="O43" s="153">
        <f t="shared" si="48"/>
        <v>41.984000000000002</v>
      </c>
      <c r="P43" s="154">
        <f t="shared" si="49"/>
        <v>0.98333333333333328</v>
      </c>
      <c r="Q43" s="155">
        <f t="shared" si="50"/>
        <v>84</v>
      </c>
      <c r="R43" s="156">
        <f t="shared" si="51"/>
        <v>27.411262515888108</v>
      </c>
      <c r="S43" s="141">
        <f t="shared" si="52"/>
        <v>10</v>
      </c>
      <c r="T43" s="141">
        <f t="shared" si="53"/>
        <v>2658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207</v>
      </c>
      <c r="Z43" s="4" t="s">
        <v>136</v>
      </c>
      <c r="AA43" s="4" t="s">
        <v>48</v>
      </c>
      <c r="AB43" s="4">
        <v>521</v>
      </c>
      <c r="AC43" s="4">
        <v>6330.9610000000002</v>
      </c>
      <c r="AD43" s="4">
        <v>3402.538</v>
      </c>
      <c r="AE43" s="4">
        <v>1.861</v>
      </c>
      <c r="AF43" s="4">
        <v>2.2000000000000002</v>
      </c>
      <c r="AG43" s="4">
        <v>18.637</v>
      </c>
      <c r="AH43" s="4">
        <v>380.95325400000002</v>
      </c>
      <c r="AI43" s="4">
        <v>10.617976000000001</v>
      </c>
      <c r="AJ43" s="4">
        <v>139.373242</v>
      </c>
      <c r="AK43" s="4">
        <v>1232</v>
      </c>
      <c r="AL43" s="4">
        <v>10</v>
      </c>
      <c r="AM43" s="4">
        <v>2658</v>
      </c>
      <c r="AN43" s="4">
        <v>84</v>
      </c>
      <c r="AO43" s="4">
        <v>16.618734</v>
      </c>
      <c r="AP43" s="4">
        <v>10181.9</v>
      </c>
      <c r="AQ43" s="4">
        <v>59</v>
      </c>
      <c r="AR43" s="4">
        <v>80</v>
      </c>
      <c r="AS43" s="4">
        <v>26297</v>
      </c>
      <c r="AT43" s="4">
        <v>0.158</v>
      </c>
      <c r="AU43" s="4">
        <v>41.984000000000002</v>
      </c>
      <c r="AV43" s="4">
        <v>56334</v>
      </c>
      <c r="AW43" s="4">
        <v>0</v>
      </c>
      <c r="AX43" s="4">
        <v>0.57999999999999996</v>
      </c>
      <c r="AY43">
        <v>0.84590909090909083</v>
      </c>
      <c r="AZ43" t="s">
        <v>67</v>
      </c>
      <c r="BA43" t="s">
        <v>186</v>
      </c>
      <c r="BB43">
        <v>3</v>
      </c>
      <c r="BC43" t="s">
        <v>358</v>
      </c>
      <c r="BD43">
        <v>23</v>
      </c>
      <c r="BE43">
        <v>150985.94299999997</v>
      </c>
      <c r="BF43">
        <v>4.193079749152543E-2</v>
      </c>
      <c r="BG43">
        <v>3.5469642787149466E-2</v>
      </c>
      <c r="BH43">
        <v>286585.64</v>
      </c>
      <c r="BI43">
        <v>2.2090991718915154E-2</v>
      </c>
      <c r="BJ43">
        <v>1.8686970722227771E-2</v>
      </c>
      <c r="BK43">
        <v>1</v>
      </c>
      <c r="BL43" t="s">
        <v>69</v>
      </c>
      <c r="BM43">
        <v>-1</v>
      </c>
      <c r="BN43" t="s">
        <v>328</v>
      </c>
    </row>
    <row r="44" spans="1:66">
      <c r="A44" s="136" t="str">
        <f t="shared" si="35"/>
        <v>송도버스</v>
      </c>
      <c r="B44" s="136" t="str">
        <f t="shared" si="1"/>
        <v>8</v>
      </c>
      <c r="C44" s="137" t="str">
        <f t="shared" si="36"/>
        <v>70바2271</v>
      </c>
      <c r="D44" s="112" t="str">
        <f t="shared" si="37"/>
        <v>대형</v>
      </c>
      <c r="E44" s="108" t="str">
        <f t="shared" si="38"/>
        <v>S</v>
      </c>
      <c r="F44" s="157">
        <f t="shared" si="39"/>
        <v>1.0271428571428571</v>
      </c>
      <c r="G44" s="158">
        <f t="shared" si="40"/>
        <v>2.157</v>
      </c>
      <c r="H44" s="159">
        <f t="shared" si="41"/>
        <v>2.1</v>
      </c>
      <c r="I44" s="160">
        <f t="shared" si="42"/>
        <v>5542.7129999999997</v>
      </c>
      <c r="J44" s="161">
        <f t="shared" si="43"/>
        <v>1.4157653959680307E-2</v>
      </c>
      <c r="K44" s="161">
        <f t="shared" si="44"/>
        <v>0.37051296104469161</v>
      </c>
      <c r="L44" s="161">
        <f t="shared" si="45"/>
        <v>0.25132096863034403</v>
      </c>
      <c r="M44" s="162">
        <f t="shared" si="46"/>
        <v>12.789</v>
      </c>
      <c r="N44" s="163">
        <f t="shared" si="47"/>
        <v>0.27100000000000002</v>
      </c>
      <c r="O44" s="163">
        <f t="shared" si="48"/>
        <v>26.015999999999998</v>
      </c>
      <c r="P44" s="164">
        <f t="shared" si="49"/>
        <v>0</v>
      </c>
      <c r="Q44" s="165">
        <f t="shared" si="50"/>
        <v>81</v>
      </c>
      <c r="R44" s="166">
        <f t="shared" si="51"/>
        <v>26.837531999288988</v>
      </c>
      <c r="S44" s="138">
        <f t="shared" si="52"/>
        <v>15</v>
      </c>
      <c r="T44" s="138">
        <f t="shared" si="53"/>
        <v>1442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209</v>
      </c>
      <c r="Z44" s="4" t="s">
        <v>136</v>
      </c>
      <c r="AA44" s="4" t="s">
        <v>48</v>
      </c>
      <c r="AB44" s="4">
        <v>521</v>
      </c>
      <c r="AC44" s="4">
        <v>5542.7129999999997</v>
      </c>
      <c r="AD44" s="4">
        <v>2570.183</v>
      </c>
      <c r="AE44" s="4">
        <v>2.157</v>
      </c>
      <c r="AF44" s="4">
        <v>2.1</v>
      </c>
      <c r="AG44" s="4">
        <v>12.789</v>
      </c>
      <c r="AH44" s="4">
        <v>335.638801</v>
      </c>
      <c r="AI44" s="4">
        <v>4.7518580000000004</v>
      </c>
      <c r="AJ44" s="4">
        <v>124.358526</v>
      </c>
      <c r="AK44" s="4">
        <v>1393</v>
      </c>
      <c r="AL44" s="4">
        <v>15</v>
      </c>
      <c r="AM44" s="4">
        <v>1442</v>
      </c>
      <c r="AN44" s="4">
        <v>81</v>
      </c>
      <c r="AO44" s="4">
        <v>16.513922000000001</v>
      </c>
      <c r="AP44" s="4">
        <v>5004.3</v>
      </c>
      <c r="AQ44" s="4">
        <v>0</v>
      </c>
      <c r="AR44" s="4">
        <v>50</v>
      </c>
      <c r="AS44" s="4">
        <v>23920</v>
      </c>
      <c r="AT44" s="4">
        <v>0.27100000000000002</v>
      </c>
      <c r="AU44" s="4">
        <v>26.015999999999998</v>
      </c>
      <c r="AV44" s="4">
        <v>48625</v>
      </c>
      <c r="AW44" s="4">
        <v>0</v>
      </c>
      <c r="AX44" s="4">
        <v>0.53</v>
      </c>
      <c r="AY44">
        <v>1.0271428571428571</v>
      </c>
      <c r="AZ44" t="s">
        <v>71</v>
      </c>
      <c r="BA44" t="s">
        <v>186</v>
      </c>
      <c r="BB44">
        <v>1</v>
      </c>
      <c r="BC44" t="s">
        <v>393</v>
      </c>
      <c r="BD44">
        <v>13</v>
      </c>
      <c r="BE44">
        <v>150985.94299999997</v>
      </c>
      <c r="BF44">
        <v>3.6710126054582452E-2</v>
      </c>
      <c r="BG44">
        <v>3.7706543761778261E-2</v>
      </c>
      <c r="BH44">
        <v>286585.64</v>
      </c>
      <c r="BI44">
        <v>1.9340511967033656E-2</v>
      </c>
      <c r="BJ44">
        <v>1.9865468720424568E-2</v>
      </c>
      <c r="BK44">
        <v>1</v>
      </c>
      <c r="BL44" t="s">
        <v>71</v>
      </c>
      <c r="BM44">
        <v>0</v>
      </c>
      <c r="BN44" t="s">
        <v>327</v>
      </c>
    </row>
    <row r="45" spans="1:66">
      <c r="A45" s="139" t="str">
        <f t="shared" si="35"/>
        <v>송도버스</v>
      </c>
      <c r="B45" s="139" t="str">
        <f t="shared" si="1"/>
        <v>8</v>
      </c>
      <c r="C45" s="140" t="str">
        <f t="shared" si="36"/>
        <v>70바2276</v>
      </c>
      <c r="D45" s="128" t="str">
        <f t="shared" si="37"/>
        <v>대형</v>
      </c>
      <c r="E45" s="124" t="str">
        <f t="shared" si="38"/>
        <v>B</v>
      </c>
      <c r="F45" s="147">
        <f t="shared" si="39"/>
        <v>0.91863636363636347</v>
      </c>
      <c r="G45" s="148">
        <f t="shared" si="40"/>
        <v>2.0209999999999999</v>
      </c>
      <c r="H45" s="149">
        <f t="shared" si="41"/>
        <v>2.2000000000000002</v>
      </c>
      <c r="I45" s="150">
        <f t="shared" si="42"/>
        <v>6043.982</v>
      </c>
      <c r="J45" s="151">
        <f t="shared" si="43"/>
        <v>2.178626699993182E-2</v>
      </c>
      <c r="K45" s="151">
        <f t="shared" si="44"/>
        <v>0.36266335862865123</v>
      </c>
      <c r="L45" s="151">
        <f t="shared" si="45"/>
        <v>0.19871005572154252</v>
      </c>
      <c r="M45" s="152">
        <f t="shared" si="46"/>
        <v>12.093</v>
      </c>
      <c r="N45" s="153">
        <f t="shared" si="47"/>
        <v>2.9780000000000002</v>
      </c>
      <c r="O45" s="153">
        <f t="shared" si="48"/>
        <v>35.042999999999999</v>
      </c>
      <c r="P45" s="154">
        <f t="shared" si="49"/>
        <v>1.3116666666666668</v>
      </c>
      <c r="Q45" s="155">
        <f t="shared" si="50"/>
        <v>93</v>
      </c>
      <c r="R45" s="156">
        <f t="shared" si="51"/>
        <v>27.367796440802945</v>
      </c>
      <c r="S45" s="141">
        <f t="shared" si="52"/>
        <v>180</v>
      </c>
      <c r="T45" s="141">
        <f t="shared" si="53"/>
        <v>2118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210</v>
      </c>
      <c r="Z45" s="4" t="s">
        <v>136</v>
      </c>
      <c r="AA45" s="4" t="s">
        <v>48</v>
      </c>
      <c r="AB45" s="4">
        <v>521</v>
      </c>
      <c r="AC45" s="4">
        <v>6043.982</v>
      </c>
      <c r="AD45" s="4">
        <v>2990.5030000000002</v>
      </c>
      <c r="AE45" s="4">
        <v>2.0209999999999999</v>
      </c>
      <c r="AF45" s="4">
        <v>2.2000000000000002</v>
      </c>
      <c r="AG45" s="4">
        <v>12.093</v>
      </c>
      <c r="AH45" s="4">
        <v>358.77298300000001</v>
      </c>
      <c r="AI45" s="4">
        <v>7.8163239999999998</v>
      </c>
      <c r="AJ45" s="4">
        <v>130.11381499999999</v>
      </c>
      <c r="AK45" s="4">
        <v>1201</v>
      </c>
      <c r="AL45" s="4">
        <v>180</v>
      </c>
      <c r="AM45" s="4">
        <v>2118</v>
      </c>
      <c r="AN45" s="4">
        <v>93</v>
      </c>
      <c r="AO45" s="4">
        <v>16.846257000000001</v>
      </c>
      <c r="AP45" s="4">
        <v>9409.6</v>
      </c>
      <c r="AQ45" s="4">
        <v>78.7</v>
      </c>
      <c r="AR45" s="4">
        <v>50</v>
      </c>
      <c r="AS45" s="4">
        <v>18329</v>
      </c>
      <c r="AT45" s="4">
        <v>2.9780000000000002</v>
      </c>
      <c r="AU45" s="4">
        <v>35.042999999999999</v>
      </c>
      <c r="AV45" s="4">
        <v>25847</v>
      </c>
      <c r="AW45" s="4">
        <v>0</v>
      </c>
      <c r="AX45" s="4">
        <v>0.47</v>
      </c>
      <c r="AY45">
        <v>0.91863636363636347</v>
      </c>
      <c r="AZ45" t="s">
        <v>68</v>
      </c>
      <c r="BA45" t="s">
        <v>186</v>
      </c>
      <c r="BB45">
        <v>2</v>
      </c>
      <c r="BC45" t="s">
        <v>215</v>
      </c>
      <c r="BD45">
        <v>9</v>
      </c>
      <c r="BE45">
        <v>150985.94299999997</v>
      </c>
      <c r="BF45">
        <v>4.0030097371382453E-2</v>
      </c>
      <c r="BG45">
        <v>3.6773103085256331E-2</v>
      </c>
      <c r="BH45">
        <v>286585.64</v>
      </c>
      <c r="BI45">
        <v>2.1089619144909005E-2</v>
      </c>
      <c r="BJ45">
        <v>1.9373691041755042E-2</v>
      </c>
      <c r="BK45">
        <v>1</v>
      </c>
      <c r="BL45" t="s">
        <v>69</v>
      </c>
      <c r="BM45">
        <v>1</v>
      </c>
      <c r="BN45" t="s">
        <v>329</v>
      </c>
    </row>
    <row r="46" spans="1:66">
      <c r="A46" s="136" t="str">
        <f t="shared" si="35"/>
        <v>송도버스</v>
      </c>
      <c r="B46" s="136" t="str">
        <f t="shared" si="1"/>
        <v>8</v>
      </c>
      <c r="C46" s="137" t="str">
        <f t="shared" si="36"/>
        <v>70바2282</v>
      </c>
      <c r="D46" s="112" t="str">
        <f t="shared" si="37"/>
        <v>대형</v>
      </c>
      <c r="E46" s="108" t="str">
        <f t="shared" si="38"/>
        <v>C</v>
      </c>
      <c r="F46" s="157">
        <f t="shared" si="39"/>
        <v>0.86952380952380948</v>
      </c>
      <c r="G46" s="158">
        <f t="shared" si="40"/>
        <v>1.8260000000000001</v>
      </c>
      <c r="H46" s="159">
        <f t="shared" si="41"/>
        <v>2.1</v>
      </c>
      <c r="I46" s="160">
        <f t="shared" si="42"/>
        <v>2493.848</v>
      </c>
      <c r="J46" s="161">
        <f t="shared" si="43"/>
        <v>2.5105001879867906E-2</v>
      </c>
      <c r="K46" s="161">
        <f t="shared" si="44"/>
        <v>0.37244078469403064</v>
      </c>
      <c r="L46" s="161">
        <f t="shared" si="45"/>
        <v>0.21292396328886123</v>
      </c>
      <c r="M46" s="162">
        <f t="shared" si="46"/>
        <v>12.031000000000001</v>
      </c>
      <c r="N46" s="163">
        <f t="shared" si="47"/>
        <v>0.64200000000000002</v>
      </c>
      <c r="O46" s="163">
        <f t="shared" si="48"/>
        <v>47.677</v>
      </c>
      <c r="P46" s="164">
        <f t="shared" si="49"/>
        <v>0</v>
      </c>
      <c r="Q46" s="165">
        <f t="shared" si="50"/>
        <v>81</v>
      </c>
      <c r="R46" s="166">
        <f t="shared" si="51"/>
        <v>27.58188847336821</v>
      </c>
      <c r="S46" s="138">
        <f t="shared" si="52"/>
        <v>16</v>
      </c>
      <c r="T46" s="138">
        <f t="shared" si="53"/>
        <v>1189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211</v>
      </c>
      <c r="Z46" s="4" t="s">
        <v>136</v>
      </c>
      <c r="AA46" s="4" t="s">
        <v>48</v>
      </c>
      <c r="AB46" s="4">
        <v>521</v>
      </c>
      <c r="AC46" s="4">
        <v>2493.848</v>
      </c>
      <c r="AD46" s="4">
        <v>1365.74</v>
      </c>
      <c r="AE46" s="4">
        <v>1.8260000000000001</v>
      </c>
      <c r="AF46" s="4">
        <v>2.1</v>
      </c>
      <c r="AG46" s="4">
        <v>12.031000000000001</v>
      </c>
      <c r="AH46" s="4">
        <v>150.07969399999999</v>
      </c>
      <c r="AI46" s="4">
        <v>3.7677510000000001</v>
      </c>
      <c r="AJ46" s="4">
        <v>55.895798999999997</v>
      </c>
      <c r="AK46" s="4">
        <v>531</v>
      </c>
      <c r="AL46" s="4">
        <v>16</v>
      </c>
      <c r="AM46" s="4">
        <v>1189</v>
      </c>
      <c r="AN46" s="4">
        <v>81</v>
      </c>
      <c r="AO46" s="4">
        <v>16.616824000000001</v>
      </c>
      <c r="AP46" s="4">
        <v>4326.7</v>
      </c>
      <c r="AQ46" s="4">
        <v>0</v>
      </c>
      <c r="AR46" s="4">
        <v>28</v>
      </c>
      <c r="AS46" s="4">
        <v>8848</v>
      </c>
      <c r="AT46" s="4">
        <v>0.64200000000000002</v>
      </c>
      <c r="AU46" s="4">
        <v>47.677</v>
      </c>
      <c r="AV46" s="4">
        <v>22560</v>
      </c>
      <c r="AW46" s="4">
        <v>0</v>
      </c>
      <c r="AX46" s="4">
        <v>0.42</v>
      </c>
      <c r="AY46">
        <v>0.86952380952380948</v>
      </c>
      <c r="AZ46" t="s">
        <v>69</v>
      </c>
      <c r="BA46" t="s">
        <v>186</v>
      </c>
      <c r="BB46">
        <v>10</v>
      </c>
      <c r="BC46" t="s">
        <v>356</v>
      </c>
      <c r="BD46">
        <v>18</v>
      </c>
      <c r="BE46">
        <v>150985.94299999997</v>
      </c>
      <c r="BF46">
        <v>1.6517087289377664E-2</v>
      </c>
      <c r="BG46">
        <v>1.4362000662096959E-2</v>
      </c>
      <c r="BH46">
        <v>286585.64</v>
      </c>
      <c r="BI46">
        <v>8.701929377899046E-3</v>
      </c>
      <c r="BJ46">
        <v>7.5665347828779324E-3</v>
      </c>
      <c r="BK46">
        <v>1</v>
      </c>
      <c r="BL46" t="s">
        <v>69</v>
      </c>
      <c r="BM46">
        <v>0</v>
      </c>
      <c r="BN46" t="s">
        <v>327</v>
      </c>
    </row>
    <row r="47" spans="1:66">
      <c r="A47" s="139" t="str">
        <f t="shared" si="35"/>
        <v>송도버스</v>
      </c>
      <c r="B47" s="139" t="str">
        <f t="shared" si="1"/>
        <v>8</v>
      </c>
      <c r="C47" s="140" t="str">
        <f t="shared" si="36"/>
        <v>70바2287</v>
      </c>
      <c r="D47" s="128" t="str">
        <f t="shared" si="37"/>
        <v>대형</v>
      </c>
      <c r="E47" s="124" t="str">
        <f t="shared" si="38"/>
        <v>C</v>
      </c>
      <c r="F47" s="147">
        <f t="shared" si="39"/>
        <v>0.87590909090909086</v>
      </c>
      <c r="G47" s="148">
        <f t="shared" si="40"/>
        <v>1.927</v>
      </c>
      <c r="H47" s="149">
        <f t="shared" si="41"/>
        <v>2.2000000000000002</v>
      </c>
      <c r="I47" s="150">
        <f t="shared" si="42"/>
        <v>5553.4059999999999</v>
      </c>
      <c r="J47" s="151">
        <f t="shared" si="43"/>
        <v>2.9780415255368127E-2</v>
      </c>
      <c r="K47" s="151">
        <f t="shared" si="44"/>
        <v>0.3519682024487788</v>
      </c>
      <c r="L47" s="151">
        <f t="shared" si="45"/>
        <v>0.1490976888777806</v>
      </c>
      <c r="M47" s="152">
        <f t="shared" si="46"/>
        <v>13.12</v>
      </c>
      <c r="N47" s="153">
        <f t="shared" si="47"/>
        <v>1.7649999999999999</v>
      </c>
      <c r="O47" s="153">
        <f t="shared" si="48"/>
        <v>24.434999999999999</v>
      </c>
      <c r="P47" s="154">
        <f t="shared" si="49"/>
        <v>0.91</v>
      </c>
      <c r="Q47" s="155">
        <f t="shared" si="50"/>
        <v>92</v>
      </c>
      <c r="R47" s="156">
        <f t="shared" si="51"/>
        <v>26.37146186375373</v>
      </c>
      <c r="S47" s="141">
        <f t="shared" si="52"/>
        <v>98</v>
      </c>
      <c r="T47" s="141">
        <f t="shared" si="53"/>
        <v>1357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212</v>
      </c>
      <c r="Z47" s="4" t="s">
        <v>136</v>
      </c>
      <c r="AA47" s="4" t="s">
        <v>48</v>
      </c>
      <c r="AB47" s="4">
        <v>521</v>
      </c>
      <c r="AC47" s="4">
        <v>5553.4059999999999</v>
      </c>
      <c r="AD47" s="4">
        <v>2882.15</v>
      </c>
      <c r="AE47" s="4">
        <v>1.927</v>
      </c>
      <c r="AF47" s="4">
        <v>2.2000000000000002</v>
      </c>
      <c r="AG47" s="4">
        <v>13.12</v>
      </c>
      <c r="AH47" s="4">
        <v>340.61214100000001</v>
      </c>
      <c r="AI47" s="4">
        <v>10.143571</v>
      </c>
      <c r="AJ47" s="4">
        <v>119.884643</v>
      </c>
      <c r="AK47" s="4">
        <v>828</v>
      </c>
      <c r="AL47" s="4">
        <v>98</v>
      </c>
      <c r="AM47" s="4">
        <v>1357</v>
      </c>
      <c r="AN47" s="4">
        <v>92</v>
      </c>
      <c r="AO47" s="4">
        <v>16.304192</v>
      </c>
      <c r="AP47" s="4">
        <v>7282.6</v>
      </c>
      <c r="AQ47" s="4">
        <v>54.6</v>
      </c>
      <c r="AR47" s="4">
        <v>48</v>
      </c>
      <c r="AS47" s="4">
        <v>16464</v>
      </c>
      <c r="AT47" s="4">
        <v>1.7649999999999999</v>
      </c>
      <c r="AU47" s="4">
        <v>24.434999999999999</v>
      </c>
      <c r="AV47" s="4">
        <v>48755</v>
      </c>
      <c r="AW47" s="4">
        <v>0</v>
      </c>
      <c r="AX47" s="4">
        <v>0.49</v>
      </c>
      <c r="AY47">
        <v>0.87590909090909086</v>
      </c>
      <c r="AZ47" t="s">
        <v>69</v>
      </c>
      <c r="BA47" t="s">
        <v>186</v>
      </c>
      <c r="BB47">
        <v>8</v>
      </c>
      <c r="BC47" t="s">
        <v>353</v>
      </c>
      <c r="BD47">
        <v>13</v>
      </c>
      <c r="BE47">
        <v>150985.94299999997</v>
      </c>
      <c r="BF47">
        <v>3.6780947217053189E-2</v>
      </c>
      <c r="BG47">
        <v>3.2216766039664314E-2</v>
      </c>
      <c r="BH47">
        <v>286585.64</v>
      </c>
      <c r="BI47">
        <v>1.9377823676022286E-2</v>
      </c>
      <c r="BJ47">
        <v>1.6973211919861338E-2</v>
      </c>
      <c r="BK47">
        <v>1</v>
      </c>
      <c r="BL47" t="s">
        <v>69</v>
      </c>
      <c r="BM47">
        <v>0</v>
      </c>
      <c r="BN47" t="s">
        <v>327</v>
      </c>
    </row>
    <row r="48" spans="1:66">
      <c r="A48" s="136" t="str">
        <f t="shared" si="35"/>
        <v>송도버스</v>
      </c>
      <c r="B48" s="136" t="str">
        <f t="shared" si="1"/>
        <v>8</v>
      </c>
      <c r="C48" s="137" t="str">
        <f t="shared" si="36"/>
        <v>70바2289</v>
      </c>
      <c r="D48" s="112" t="str">
        <f t="shared" si="37"/>
        <v>대형</v>
      </c>
      <c r="E48" s="108" t="str">
        <f t="shared" si="38"/>
        <v>C</v>
      </c>
      <c r="F48" s="157">
        <f t="shared" si="39"/>
        <v>0.85136363636363632</v>
      </c>
      <c r="G48" s="158">
        <f t="shared" si="40"/>
        <v>1.873</v>
      </c>
      <c r="H48" s="159">
        <f t="shared" si="41"/>
        <v>2.2000000000000002</v>
      </c>
      <c r="I48" s="160">
        <f t="shared" si="42"/>
        <v>5066.09</v>
      </c>
      <c r="J48" s="161">
        <f t="shared" si="43"/>
        <v>1.9387609568464775E-2</v>
      </c>
      <c r="K48" s="161">
        <f t="shared" si="44"/>
        <v>0.36029830086431758</v>
      </c>
      <c r="L48" s="161">
        <f t="shared" si="45"/>
        <v>0.20094392322284049</v>
      </c>
      <c r="M48" s="162">
        <f t="shared" si="46"/>
        <v>13.638999999999999</v>
      </c>
      <c r="N48" s="163">
        <f t="shared" si="47"/>
        <v>0.51300000000000001</v>
      </c>
      <c r="O48" s="163">
        <f t="shared" si="48"/>
        <v>33.991</v>
      </c>
      <c r="P48" s="164">
        <f t="shared" si="49"/>
        <v>0.15333333333333332</v>
      </c>
      <c r="Q48" s="165">
        <f t="shared" si="50"/>
        <v>82</v>
      </c>
      <c r="R48" s="166">
        <f t="shared" si="51"/>
        <v>27.410231166943831</v>
      </c>
      <c r="S48" s="138">
        <f t="shared" si="52"/>
        <v>26</v>
      </c>
      <c r="T48" s="138">
        <f t="shared" si="53"/>
        <v>1722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213</v>
      </c>
      <c r="Z48" s="4" t="s">
        <v>136</v>
      </c>
      <c r="AA48" s="4" t="s">
        <v>48</v>
      </c>
      <c r="AB48" s="4">
        <v>521</v>
      </c>
      <c r="AC48" s="4">
        <v>5066.09</v>
      </c>
      <c r="AD48" s="4">
        <v>2705.038</v>
      </c>
      <c r="AE48" s="4">
        <v>1.873</v>
      </c>
      <c r="AF48" s="4">
        <v>2.2000000000000002</v>
      </c>
      <c r="AG48" s="4">
        <v>13.638999999999999</v>
      </c>
      <c r="AH48" s="4">
        <v>297.95354500000002</v>
      </c>
      <c r="AI48" s="4">
        <v>5.7766070000000003</v>
      </c>
      <c r="AJ48" s="4">
        <v>107.35215599999999</v>
      </c>
      <c r="AK48" s="4">
        <v>1018</v>
      </c>
      <c r="AL48" s="4">
        <v>26</v>
      </c>
      <c r="AM48" s="4">
        <v>1722</v>
      </c>
      <c r="AN48" s="4">
        <v>82</v>
      </c>
      <c r="AO48" s="4">
        <v>17.002952000000001</v>
      </c>
      <c r="AP48" s="4">
        <v>9688</v>
      </c>
      <c r="AQ48" s="4">
        <v>9.1999999999999993</v>
      </c>
      <c r="AR48" s="4">
        <v>62</v>
      </c>
      <c r="AS48" s="4">
        <v>18049</v>
      </c>
      <c r="AT48" s="4">
        <v>0.51300000000000001</v>
      </c>
      <c r="AU48" s="4">
        <v>33.991</v>
      </c>
      <c r="AV48" s="4">
        <v>44689</v>
      </c>
      <c r="AW48" s="4">
        <v>0</v>
      </c>
      <c r="AX48" s="4">
        <v>0.47</v>
      </c>
      <c r="AY48">
        <v>0.85136363636363632</v>
      </c>
      <c r="AZ48" t="s">
        <v>69</v>
      </c>
      <c r="BA48" t="s">
        <v>186</v>
      </c>
      <c r="BB48">
        <v>15</v>
      </c>
      <c r="BC48" t="s">
        <v>401</v>
      </c>
      <c r="BD48">
        <v>12</v>
      </c>
      <c r="BE48">
        <v>150985.94299999997</v>
      </c>
      <c r="BF48">
        <v>3.355338847670078E-2</v>
      </c>
      <c r="BG48">
        <v>2.8566134825845708E-2</v>
      </c>
      <c r="BH48">
        <v>286585.64</v>
      </c>
      <c r="BI48">
        <v>1.7677403515402933E-2</v>
      </c>
      <c r="BJ48">
        <v>1.5049898538340769E-2</v>
      </c>
      <c r="BK48">
        <v>1</v>
      </c>
      <c r="BL48" t="s">
        <v>69</v>
      </c>
      <c r="BM48">
        <v>0</v>
      </c>
      <c r="BN48" t="s">
        <v>327</v>
      </c>
    </row>
    <row r="49" spans="1:66">
      <c r="A49" s="139" t="str">
        <f t="shared" ref="A49:A57" si="54">W49</f>
        <v>송도버스</v>
      </c>
      <c r="B49" s="139" t="str">
        <f t="shared" si="1"/>
        <v>8</v>
      </c>
      <c r="C49" s="140" t="str">
        <f t="shared" ref="C49:C57" si="55">Y49</f>
        <v>70바2291</v>
      </c>
      <c r="D49" s="128" t="str">
        <f t="shared" ref="D49:D57" si="56">Z49</f>
        <v>대형</v>
      </c>
      <c r="E49" s="124" t="str">
        <f t="shared" ref="E49:E57" si="57">AZ49</f>
        <v>C</v>
      </c>
      <c r="F49" s="147">
        <f t="shared" ref="F49:F57" si="58">G49/H49</f>
        <v>0.87761904761904752</v>
      </c>
      <c r="G49" s="148">
        <f t="shared" ref="G49:G57" si="59">AE49</f>
        <v>1.843</v>
      </c>
      <c r="H49" s="149">
        <f t="shared" ref="H49:H57" si="60">AF49</f>
        <v>2.1</v>
      </c>
      <c r="I49" s="150">
        <f t="shared" ref="I49:I57" si="61">AC49</f>
        <v>5682.5559999999996</v>
      </c>
      <c r="J49" s="151">
        <f t="shared" ref="J49:J57" si="62">AI49/AH49</f>
        <v>2.7579562487169935E-2</v>
      </c>
      <c r="K49" s="151">
        <f t="shared" ref="K49:K57" si="63">AJ49/AH49</f>
        <v>0.39190325552291172</v>
      </c>
      <c r="L49" s="151">
        <f t="shared" ref="L49:L57" si="64">AK49/AC49</f>
        <v>0.22032338968590895</v>
      </c>
      <c r="M49" s="152">
        <f t="shared" ref="M49:M57" si="65">AG49</f>
        <v>15.138999999999999</v>
      </c>
      <c r="N49" s="153">
        <f t="shared" ref="N49:N57" si="66">IF(AW49=0,AT49,"속도계이상")</f>
        <v>0.246</v>
      </c>
      <c r="O49" s="153">
        <f t="shared" ref="O49:O57" si="67">IF(AW49=0,AU49,"속도계이상")</f>
        <v>47.354999999999997</v>
      </c>
      <c r="P49" s="154">
        <f t="shared" ref="P49:P57" si="68">AQ49/60</f>
        <v>1.5983333333333334</v>
      </c>
      <c r="Q49" s="155">
        <f t="shared" ref="Q49:Q57" si="69">AN49</f>
        <v>93</v>
      </c>
      <c r="R49" s="156">
        <f t="shared" ref="R49:R57" si="70">AC49/(AH49-AI49-AJ49)</f>
        <v>28.334457891496321</v>
      </c>
      <c r="S49" s="141">
        <f t="shared" ref="S49:S57" si="71">IF(AW49=0,AL49,"속도계이상")</f>
        <v>14</v>
      </c>
      <c r="T49" s="141">
        <f t="shared" ref="T49:T57" si="72">IF(AW49=0,AM49,"속도계이상")</f>
        <v>2691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214</v>
      </c>
      <c r="Z49" s="4" t="s">
        <v>136</v>
      </c>
      <c r="AA49" s="4" t="s">
        <v>48</v>
      </c>
      <c r="AB49" s="4">
        <v>521</v>
      </c>
      <c r="AC49" s="4">
        <v>5682.5559999999996</v>
      </c>
      <c r="AD49" s="4">
        <v>3083.152</v>
      </c>
      <c r="AE49" s="4">
        <v>1.843</v>
      </c>
      <c r="AF49" s="4">
        <v>2.1</v>
      </c>
      <c r="AG49" s="4">
        <v>15.138999999999999</v>
      </c>
      <c r="AH49" s="4">
        <v>345.47270300000002</v>
      </c>
      <c r="AI49" s="4">
        <v>9.5279860000000003</v>
      </c>
      <c r="AJ49" s="4">
        <v>135.39187699999999</v>
      </c>
      <c r="AK49" s="4">
        <v>1252</v>
      </c>
      <c r="AL49" s="4">
        <v>14</v>
      </c>
      <c r="AM49" s="4">
        <v>2691</v>
      </c>
      <c r="AN49" s="4">
        <v>93</v>
      </c>
      <c r="AO49" s="4">
        <v>16.448639</v>
      </c>
      <c r="AP49" s="4">
        <v>7468.8</v>
      </c>
      <c r="AQ49" s="4">
        <v>95.9</v>
      </c>
      <c r="AR49" s="4">
        <v>78</v>
      </c>
      <c r="AS49" s="4">
        <v>35828</v>
      </c>
      <c r="AT49" s="4">
        <v>0.246</v>
      </c>
      <c r="AU49" s="4">
        <v>47.354999999999997</v>
      </c>
      <c r="AV49" s="4">
        <v>49647</v>
      </c>
      <c r="AW49" s="4">
        <v>0</v>
      </c>
      <c r="AX49" s="4">
        <v>0.48</v>
      </c>
      <c r="AY49">
        <v>0.87761904761904752</v>
      </c>
      <c r="AZ49" t="s">
        <v>69</v>
      </c>
      <c r="BA49" t="s">
        <v>186</v>
      </c>
      <c r="BB49">
        <v>6</v>
      </c>
      <c r="BC49" t="s">
        <v>194</v>
      </c>
      <c r="BD49">
        <v>14</v>
      </c>
      <c r="BE49">
        <v>150985.94299999997</v>
      </c>
      <c r="BF49">
        <v>3.7636324859725526E-2</v>
      </c>
      <c r="BG49">
        <v>3.3030355579273397E-2</v>
      </c>
      <c r="BH49">
        <v>286585.64</v>
      </c>
      <c r="BI49">
        <v>1.9828474308761595E-2</v>
      </c>
      <c r="BJ49">
        <v>1.7401846738594101E-2</v>
      </c>
      <c r="BK49">
        <v>1</v>
      </c>
      <c r="BL49" t="s">
        <v>69</v>
      </c>
      <c r="BM49">
        <v>0</v>
      </c>
      <c r="BN49" t="s">
        <v>327</v>
      </c>
    </row>
    <row r="50" spans="1:66">
      <c r="A50" s="136" t="str">
        <f t="shared" si="54"/>
        <v>송도버스</v>
      </c>
      <c r="B50" s="136" t="str">
        <f t="shared" si="1"/>
        <v>8</v>
      </c>
      <c r="C50" s="137" t="str">
        <f t="shared" si="55"/>
        <v>70바2293</v>
      </c>
      <c r="D50" s="112" t="str">
        <f t="shared" si="56"/>
        <v>대형</v>
      </c>
      <c r="E50" s="108" t="str">
        <f t="shared" si="57"/>
        <v>B</v>
      </c>
      <c r="F50" s="157">
        <f t="shared" si="58"/>
        <v>0.91849999999999998</v>
      </c>
      <c r="G50" s="158">
        <f t="shared" si="59"/>
        <v>1.837</v>
      </c>
      <c r="H50" s="159">
        <f t="shared" si="60"/>
        <v>2</v>
      </c>
      <c r="I50" s="160">
        <f t="shared" si="61"/>
        <v>4263.37</v>
      </c>
      <c r="J50" s="161">
        <f t="shared" si="62"/>
        <v>3.1626857486427948E-2</v>
      </c>
      <c r="K50" s="161">
        <f t="shared" si="63"/>
        <v>0.38831940456330205</v>
      </c>
      <c r="L50" s="161">
        <f t="shared" si="64"/>
        <v>0.27325800950890961</v>
      </c>
      <c r="M50" s="162">
        <f t="shared" si="65"/>
        <v>15.718999999999999</v>
      </c>
      <c r="N50" s="163">
        <f t="shared" si="66"/>
        <v>4.1050000000000004</v>
      </c>
      <c r="O50" s="163">
        <f t="shared" si="67"/>
        <v>52.212000000000003</v>
      </c>
      <c r="P50" s="164">
        <f t="shared" si="68"/>
        <v>0</v>
      </c>
      <c r="Q50" s="165">
        <f t="shared" si="69"/>
        <v>82</v>
      </c>
      <c r="R50" s="166">
        <f t="shared" si="70"/>
        <v>27.828072216085275</v>
      </c>
      <c r="S50" s="138">
        <f t="shared" si="71"/>
        <v>175</v>
      </c>
      <c r="T50" s="138">
        <f t="shared" si="72"/>
        <v>2226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216</v>
      </c>
      <c r="Z50" s="4" t="s">
        <v>136</v>
      </c>
      <c r="AA50" s="4" t="s">
        <v>48</v>
      </c>
      <c r="AB50" s="4">
        <v>521</v>
      </c>
      <c r="AC50" s="4">
        <v>4263.37</v>
      </c>
      <c r="AD50" s="4">
        <v>2320.4569999999999</v>
      </c>
      <c r="AE50" s="4">
        <v>1.837</v>
      </c>
      <c r="AF50" s="4">
        <v>2</v>
      </c>
      <c r="AG50" s="4">
        <v>15.718999999999999</v>
      </c>
      <c r="AH50" s="4">
        <v>264.12023399999998</v>
      </c>
      <c r="AI50" s="4">
        <v>8.3532930000000007</v>
      </c>
      <c r="AJ50" s="4">
        <v>102.563012</v>
      </c>
      <c r="AK50" s="4">
        <v>1165</v>
      </c>
      <c r="AL50" s="4">
        <v>175</v>
      </c>
      <c r="AM50" s="4">
        <v>2226</v>
      </c>
      <c r="AN50" s="4">
        <v>82</v>
      </c>
      <c r="AO50" s="4">
        <v>16.141777000000001</v>
      </c>
      <c r="AP50" s="4">
        <v>7345.9</v>
      </c>
      <c r="AQ50" s="4">
        <v>0</v>
      </c>
      <c r="AR50" s="4">
        <v>62</v>
      </c>
      <c r="AS50" s="4">
        <v>32024</v>
      </c>
      <c r="AT50" s="4">
        <v>4.1050000000000004</v>
      </c>
      <c r="AU50" s="4">
        <v>52.212000000000003</v>
      </c>
      <c r="AV50" s="4">
        <v>8788</v>
      </c>
      <c r="AW50" s="4">
        <v>0</v>
      </c>
      <c r="AX50" s="4">
        <v>0.5</v>
      </c>
      <c r="AY50">
        <v>0.91849999999999998</v>
      </c>
      <c r="AZ50" t="s">
        <v>68</v>
      </c>
      <c r="BA50" t="s">
        <v>186</v>
      </c>
      <c r="BB50">
        <v>3</v>
      </c>
      <c r="BC50" t="s">
        <v>362</v>
      </c>
      <c r="BD50">
        <v>7</v>
      </c>
      <c r="BE50">
        <v>150985.94299999997</v>
      </c>
      <c r="BF50">
        <v>2.8236867057220026E-2</v>
      </c>
      <c r="BG50">
        <v>2.5935562392056594E-2</v>
      </c>
      <c r="BH50">
        <v>286585.64</v>
      </c>
      <c r="BI50">
        <v>1.4876425769274412E-2</v>
      </c>
      <c r="BJ50">
        <v>1.3663997069078547E-2</v>
      </c>
      <c r="BK50">
        <v>1</v>
      </c>
      <c r="BL50" t="s">
        <v>68</v>
      </c>
      <c r="BM50">
        <v>0</v>
      </c>
      <c r="BN50" t="s">
        <v>327</v>
      </c>
    </row>
    <row r="51" spans="1:66">
      <c r="A51" s="139" t="str">
        <f t="shared" si="54"/>
        <v>송도버스</v>
      </c>
      <c r="B51" s="139" t="str">
        <f t="shared" si="1"/>
        <v>8</v>
      </c>
      <c r="C51" s="140" t="str">
        <f t="shared" si="55"/>
        <v>70바2295</v>
      </c>
      <c r="D51" s="128" t="str">
        <f t="shared" si="56"/>
        <v>대형</v>
      </c>
      <c r="E51" s="124" t="str">
        <f t="shared" si="57"/>
        <v>C</v>
      </c>
      <c r="F51" s="147">
        <f t="shared" si="58"/>
        <v>0.88380952380952382</v>
      </c>
      <c r="G51" s="148">
        <f t="shared" si="59"/>
        <v>1.8560000000000001</v>
      </c>
      <c r="H51" s="149">
        <f t="shared" si="60"/>
        <v>2.1</v>
      </c>
      <c r="I51" s="150">
        <f t="shared" si="61"/>
        <v>5273.5150000000003</v>
      </c>
      <c r="J51" s="151">
        <f t="shared" si="62"/>
        <v>2.3967483900685947E-2</v>
      </c>
      <c r="K51" s="151">
        <f t="shared" si="63"/>
        <v>0.37516017193158102</v>
      </c>
      <c r="L51" s="151">
        <f t="shared" si="64"/>
        <v>0.25523773043216902</v>
      </c>
      <c r="M51" s="152">
        <f t="shared" si="65"/>
        <v>13.535</v>
      </c>
      <c r="N51" s="153">
        <f t="shared" si="66"/>
        <v>1.9E-2</v>
      </c>
      <c r="O51" s="153">
        <f t="shared" si="67"/>
        <v>17.199000000000002</v>
      </c>
      <c r="P51" s="154">
        <f t="shared" si="68"/>
        <v>1.3766666666666665</v>
      </c>
      <c r="Q51" s="155">
        <f t="shared" si="69"/>
        <v>94</v>
      </c>
      <c r="R51" s="156">
        <f t="shared" si="70"/>
        <v>27.614115958702826</v>
      </c>
      <c r="S51" s="141">
        <f t="shared" si="71"/>
        <v>1</v>
      </c>
      <c r="T51" s="141">
        <f t="shared" si="72"/>
        <v>907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217</v>
      </c>
      <c r="Z51" s="4" t="s">
        <v>136</v>
      </c>
      <c r="AA51" s="4" t="s">
        <v>48</v>
      </c>
      <c r="AB51" s="4">
        <v>521</v>
      </c>
      <c r="AC51" s="4">
        <v>5273.5150000000003</v>
      </c>
      <c r="AD51" s="4">
        <v>2841.634</v>
      </c>
      <c r="AE51" s="4">
        <v>1.8560000000000001</v>
      </c>
      <c r="AF51" s="4">
        <v>2.1</v>
      </c>
      <c r="AG51" s="4">
        <v>13.535</v>
      </c>
      <c r="AH51" s="4">
        <v>317.82409999999999</v>
      </c>
      <c r="AI51" s="4">
        <v>7.6174439999999999</v>
      </c>
      <c r="AJ51" s="4">
        <v>119.234944</v>
      </c>
      <c r="AK51" s="4">
        <v>1346</v>
      </c>
      <c r="AL51" s="4">
        <v>1</v>
      </c>
      <c r="AM51" s="4">
        <v>907</v>
      </c>
      <c r="AN51" s="4">
        <v>94</v>
      </c>
      <c r="AO51" s="4">
        <v>16.592558</v>
      </c>
      <c r="AP51" s="4">
        <v>6468</v>
      </c>
      <c r="AQ51" s="4">
        <v>82.6</v>
      </c>
      <c r="AR51" s="4">
        <v>71</v>
      </c>
      <c r="AS51" s="4">
        <v>24938</v>
      </c>
      <c r="AT51" s="4">
        <v>1.9E-2</v>
      </c>
      <c r="AU51" s="4">
        <v>17.199000000000002</v>
      </c>
      <c r="AV51" s="4">
        <v>47636</v>
      </c>
      <c r="AW51" s="4">
        <v>0</v>
      </c>
      <c r="AX51" s="4">
        <v>0.46</v>
      </c>
      <c r="AY51">
        <v>0.88380952380952382</v>
      </c>
      <c r="AZ51" t="s">
        <v>69</v>
      </c>
      <c r="BA51" t="s">
        <v>186</v>
      </c>
      <c r="BB51">
        <v>4</v>
      </c>
      <c r="BC51" t="s">
        <v>225</v>
      </c>
      <c r="BD51">
        <v>10</v>
      </c>
      <c r="BE51">
        <v>150985.94299999997</v>
      </c>
      <c r="BF51">
        <v>3.492719186447709E-2</v>
      </c>
      <c r="BG51">
        <v>3.0868984809747372E-2</v>
      </c>
      <c r="BH51">
        <v>286585.64</v>
      </c>
      <c r="BI51">
        <v>1.8401183674101745E-2</v>
      </c>
      <c r="BJ51">
        <v>1.6263141380539445E-2</v>
      </c>
      <c r="BK51">
        <v>1</v>
      </c>
      <c r="BL51" t="s">
        <v>69</v>
      </c>
      <c r="BM51">
        <v>0</v>
      </c>
      <c r="BN51" t="s">
        <v>327</v>
      </c>
    </row>
    <row r="52" spans="1:66">
      <c r="A52" s="136" t="str">
        <f t="shared" si="54"/>
        <v>송도버스</v>
      </c>
      <c r="B52" s="136" t="str">
        <f t="shared" si="1"/>
        <v>8</v>
      </c>
      <c r="C52" s="137" t="str">
        <f t="shared" si="55"/>
        <v>70바2296</v>
      </c>
      <c r="D52" s="112" t="str">
        <f t="shared" si="56"/>
        <v>대형</v>
      </c>
      <c r="E52" s="108" t="str">
        <f t="shared" si="57"/>
        <v>D</v>
      </c>
      <c r="F52" s="157">
        <f t="shared" si="58"/>
        <v>0.82714285714285718</v>
      </c>
      <c r="G52" s="158">
        <f t="shared" si="59"/>
        <v>1.7370000000000001</v>
      </c>
      <c r="H52" s="159">
        <f t="shared" si="60"/>
        <v>2.1</v>
      </c>
      <c r="I52" s="160">
        <f t="shared" si="61"/>
        <v>4405.9080000000004</v>
      </c>
      <c r="J52" s="161">
        <f t="shared" si="62"/>
        <v>3.0366331338523674E-2</v>
      </c>
      <c r="K52" s="161">
        <f t="shared" si="63"/>
        <v>0.36724334914305262</v>
      </c>
      <c r="L52" s="161">
        <f t="shared" si="64"/>
        <v>0.26441768643376118</v>
      </c>
      <c r="M52" s="162">
        <f t="shared" si="65"/>
        <v>13.92</v>
      </c>
      <c r="N52" s="163">
        <f t="shared" si="66"/>
        <v>0.20399999999999999</v>
      </c>
      <c r="O52" s="163">
        <f t="shared" si="67"/>
        <v>27.1</v>
      </c>
      <c r="P52" s="164">
        <f t="shared" si="68"/>
        <v>0.52</v>
      </c>
      <c r="Q52" s="165">
        <f t="shared" si="69"/>
        <v>86</v>
      </c>
      <c r="R52" s="166">
        <f t="shared" si="70"/>
        <v>28.166656084238543</v>
      </c>
      <c r="S52" s="138">
        <f t="shared" si="71"/>
        <v>9</v>
      </c>
      <c r="T52" s="138">
        <f t="shared" si="72"/>
        <v>1194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218</v>
      </c>
      <c r="Z52" s="4" t="s">
        <v>136</v>
      </c>
      <c r="AA52" s="4" t="s">
        <v>48</v>
      </c>
      <c r="AB52" s="4">
        <v>521</v>
      </c>
      <c r="AC52" s="4">
        <v>4405.9080000000004</v>
      </c>
      <c r="AD52" s="4">
        <v>2536.2579999999998</v>
      </c>
      <c r="AE52" s="4">
        <v>1.7370000000000001</v>
      </c>
      <c r="AF52" s="4">
        <v>2.1</v>
      </c>
      <c r="AG52" s="4">
        <v>13.92</v>
      </c>
      <c r="AH52" s="4">
        <v>259.67022200000002</v>
      </c>
      <c r="AI52" s="4">
        <v>7.8852320000000002</v>
      </c>
      <c r="AJ52" s="4">
        <v>95.362161999999998</v>
      </c>
      <c r="AK52" s="4">
        <v>1165</v>
      </c>
      <c r="AL52" s="4">
        <v>9</v>
      </c>
      <c r="AM52" s="4">
        <v>1194</v>
      </c>
      <c r="AN52" s="4">
        <v>86</v>
      </c>
      <c r="AO52" s="4">
        <v>16.967320000000001</v>
      </c>
      <c r="AP52" s="4">
        <v>5982.9</v>
      </c>
      <c r="AQ52" s="4">
        <v>31.2</v>
      </c>
      <c r="AR52" s="4">
        <v>66</v>
      </c>
      <c r="AS52" s="4">
        <v>23437</v>
      </c>
      <c r="AT52" s="4">
        <v>0.20399999999999999</v>
      </c>
      <c r="AU52" s="4">
        <v>27.1</v>
      </c>
      <c r="AV52" s="4">
        <v>39345</v>
      </c>
      <c r="AW52" s="4">
        <v>0</v>
      </c>
      <c r="AX52" s="4">
        <v>0.43</v>
      </c>
      <c r="AY52">
        <v>0.82714285714285718</v>
      </c>
      <c r="AZ52" t="s">
        <v>67</v>
      </c>
      <c r="BA52" t="s">
        <v>186</v>
      </c>
      <c r="BB52">
        <v>10</v>
      </c>
      <c r="BC52" t="s">
        <v>389</v>
      </c>
      <c r="BD52">
        <v>6</v>
      </c>
      <c r="BE52">
        <v>150985.94299999997</v>
      </c>
      <c r="BF52">
        <v>2.9180915206126184E-2</v>
      </c>
      <c r="BG52">
        <v>2.413678557763866E-2</v>
      </c>
      <c r="BH52">
        <v>286585.64</v>
      </c>
      <c r="BI52">
        <v>1.5373791931793931E-2</v>
      </c>
      <c r="BJ52">
        <v>1.2716322183583838E-2</v>
      </c>
      <c r="BK52">
        <v>1</v>
      </c>
      <c r="BL52" t="s">
        <v>67</v>
      </c>
      <c r="BM52">
        <v>0</v>
      </c>
      <c r="BN52" t="s">
        <v>327</v>
      </c>
    </row>
    <row r="53" spans="1:66">
      <c r="A53" s="139" t="str">
        <f t="shared" si="54"/>
        <v>송도버스</v>
      </c>
      <c r="B53" s="139" t="str">
        <f t="shared" si="1"/>
        <v>8</v>
      </c>
      <c r="C53" s="140" t="str">
        <f t="shared" si="55"/>
        <v>70바2307</v>
      </c>
      <c r="D53" s="128" t="str">
        <f t="shared" si="56"/>
        <v>대형</v>
      </c>
      <c r="E53" s="124" t="str">
        <f t="shared" si="57"/>
        <v>C</v>
      </c>
      <c r="F53" s="147">
        <f t="shared" si="58"/>
        <v>0.89714285714285702</v>
      </c>
      <c r="G53" s="148">
        <f t="shared" si="59"/>
        <v>1.8839999999999999</v>
      </c>
      <c r="H53" s="149">
        <f t="shared" si="60"/>
        <v>2.1</v>
      </c>
      <c r="I53" s="150">
        <f t="shared" si="61"/>
        <v>4897.2780000000002</v>
      </c>
      <c r="J53" s="151">
        <f t="shared" si="62"/>
        <v>2.9575329598912788E-2</v>
      </c>
      <c r="K53" s="151">
        <f t="shared" si="63"/>
        <v>0.38072906937118245</v>
      </c>
      <c r="L53" s="151">
        <f t="shared" si="64"/>
        <v>0.23216978901340704</v>
      </c>
      <c r="M53" s="152">
        <f t="shared" si="65"/>
        <v>14.776999999999999</v>
      </c>
      <c r="N53" s="153">
        <f t="shared" si="66"/>
        <v>0.59199999999999997</v>
      </c>
      <c r="O53" s="153">
        <f t="shared" si="67"/>
        <v>45.127000000000002</v>
      </c>
      <c r="P53" s="154">
        <f t="shared" si="68"/>
        <v>1.7516666666666665</v>
      </c>
      <c r="Q53" s="155">
        <f t="shared" si="69"/>
        <v>90</v>
      </c>
      <c r="R53" s="156">
        <f t="shared" si="70"/>
        <v>26.81003122411223</v>
      </c>
      <c r="S53" s="141">
        <f t="shared" si="71"/>
        <v>29</v>
      </c>
      <c r="T53" s="141">
        <f t="shared" si="72"/>
        <v>2210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219</v>
      </c>
      <c r="Z53" s="4" t="s">
        <v>136</v>
      </c>
      <c r="AA53" s="4" t="s">
        <v>48</v>
      </c>
      <c r="AB53" s="4">
        <v>521</v>
      </c>
      <c r="AC53" s="4">
        <v>4897.2780000000002</v>
      </c>
      <c r="AD53" s="4">
        <v>2599.7289999999998</v>
      </c>
      <c r="AE53" s="4">
        <v>1.8839999999999999</v>
      </c>
      <c r="AF53" s="4">
        <v>2.1</v>
      </c>
      <c r="AG53" s="4">
        <v>14.776999999999999</v>
      </c>
      <c r="AH53" s="4">
        <v>309.76300600000002</v>
      </c>
      <c r="AI53" s="4">
        <v>9.1613430000000005</v>
      </c>
      <c r="AJ53" s="4">
        <v>117.93578100000001</v>
      </c>
      <c r="AK53" s="4">
        <v>1137</v>
      </c>
      <c r="AL53" s="4">
        <v>29</v>
      </c>
      <c r="AM53" s="4">
        <v>2210</v>
      </c>
      <c r="AN53" s="4">
        <v>90</v>
      </c>
      <c r="AO53" s="4">
        <v>15.809756999999999</v>
      </c>
      <c r="AP53" s="4">
        <v>6550.6</v>
      </c>
      <c r="AQ53" s="4">
        <v>105.1</v>
      </c>
      <c r="AR53" s="4">
        <v>81</v>
      </c>
      <c r="AS53" s="4">
        <v>32582</v>
      </c>
      <c r="AT53" s="4">
        <v>0.59199999999999997</v>
      </c>
      <c r="AU53" s="4">
        <v>45.127000000000002</v>
      </c>
      <c r="AV53" s="4">
        <v>7491</v>
      </c>
      <c r="AW53" s="4">
        <v>0</v>
      </c>
      <c r="AX53" s="4">
        <v>0.51</v>
      </c>
      <c r="AY53">
        <v>0.89714285714285702</v>
      </c>
      <c r="AZ53" t="s">
        <v>69</v>
      </c>
      <c r="BA53" t="s">
        <v>186</v>
      </c>
      <c r="BB53">
        <v>1</v>
      </c>
      <c r="BC53" t="s">
        <v>354</v>
      </c>
      <c r="BD53">
        <v>6</v>
      </c>
      <c r="BE53">
        <v>150985.94299999997</v>
      </c>
      <c r="BF53">
        <v>3.2435324128154114E-2</v>
      </c>
      <c r="BG53">
        <v>2.9099119360686831E-2</v>
      </c>
      <c r="BH53">
        <v>286585.64</v>
      </c>
      <c r="BI53">
        <v>1.7088357951221839E-2</v>
      </c>
      <c r="BJ53">
        <v>1.533069827623902E-2</v>
      </c>
      <c r="BK53">
        <v>1</v>
      </c>
      <c r="BL53" t="s">
        <v>69</v>
      </c>
      <c r="BM53">
        <v>0</v>
      </c>
      <c r="BN53" t="s">
        <v>327</v>
      </c>
    </row>
    <row r="54" spans="1:66">
      <c r="A54" s="136" t="str">
        <f t="shared" si="54"/>
        <v>송도버스</v>
      </c>
      <c r="B54" s="136" t="str">
        <f t="shared" si="1"/>
        <v>8</v>
      </c>
      <c r="C54" s="137" t="str">
        <f t="shared" si="55"/>
        <v>70바2308</v>
      </c>
      <c r="D54" s="112" t="str">
        <f t="shared" si="56"/>
        <v>대형</v>
      </c>
      <c r="E54" s="108" t="str">
        <f t="shared" si="57"/>
        <v>C</v>
      </c>
      <c r="F54" s="157">
        <f t="shared" si="58"/>
        <v>0.8595454545454545</v>
      </c>
      <c r="G54" s="158">
        <f t="shared" si="59"/>
        <v>1.891</v>
      </c>
      <c r="H54" s="159">
        <f t="shared" si="60"/>
        <v>2.2000000000000002</v>
      </c>
      <c r="I54" s="160">
        <f t="shared" si="61"/>
        <v>5286.3689999999997</v>
      </c>
      <c r="J54" s="161">
        <f t="shared" si="62"/>
        <v>1.6225023546752371E-2</v>
      </c>
      <c r="K54" s="161">
        <f t="shared" si="63"/>
        <v>0.37396694714605905</v>
      </c>
      <c r="L54" s="161">
        <f t="shared" si="64"/>
        <v>0.24478049110835814</v>
      </c>
      <c r="M54" s="162">
        <f t="shared" si="65"/>
        <v>15.750999999999999</v>
      </c>
      <c r="N54" s="163">
        <f t="shared" si="66"/>
        <v>0.56699999999999995</v>
      </c>
      <c r="O54" s="163">
        <f t="shared" si="67"/>
        <v>53.591000000000001</v>
      </c>
      <c r="P54" s="164">
        <f t="shared" si="68"/>
        <v>1.8033333333333335</v>
      </c>
      <c r="Q54" s="165">
        <f t="shared" si="69"/>
        <v>93</v>
      </c>
      <c r="R54" s="166">
        <f t="shared" si="70"/>
        <v>27.054736201827065</v>
      </c>
      <c r="S54" s="138">
        <f t="shared" si="71"/>
        <v>30</v>
      </c>
      <c r="T54" s="138">
        <f t="shared" si="72"/>
        <v>2833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220</v>
      </c>
      <c r="Z54" s="4" t="s">
        <v>136</v>
      </c>
      <c r="AA54" s="4" t="s">
        <v>48</v>
      </c>
      <c r="AB54" s="4">
        <v>521</v>
      </c>
      <c r="AC54" s="4">
        <v>5286.3689999999997</v>
      </c>
      <c r="AD54" s="4">
        <v>2795.6680000000001</v>
      </c>
      <c r="AE54" s="4">
        <v>1.891</v>
      </c>
      <c r="AF54" s="4">
        <v>2.2000000000000002</v>
      </c>
      <c r="AG54" s="4">
        <v>15.750999999999999</v>
      </c>
      <c r="AH54" s="4">
        <v>320.42104499999999</v>
      </c>
      <c r="AI54" s="4">
        <v>5.1988390000000004</v>
      </c>
      <c r="AJ54" s="4">
        <v>119.82688</v>
      </c>
      <c r="AK54" s="4">
        <v>1294</v>
      </c>
      <c r="AL54" s="4">
        <v>30</v>
      </c>
      <c r="AM54" s="4">
        <v>2833</v>
      </c>
      <c r="AN54" s="4">
        <v>93</v>
      </c>
      <c r="AO54" s="4">
        <v>16.498194999999999</v>
      </c>
      <c r="AP54" s="4">
        <v>7261.4</v>
      </c>
      <c r="AQ54" s="4">
        <v>108.2</v>
      </c>
      <c r="AR54" s="4">
        <v>71</v>
      </c>
      <c r="AS54" s="4">
        <v>22051</v>
      </c>
      <c r="AT54" s="4">
        <v>0.56699999999999995</v>
      </c>
      <c r="AU54" s="4">
        <v>53.591000000000001</v>
      </c>
      <c r="AV54" s="4">
        <v>45270</v>
      </c>
      <c r="AW54" s="4">
        <v>0</v>
      </c>
      <c r="AX54" s="4">
        <v>0.53</v>
      </c>
      <c r="AY54">
        <v>0.8595454545454545</v>
      </c>
      <c r="AZ54" t="s">
        <v>69</v>
      </c>
      <c r="BA54" t="s">
        <v>186</v>
      </c>
      <c r="BB54">
        <v>13</v>
      </c>
      <c r="BC54" t="s">
        <v>360</v>
      </c>
      <c r="BD54">
        <v>11</v>
      </c>
      <c r="BE54">
        <v>150985.94299999997</v>
      </c>
      <c r="BF54">
        <v>3.5012325617623893E-2</v>
      </c>
      <c r="BG54">
        <v>3.009468533769399E-2</v>
      </c>
      <c r="BH54">
        <v>286585.64</v>
      </c>
      <c r="BI54">
        <v>1.8446035886515458E-2</v>
      </c>
      <c r="BJ54">
        <v>1.5855206300636696E-2</v>
      </c>
      <c r="BK54">
        <v>1</v>
      </c>
      <c r="BL54" t="s">
        <v>69</v>
      </c>
      <c r="BM54">
        <v>0</v>
      </c>
      <c r="BN54" t="s">
        <v>327</v>
      </c>
    </row>
    <row r="55" spans="1:66">
      <c r="A55" s="139" t="str">
        <f t="shared" si="54"/>
        <v>송도버스</v>
      </c>
      <c r="B55" s="139" t="str">
        <f t="shared" si="1"/>
        <v>8</v>
      </c>
      <c r="C55" s="140" t="str">
        <f t="shared" si="55"/>
        <v>70바2309</v>
      </c>
      <c r="D55" s="128" t="str">
        <f t="shared" si="56"/>
        <v>대형</v>
      </c>
      <c r="E55" s="124" t="str">
        <f t="shared" si="57"/>
        <v>C</v>
      </c>
      <c r="F55" s="147">
        <f t="shared" si="58"/>
        <v>0.88863636363636356</v>
      </c>
      <c r="G55" s="148">
        <f t="shared" si="59"/>
        <v>1.9550000000000001</v>
      </c>
      <c r="H55" s="149">
        <f t="shared" si="60"/>
        <v>2.2000000000000002</v>
      </c>
      <c r="I55" s="150">
        <f t="shared" si="61"/>
        <v>5027.0079999999998</v>
      </c>
      <c r="J55" s="151">
        <f t="shared" si="62"/>
        <v>2.243955102342983E-2</v>
      </c>
      <c r="K55" s="151">
        <f t="shared" si="63"/>
        <v>0.37162975684102445</v>
      </c>
      <c r="L55" s="151">
        <f t="shared" si="64"/>
        <v>0.25900098030478569</v>
      </c>
      <c r="M55" s="152">
        <f t="shared" si="65"/>
        <v>14.214</v>
      </c>
      <c r="N55" s="153">
        <f t="shared" si="66"/>
        <v>9.9000000000000005E-2</v>
      </c>
      <c r="O55" s="153">
        <f t="shared" si="67"/>
        <v>34.274999999999999</v>
      </c>
      <c r="P55" s="154">
        <f t="shared" si="68"/>
        <v>0.08</v>
      </c>
      <c r="Q55" s="155">
        <f t="shared" si="69"/>
        <v>86</v>
      </c>
      <c r="R55" s="156">
        <f t="shared" si="70"/>
        <v>26.586938064908729</v>
      </c>
      <c r="S55" s="141">
        <f t="shared" si="71"/>
        <v>5</v>
      </c>
      <c r="T55" s="141">
        <f t="shared" si="72"/>
        <v>1723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221</v>
      </c>
      <c r="Z55" s="4" t="s">
        <v>136</v>
      </c>
      <c r="AA55" s="4" t="s">
        <v>48</v>
      </c>
      <c r="AB55" s="4">
        <v>521</v>
      </c>
      <c r="AC55" s="4">
        <v>5027.0079999999998</v>
      </c>
      <c r="AD55" s="4">
        <v>2570.913</v>
      </c>
      <c r="AE55" s="4">
        <v>1.9550000000000001</v>
      </c>
      <c r="AF55" s="4">
        <v>2.2000000000000002</v>
      </c>
      <c r="AG55" s="4">
        <v>14.214</v>
      </c>
      <c r="AH55" s="4">
        <v>312.045771</v>
      </c>
      <c r="AI55" s="4">
        <v>7.002167</v>
      </c>
      <c r="AJ55" s="4">
        <v>115.96549400000001</v>
      </c>
      <c r="AK55" s="4">
        <v>1302</v>
      </c>
      <c r="AL55" s="4">
        <v>5</v>
      </c>
      <c r="AM55" s="4">
        <v>1723</v>
      </c>
      <c r="AN55" s="4">
        <v>86</v>
      </c>
      <c r="AO55" s="4">
        <v>16.109840999999999</v>
      </c>
      <c r="AP55" s="4">
        <v>4396.3</v>
      </c>
      <c r="AQ55" s="4">
        <v>4.8</v>
      </c>
      <c r="AR55" s="4">
        <v>44</v>
      </c>
      <c r="AS55" s="4">
        <v>23405</v>
      </c>
      <c r="AT55" s="4">
        <v>9.9000000000000005E-2</v>
      </c>
      <c r="AU55" s="4">
        <v>34.274999999999999</v>
      </c>
      <c r="AV55" s="4">
        <v>46908</v>
      </c>
      <c r="AW55" s="4">
        <v>0</v>
      </c>
      <c r="AX55" s="4">
        <v>0.52</v>
      </c>
      <c r="AY55">
        <v>0.88863636363636356</v>
      </c>
      <c r="AZ55" t="s">
        <v>69</v>
      </c>
      <c r="BA55" t="s">
        <v>186</v>
      </c>
      <c r="BB55">
        <v>3</v>
      </c>
      <c r="BC55" t="s">
        <v>361</v>
      </c>
      <c r="BD55">
        <v>14</v>
      </c>
      <c r="BE55">
        <v>150985.94299999997</v>
      </c>
      <c r="BF55">
        <v>3.3294543188037054E-2</v>
      </c>
      <c r="BG55">
        <v>2.9586741787551107E-2</v>
      </c>
      <c r="BH55">
        <v>286585.64</v>
      </c>
      <c r="BI55">
        <v>1.7541032411812398E-2</v>
      </c>
      <c r="BJ55">
        <v>1.5587599256860561E-2</v>
      </c>
      <c r="BK55">
        <v>1</v>
      </c>
      <c r="BL55" t="s">
        <v>67</v>
      </c>
      <c r="BM55">
        <v>1</v>
      </c>
      <c r="BN55" t="s">
        <v>329</v>
      </c>
    </row>
    <row r="56" spans="1:66">
      <c r="A56" s="136" t="str">
        <f t="shared" si="54"/>
        <v>송도버스</v>
      </c>
      <c r="B56" s="136" t="str">
        <f t="shared" si="1"/>
        <v>8</v>
      </c>
      <c r="C56" s="137" t="str">
        <f t="shared" si="55"/>
        <v>70바2313</v>
      </c>
      <c r="D56" s="112" t="str">
        <f t="shared" si="56"/>
        <v>대형</v>
      </c>
      <c r="E56" s="108" t="str">
        <f t="shared" si="57"/>
        <v>B</v>
      </c>
      <c r="F56" s="157">
        <f t="shared" si="58"/>
        <v>0.9490909090909091</v>
      </c>
      <c r="G56" s="158">
        <f t="shared" si="59"/>
        <v>2.0880000000000001</v>
      </c>
      <c r="H56" s="159">
        <f t="shared" si="60"/>
        <v>2.2000000000000002</v>
      </c>
      <c r="I56" s="160">
        <f t="shared" si="61"/>
        <v>4045.8150000000001</v>
      </c>
      <c r="J56" s="161">
        <f t="shared" si="62"/>
        <v>1.9466277017127522E-2</v>
      </c>
      <c r="K56" s="161">
        <f t="shared" si="63"/>
        <v>0.34793473694566884</v>
      </c>
      <c r="L56" s="161">
        <f t="shared" si="64"/>
        <v>0.23036149700369393</v>
      </c>
      <c r="M56" s="162">
        <f t="shared" si="65"/>
        <v>11.429</v>
      </c>
      <c r="N56" s="163">
        <f t="shared" si="66"/>
        <v>0</v>
      </c>
      <c r="O56" s="163">
        <f t="shared" si="67"/>
        <v>27.46</v>
      </c>
      <c r="P56" s="164">
        <f t="shared" si="68"/>
        <v>0.13333333333333333</v>
      </c>
      <c r="Q56" s="165">
        <f t="shared" si="69"/>
        <v>84</v>
      </c>
      <c r="R56" s="166">
        <f t="shared" si="70"/>
        <v>27.881442080891443</v>
      </c>
      <c r="S56" s="138">
        <f t="shared" si="71"/>
        <v>0</v>
      </c>
      <c r="T56" s="138">
        <f t="shared" si="72"/>
        <v>1111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223</v>
      </c>
      <c r="Z56" s="4" t="s">
        <v>136</v>
      </c>
      <c r="AA56" s="4" t="s">
        <v>48</v>
      </c>
      <c r="AB56" s="4">
        <v>521</v>
      </c>
      <c r="AC56" s="4">
        <v>4045.8150000000001</v>
      </c>
      <c r="AD56" s="4">
        <v>1938.0940000000001</v>
      </c>
      <c r="AE56" s="4">
        <v>2.0880000000000001</v>
      </c>
      <c r="AF56" s="4">
        <v>2.2000000000000002</v>
      </c>
      <c r="AG56" s="4">
        <v>11.429</v>
      </c>
      <c r="AH56" s="4">
        <v>229.38356400000001</v>
      </c>
      <c r="AI56" s="4">
        <v>4.4652440000000002</v>
      </c>
      <c r="AJ56" s="4">
        <v>79.810509999999994</v>
      </c>
      <c r="AK56" s="4">
        <v>932</v>
      </c>
      <c r="AL56" s="4">
        <v>0</v>
      </c>
      <c r="AM56" s="4">
        <v>1111</v>
      </c>
      <c r="AN56" s="4">
        <v>84</v>
      </c>
      <c r="AO56" s="4">
        <v>17.637771000000001</v>
      </c>
      <c r="AP56" s="4">
        <v>5305.5</v>
      </c>
      <c r="AQ56" s="4">
        <v>8</v>
      </c>
      <c r="AR56" s="4">
        <v>37</v>
      </c>
      <c r="AS56" s="4">
        <v>16677</v>
      </c>
      <c r="AT56" s="4">
        <v>0</v>
      </c>
      <c r="AU56" s="4">
        <v>27.46</v>
      </c>
      <c r="AV56" s="4">
        <v>37320</v>
      </c>
      <c r="AW56" s="4">
        <v>0</v>
      </c>
      <c r="AX56" s="4">
        <v>0.46</v>
      </c>
      <c r="AY56">
        <v>0.9490909090909091</v>
      </c>
      <c r="AZ56" t="s">
        <v>68</v>
      </c>
      <c r="BA56" t="s">
        <v>186</v>
      </c>
      <c r="BB56">
        <v>1</v>
      </c>
      <c r="BC56" t="s">
        <v>359</v>
      </c>
      <c r="BD56">
        <v>13</v>
      </c>
      <c r="BE56">
        <v>150985.94299999997</v>
      </c>
      <c r="BF56">
        <v>2.6795971330920529E-2</v>
      </c>
      <c r="BG56">
        <v>2.5431812790437301E-2</v>
      </c>
      <c r="BH56">
        <v>286585.64</v>
      </c>
      <c r="BI56">
        <v>1.411729841034603E-2</v>
      </c>
      <c r="BJ56">
        <v>1.3398599582182959E-2</v>
      </c>
      <c r="BK56">
        <v>1</v>
      </c>
      <c r="BL56" t="s">
        <v>67</v>
      </c>
      <c r="BM56">
        <v>2</v>
      </c>
      <c r="BN56" t="s">
        <v>329</v>
      </c>
    </row>
    <row r="57" spans="1:66">
      <c r="A57" s="139" t="str">
        <f t="shared" si="54"/>
        <v>송도버스</v>
      </c>
      <c r="B57" s="139" t="str">
        <f t="shared" si="1"/>
        <v>8</v>
      </c>
      <c r="C57" s="140" t="str">
        <f t="shared" si="55"/>
        <v>70바2319</v>
      </c>
      <c r="D57" s="128" t="str">
        <f t="shared" si="56"/>
        <v>대형</v>
      </c>
      <c r="E57" s="124" t="str">
        <f t="shared" si="57"/>
        <v>C</v>
      </c>
      <c r="F57" s="147">
        <f t="shared" si="58"/>
        <v>0.89523809523809517</v>
      </c>
      <c r="G57" s="148">
        <f t="shared" si="59"/>
        <v>1.88</v>
      </c>
      <c r="H57" s="149">
        <f t="shared" si="60"/>
        <v>2.1</v>
      </c>
      <c r="I57" s="150">
        <f t="shared" si="61"/>
        <v>6570.0529999999999</v>
      </c>
      <c r="J57" s="151">
        <f t="shared" si="62"/>
        <v>3.1890614616491203E-2</v>
      </c>
      <c r="K57" s="151">
        <f t="shared" si="63"/>
        <v>0.37009174671012973</v>
      </c>
      <c r="L57" s="151">
        <f t="shared" si="64"/>
        <v>0.29893213951242098</v>
      </c>
      <c r="M57" s="152">
        <f t="shared" si="65"/>
        <v>12.885999999999999</v>
      </c>
      <c r="N57" s="153">
        <f t="shared" si="66"/>
        <v>0.51700000000000002</v>
      </c>
      <c r="O57" s="153">
        <f t="shared" si="67"/>
        <v>23.805</v>
      </c>
      <c r="P57" s="154">
        <f t="shared" si="68"/>
        <v>0</v>
      </c>
      <c r="Q57" s="155">
        <f t="shared" si="69"/>
        <v>81</v>
      </c>
      <c r="R57" s="156">
        <f t="shared" si="70"/>
        <v>26.521014323331261</v>
      </c>
      <c r="S57" s="141">
        <f t="shared" si="71"/>
        <v>34</v>
      </c>
      <c r="T57" s="141">
        <f t="shared" si="72"/>
        <v>1564</v>
      </c>
      <c r="U57" t="s">
        <v>116</v>
      </c>
      <c r="V57" t="s">
        <v>118</v>
      </c>
      <c r="W57" t="s">
        <v>116</v>
      </c>
      <c r="X57" s="4" t="s">
        <v>118</v>
      </c>
      <c r="Y57" s="4" t="s">
        <v>224</v>
      </c>
      <c r="Z57" s="4" t="s">
        <v>136</v>
      </c>
      <c r="AA57" s="4" t="s">
        <v>48</v>
      </c>
      <c r="AB57" s="4">
        <v>521</v>
      </c>
      <c r="AC57" s="4">
        <v>6570.0529999999999</v>
      </c>
      <c r="AD57" s="4">
        <v>3493.8739999999998</v>
      </c>
      <c r="AE57" s="4">
        <v>1.88</v>
      </c>
      <c r="AF57" s="4">
        <v>2.1</v>
      </c>
      <c r="AG57" s="4">
        <v>12.885999999999999</v>
      </c>
      <c r="AH57" s="4">
        <v>414.25212900000002</v>
      </c>
      <c r="AI57" s="4">
        <v>13.210755000000001</v>
      </c>
      <c r="AJ57" s="4">
        <v>153.311294</v>
      </c>
      <c r="AK57" s="4">
        <v>1964</v>
      </c>
      <c r="AL57" s="4">
        <v>34</v>
      </c>
      <c r="AM57" s="4">
        <v>1564</v>
      </c>
      <c r="AN57" s="4">
        <v>81</v>
      </c>
      <c r="AO57" s="4">
        <v>15.860034000000001</v>
      </c>
      <c r="AP57" s="4">
        <v>6360.3</v>
      </c>
      <c r="AQ57" s="4">
        <v>0</v>
      </c>
      <c r="AR57" s="4">
        <v>115</v>
      </c>
      <c r="AS57" s="4">
        <v>38285</v>
      </c>
      <c r="AT57" s="4">
        <v>0.51700000000000002</v>
      </c>
      <c r="AU57" s="4">
        <v>23.805</v>
      </c>
      <c r="AV57" s="4">
        <v>60732</v>
      </c>
      <c r="AW57" s="4">
        <v>0</v>
      </c>
      <c r="AX57" s="4">
        <v>0.47</v>
      </c>
      <c r="AY57">
        <v>0.89523809523809517</v>
      </c>
      <c r="AZ57" t="s">
        <v>69</v>
      </c>
      <c r="BA57" t="s">
        <v>186</v>
      </c>
      <c r="BB57">
        <v>2</v>
      </c>
      <c r="BC57" t="s">
        <v>208</v>
      </c>
      <c r="BD57">
        <v>10</v>
      </c>
      <c r="BE57">
        <v>150985.94299999997</v>
      </c>
      <c r="BF57">
        <v>4.3514335635867776E-2</v>
      </c>
      <c r="BG57">
        <v>3.8955690950205436E-2</v>
      </c>
      <c r="BH57">
        <v>286585.64</v>
      </c>
      <c r="BI57">
        <v>2.2925269388933793E-2</v>
      </c>
      <c r="BJ57">
        <v>2.0523574500569297E-2</v>
      </c>
      <c r="BK57">
        <v>1</v>
      </c>
      <c r="BL57" t="s">
        <v>68</v>
      </c>
      <c r="BM57">
        <v>-1</v>
      </c>
      <c r="BN57" t="s">
        <v>328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78" width="0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562</v>
      </c>
      <c r="AN4" s="13"/>
      <c r="AO4" t="s">
        <v>161</v>
      </c>
      <c r="AP4" t="s">
        <v>563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564</v>
      </c>
      <c r="AY4" t="s">
        <v>121</v>
      </c>
      <c r="AZ4" t="s">
        <v>565</v>
      </c>
      <c r="BA4" t="s">
        <v>566</v>
      </c>
      <c r="BB4" t="s">
        <v>567</v>
      </c>
      <c r="BC4" t="s">
        <v>568</v>
      </c>
      <c r="BD4">
        <v>24</v>
      </c>
      <c r="BE4" t="s">
        <v>133</v>
      </c>
      <c r="BF4" t="s">
        <v>134</v>
      </c>
      <c r="BG4" t="s">
        <v>135</v>
      </c>
      <c r="BI4" t="s">
        <v>0</v>
      </c>
      <c r="BJ4" t="s">
        <v>74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96" t="str">
        <f>BI5</f>
        <v>송도버스</v>
      </c>
      <c r="B5" s="123" t="str">
        <f>IF(BJ5="NULL", E5, BJ5)</f>
        <v>강성아</v>
      </c>
      <c r="C5" s="124" t="str">
        <f>BK5</f>
        <v>C</v>
      </c>
      <c r="D5" s="125">
        <f>BL5</f>
        <v>0.8629337810611003</v>
      </c>
      <c r="E5" s="126">
        <f>U5</f>
        <v>4622</v>
      </c>
      <c r="F5" s="127" t="str">
        <f t="shared" ref="F5:I6" si="0">BN5</f>
        <v>16-1</v>
      </c>
      <c r="G5" s="128" t="str">
        <f t="shared" si="0"/>
        <v>70바2243</v>
      </c>
      <c r="H5" s="129">
        <f t="shared" si="0"/>
        <v>3</v>
      </c>
      <c r="I5" s="130">
        <f t="shared" si="0"/>
        <v>2875.2820000000002</v>
      </c>
      <c r="J5" s="131">
        <f>AB5/AA5</f>
        <v>2.0015665848772998E-2</v>
      </c>
      <c r="K5" s="131">
        <f>AC5/AA5</f>
        <v>0.32599259726533436</v>
      </c>
      <c r="L5" s="131">
        <f>AD5/I5</f>
        <v>0.22154348686494055</v>
      </c>
      <c r="M5" s="132">
        <f>Z5</f>
        <v>11.326000000000001</v>
      </c>
      <c r="N5" s="133">
        <f>BV5</f>
        <v>0</v>
      </c>
      <c r="O5" s="133">
        <f>BW5</f>
        <v>29.457980121601985</v>
      </c>
      <c r="P5" s="215">
        <f>AK5</f>
        <v>17</v>
      </c>
      <c r="Q5" s="216">
        <f>AE5</f>
        <v>0</v>
      </c>
      <c r="R5" s="216">
        <f>AF5</f>
        <v>847</v>
      </c>
      <c r="T5">
        <v>521</v>
      </c>
      <c r="U5">
        <v>4622</v>
      </c>
      <c r="V5" t="s">
        <v>365</v>
      </c>
      <c r="W5">
        <v>2880.011</v>
      </c>
      <c r="X5">
        <v>1289.8430000000001</v>
      </c>
      <c r="Y5">
        <v>2.2330000000000001</v>
      </c>
      <c r="Z5">
        <v>11.326000000000001</v>
      </c>
      <c r="AA5">
        <v>146.911925</v>
      </c>
      <c r="AB5">
        <v>2.9405399999999999</v>
      </c>
      <c r="AC5">
        <v>47.892200000000003</v>
      </c>
      <c r="AD5" s="1">
        <v>637</v>
      </c>
      <c r="AE5">
        <v>0</v>
      </c>
      <c r="AF5">
        <v>847</v>
      </c>
      <c r="AG5">
        <v>86</v>
      </c>
      <c r="AH5">
        <v>19.603656999999998</v>
      </c>
      <c r="AI5">
        <v>7682.9</v>
      </c>
      <c r="AJ5">
        <v>13.5</v>
      </c>
      <c r="AK5">
        <v>17</v>
      </c>
      <c r="AL5">
        <v>2116</v>
      </c>
      <c r="AM5">
        <v>0.8629337810611003</v>
      </c>
      <c r="AN5" t="s">
        <v>69</v>
      </c>
      <c r="AO5">
        <v>2588.2660000000001</v>
      </c>
      <c r="AP5" t="s">
        <v>402</v>
      </c>
      <c r="AQ5" t="s">
        <v>116</v>
      </c>
      <c r="AR5" t="s">
        <v>117</v>
      </c>
      <c r="AS5" t="s">
        <v>116</v>
      </c>
      <c r="AT5" t="s">
        <v>117</v>
      </c>
      <c r="AU5" t="s">
        <v>173</v>
      </c>
      <c r="AV5" t="s">
        <v>365</v>
      </c>
      <c r="AW5" t="s">
        <v>69</v>
      </c>
      <c r="AX5">
        <v>4622</v>
      </c>
      <c r="AY5" t="s">
        <v>569</v>
      </c>
      <c r="AZ5">
        <v>7</v>
      </c>
      <c r="BA5" t="s">
        <v>570</v>
      </c>
      <c r="BB5">
        <v>3</v>
      </c>
      <c r="BC5">
        <v>1</v>
      </c>
      <c r="BE5" t="s">
        <v>67</v>
      </c>
      <c r="BF5">
        <v>1</v>
      </c>
      <c r="BG5" t="s">
        <v>329</v>
      </c>
      <c r="BI5" t="s">
        <v>116</v>
      </c>
      <c r="BJ5" t="s">
        <v>365</v>
      </c>
      <c r="BK5" t="s">
        <v>69</v>
      </c>
      <c r="BL5">
        <v>0.8629337810611003</v>
      </c>
      <c r="BM5">
        <v>4622</v>
      </c>
      <c r="BN5" t="s">
        <v>117</v>
      </c>
      <c r="BO5" t="s">
        <v>173</v>
      </c>
      <c r="BP5">
        <v>3</v>
      </c>
      <c r="BQ5">
        <v>2875.2820000000002</v>
      </c>
      <c r="BR5">
        <v>2.0015665848772998E-2</v>
      </c>
      <c r="BS5">
        <v>0.32599259726533436</v>
      </c>
      <c r="BT5">
        <v>0.22117971077193802</v>
      </c>
      <c r="BU5">
        <v>11.326000000000001</v>
      </c>
      <c r="BV5">
        <v>0</v>
      </c>
      <c r="BW5">
        <v>29.457980121601985</v>
      </c>
      <c r="BX5">
        <v>17</v>
      </c>
      <c r="BY5">
        <v>0</v>
      </c>
      <c r="BZ5">
        <v>847</v>
      </c>
    </row>
    <row r="6" spans="1:78" ht="16.5">
      <c r="A6" s="297" t="str">
        <f>BI6</f>
        <v>송도버스</v>
      </c>
      <c r="B6" s="107" t="str">
        <f>IF(BJ6="NULL", E6, BJ6)</f>
        <v>강지훈</v>
      </c>
      <c r="C6" s="108" t="str">
        <f>BK6</f>
        <v>D</v>
      </c>
      <c r="D6" s="109">
        <f>BL6</f>
        <v>0.83628039261057119</v>
      </c>
      <c r="E6" s="110">
        <f>U6</f>
        <v>8055</v>
      </c>
      <c r="F6" s="111" t="str">
        <f t="shared" si="0"/>
        <v>8</v>
      </c>
      <c r="G6" s="112" t="str">
        <f t="shared" si="0"/>
        <v>70바2242</v>
      </c>
      <c r="H6" s="113">
        <f t="shared" si="0"/>
        <v>3</v>
      </c>
      <c r="I6" s="114">
        <f t="shared" si="0"/>
        <v>1909.567</v>
      </c>
      <c r="J6" s="115">
        <f>AB6/AA6</f>
        <v>8.5062135836916752E-3</v>
      </c>
      <c r="K6" s="115">
        <f>AC6/AA6</f>
        <v>0.36711570949460315</v>
      </c>
      <c r="L6" s="115">
        <f>AD6/I6</f>
        <v>0.38490401227084464</v>
      </c>
      <c r="M6" s="116">
        <f>Z6</f>
        <v>14.826000000000001</v>
      </c>
      <c r="N6" s="117">
        <f>BV6</f>
        <v>0</v>
      </c>
      <c r="O6" s="117">
        <f>BW6</f>
        <v>42.313257403379929</v>
      </c>
      <c r="P6" s="217">
        <f>AK6</f>
        <v>31</v>
      </c>
      <c r="Q6" s="218">
        <f>AE6</f>
        <v>0</v>
      </c>
      <c r="R6" s="218">
        <f>AF6</f>
        <v>808</v>
      </c>
      <c r="T6">
        <v>521</v>
      </c>
      <c r="U6">
        <v>8055</v>
      </c>
      <c r="V6" t="s">
        <v>226</v>
      </c>
      <c r="W6">
        <v>1909.567</v>
      </c>
      <c r="X6">
        <v>1084.4939999999999</v>
      </c>
      <c r="Y6">
        <v>1.7609999999999999</v>
      </c>
      <c r="Z6">
        <v>14.826000000000001</v>
      </c>
      <c r="AA6">
        <v>100.93692</v>
      </c>
      <c r="AB6">
        <v>0.85859099999999999</v>
      </c>
      <c r="AC6">
        <v>37.055529</v>
      </c>
      <c r="AD6" s="1">
        <v>735</v>
      </c>
      <c r="AE6">
        <v>0</v>
      </c>
      <c r="AF6">
        <v>808</v>
      </c>
      <c r="AG6">
        <v>93</v>
      </c>
      <c r="AH6">
        <v>18.918419</v>
      </c>
      <c r="AI6">
        <v>4530.1000000000004</v>
      </c>
      <c r="AJ6">
        <v>47.6</v>
      </c>
      <c r="AK6">
        <v>31</v>
      </c>
      <c r="AL6">
        <v>5772</v>
      </c>
      <c r="AM6">
        <v>0.83628039261057119</v>
      </c>
      <c r="AN6" t="s">
        <v>67</v>
      </c>
      <c r="AO6">
        <v>1611.395</v>
      </c>
      <c r="AP6" t="s">
        <v>403</v>
      </c>
      <c r="AQ6" t="s">
        <v>116</v>
      </c>
      <c r="AR6" t="s">
        <v>118</v>
      </c>
      <c r="AS6" t="s">
        <v>116</v>
      </c>
      <c r="AT6" t="s">
        <v>118</v>
      </c>
      <c r="AU6" t="s">
        <v>198</v>
      </c>
      <c r="AV6" t="s">
        <v>226</v>
      </c>
      <c r="AW6" t="s">
        <v>67</v>
      </c>
      <c r="AX6">
        <v>8055</v>
      </c>
      <c r="AY6" t="s">
        <v>571</v>
      </c>
      <c r="AZ6">
        <v>9</v>
      </c>
      <c r="BA6" t="s">
        <v>398</v>
      </c>
      <c r="BB6">
        <v>3</v>
      </c>
      <c r="BC6">
        <v>1</v>
      </c>
      <c r="BE6" t="s">
        <v>67</v>
      </c>
      <c r="BF6">
        <v>0</v>
      </c>
      <c r="BG6" t="s">
        <v>327</v>
      </c>
      <c r="BI6" t="s">
        <v>116</v>
      </c>
      <c r="BJ6" t="s">
        <v>226</v>
      </c>
      <c r="BK6" t="s">
        <v>67</v>
      </c>
      <c r="BL6">
        <v>0.83628039261057119</v>
      </c>
      <c r="BM6">
        <v>8055</v>
      </c>
      <c r="BN6" t="s">
        <v>118</v>
      </c>
      <c r="BO6" t="s">
        <v>198</v>
      </c>
      <c r="BP6">
        <v>3</v>
      </c>
      <c r="BQ6">
        <v>1909.567</v>
      </c>
      <c r="BR6">
        <v>8.5062135836916752E-3</v>
      </c>
      <c r="BS6">
        <v>0.36711570949460315</v>
      </c>
      <c r="BT6">
        <v>0.38490401227084464</v>
      </c>
      <c r="BU6">
        <v>14.826000000000001</v>
      </c>
      <c r="BV6">
        <v>0</v>
      </c>
      <c r="BW6">
        <v>42.313257403379929</v>
      </c>
      <c r="BX6">
        <v>31</v>
      </c>
      <c r="BY6">
        <v>0</v>
      </c>
      <c r="BZ6">
        <v>808</v>
      </c>
    </row>
    <row r="7" spans="1:78" ht="16.5">
      <c r="A7" s="296" t="str">
        <f t="shared" ref="A7:A70" si="1">BI7</f>
        <v>송도버스</v>
      </c>
      <c r="B7" s="123" t="str">
        <f t="shared" ref="B7:B70" si="2">IF(BJ7="NULL", E7, BJ7)</f>
        <v>경득환</v>
      </c>
      <c r="C7" s="124" t="str">
        <f t="shared" ref="C7:C70" si="3">BK7</f>
        <v>D</v>
      </c>
      <c r="D7" s="125">
        <f t="shared" ref="D7:D70" si="4">BL7</f>
        <v>0.80146564803467113</v>
      </c>
      <c r="E7" s="126">
        <f t="shared" ref="E7:E70" si="5">U7</f>
        <v>7265</v>
      </c>
      <c r="F7" s="127" t="str">
        <f t="shared" ref="F7:F70" si="6">BN7</f>
        <v>16-1</v>
      </c>
      <c r="G7" s="128" t="str">
        <f t="shared" ref="G7:G70" si="7">BO7</f>
        <v>70바2248</v>
      </c>
      <c r="H7" s="129">
        <f t="shared" ref="H7:H70" si="8">BP7</f>
        <v>2</v>
      </c>
      <c r="I7" s="130">
        <f t="shared" ref="I7:I70" si="9">BQ7</f>
        <v>3139.6860000000001</v>
      </c>
      <c r="J7" s="131">
        <f t="shared" ref="J7:J70" si="10">AB7/AA7</f>
        <v>1.5592286209154415E-2</v>
      </c>
      <c r="K7" s="131">
        <f t="shared" ref="K7:K70" si="11">AC7/AA7</f>
        <v>0.33352598672875505</v>
      </c>
      <c r="L7" s="131">
        <f t="shared" ref="L7:L70" si="12">AD7/I7</f>
        <v>0.24269942917858664</v>
      </c>
      <c r="M7" s="132">
        <f t="shared" ref="M7:M70" si="13">Z7</f>
        <v>12.45</v>
      </c>
      <c r="N7" s="133">
        <f t="shared" ref="N7:N70" si="14">BV7</f>
        <v>0</v>
      </c>
      <c r="O7" s="133">
        <f t="shared" ref="O7:O70" si="15">BW7</f>
        <v>2.4524745468177391</v>
      </c>
      <c r="P7" s="215">
        <f t="shared" ref="P7:P70" si="16">AK7</f>
        <v>5</v>
      </c>
      <c r="Q7" s="216">
        <f t="shared" ref="Q7:Q70" si="17">AE7</f>
        <v>0</v>
      </c>
      <c r="R7" s="216">
        <f t="shared" ref="R7:R70" si="18">AF7</f>
        <v>77</v>
      </c>
      <c r="T7">
        <v>521</v>
      </c>
      <c r="U7">
        <v>7265</v>
      </c>
      <c r="V7" t="s">
        <v>227</v>
      </c>
      <c r="W7">
        <v>3139.6860000000001</v>
      </c>
      <c r="X7">
        <v>1507.181</v>
      </c>
      <c r="Y7">
        <v>2.0830000000000002</v>
      </c>
      <c r="Z7">
        <v>12.45</v>
      </c>
      <c r="AA7">
        <v>157.055801</v>
      </c>
      <c r="AB7">
        <v>2.4488590000000001</v>
      </c>
      <c r="AC7">
        <v>52.382190999999999</v>
      </c>
      <c r="AD7" s="1">
        <v>762</v>
      </c>
      <c r="AE7">
        <v>0</v>
      </c>
      <c r="AF7">
        <v>77</v>
      </c>
      <c r="AG7">
        <v>75</v>
      </c>
      <c r="AH7">
        <v>19.990894000000001</v>
      </c>
      <c r="AI7">
        <v>4410.1000000000004</v>
      </c>
      <c r="AJ7">
        <v>0</v>
      </c>
      <c r="AK7">
        <v>5</v>
      </c>
      <c r="AL7">
        <v>483</v>
      </c>
      <c r="AM7">
        <v>0.80146564803467113</v>
      </c>
      <c r="AN7" t="s">
        <v>67</v>
      </c>
      <c r="AO7">
        <v>3048.69</v>
      </c>
      <c r="AP7" t="s">
        <v>404</v>
      </c>
      <c r="AQ7" t="s">
        <v>116</v>
      </c>
      <c r="AR7" t="s">
        <v>117</v>
      </c>
      <c r="AS7" t="s">
        <v>116</v>
      </c>
      <c r="AT7" t="s">
        <v>117</v>
      </c>
      <c r="AU7" t="s">
        <v>174</v>
      </c>
      <c r="AV7" t="s">
        <v>227</v>
      </c>
      <c r="AW7" t="s">
        <v>67</v>
      </c>
      <c r="AX7">
        <v>7265</v>
      </c>
      <c r="AY7" t="s">
        <v>572</v>
      </c>
      <c r="AZ7">
        <v>10</v>
      </c>
      <c r="BA7" t="s">
        <v>573</v>
      </c>
      <c r="BB7">
        <v>2</v>
      </c>
      <c r="BC7">
        <v>1</v>
      </c>
      <c r="BE7" t="s">
        <v>70</v>
      </c>
      <c r="BF7">
        <v>1</v>
      </c>
      <c r="BG7" t="s">
        <v>329</v>
      </c>
      <c r="BI7" t="s">
        <v>116</v>
      </c>
      <c r="BJ7" t="s">
        <v>227</v>
      </c>
      <c r="BK7" t="s">
        <v>67</v>
      </c>
      <c r="BL7">
        <v>0.80146564803467113</v>
      </c>
      <c r="BM7">
        <v>7265</v>
      </c>
      <c r="BN7" t="s">
        <v>117</v>
      </c>
      <c r="BO7" t="s">
        <v>174</v>
      </c>
      <c r="BP7">
        <v>2</v>
      </c>
      <c r="BQ7">
        <v>3139.6860000000001</v>
      </c>
      <c r="BR7">
        <v>1.5592286209154415E-2</v>
      </c>
      <c r="BS7">
        <v>0.33352598672875505</v>
      </c>
      <c r="BT7">
        <v>0.24269942917858664</v>
      </c>
      <c r="BU7">
        <v>12.45</v>
      </c>
      <c r="BV7">
        <v>0</v>
      </c>
      <c r="BW7">
        <v>2.4524745468177391</v>
      </c>
      <c r="BX7">
        <v>5</v>
      </c>
      <c r="BY7">
        <v>0</v>
      </c>
      <c r="BZ7">
        <v>77</v>
      </c>
    </row>
    <row r="8" spans="1:78" ht="16.5">
      <c r="A8" s="297" t="str">
        <f t="shared" si="1"/>
        <v>송도버스</v>
      </c>
      <c r="B8" s="107" t="str">
        <f t="shared" si="2"/>
        <v>고명곤</v>
      </c>
      <c r="C8" s="108" t="str">
        <f t="shared" si="3"/>
        <v>D</v>
      </c>
      <c r="D8" s="109">
        <f t="shared" si="4"/>
        <v>0.83504943437059209</v>
      </c>
      <c r="E8" s="110">
        <f t="shared" si="5"/>
        <v>968</v>
      </c>
      <c r="F8" s="111" t="str">
        <f t="shared" si="6"/>
        <v>8</v>
      </c>
      <c r="G8" s="112" t="str">
        <f t="shared" si="7"/>
        <v>70바2313</v>
      </c>
      <c r="H8" s="113">
        <f t="shared" si="8"/>
        <v>9</v>
      </c>
      <c r="I8" s="114">
        <f t="shared" si="9"/>
        <v>1146.45</v>
      </c>
      <c r="J8" s="115">
        <f t="shared" si="10"/>
        <v>6.0440067536588836E-2</v>
      </c>
      <c r="K8" s="115">
        <f t="shared" si="11"/>
        <v>0.36220223108592137</v>
      </c>
      <c r="L8" s="115">
        <f t="shared" si="12"/>
        <v>0.2006193030659863</v>
      </c>
      <c r="M8" s="116">
        <f t="shared" si="13"/>
        <v>16.619</v>
      </c>
      <c r="N8" s="117">
        <f t="shared" si="14"/>
        <v>0</v>
      </c>
      <c r="O8" s="117">
        <f t="shared" si="15"/>
        <v>18.666317763530898</v>
      </c>
      <c r="P8" s="217">
        <f t="shared" si="16"/>
        <v>14</v>
      </c>
      <c r="Q8" s="218">
        <f t="shared" si="17"/>
        <v>0</v>
      </c>
      <c r="R8" s="218">
        <f t="shared" si="18"/>
        <v>214</v>
      </c>
      <c r="T8">
        <v>521</v>
      </c>
      <c r="U8">
        <v>968</v>
      </c>
      <c r="V8" t="s">
        <v>405</v>
      </c>
      <c r="W8">
        <v>1146.45</v>
      </c>
      <c r="X8">
        <v>611.27700000000004</v>
      </c>
      <c r="Y8">
        <v>1.875</v>
      </c>
      <c r="Z8">
        <v>16.619</v>
      </c>
      <c r="AA8">
        <v>63.906100000000002</v>
      </c>
      <c r="AB8">
        <v>3.8624890000000001</v>
      </c>
      <c r="AC8">
        <v>23.146932</v>
      </c>
      <c r="AD8" s="1">
        <v>230</v>
      </c>
      <c r="AE8">
        <v>0</v>
      </c>
      <c r="AF8">
        <v>214</v>
      </c>
      <c r="AG8">
        <v>88</v>
      </c>
      <c r="AH8">
        <v>17.939602000000001</v>
      </c>
      <c r="AI8">
        <v>4322.2</v>
      </c>
      <c r="AJ8">
        <v>68.900000000000006</v>
      </c>
      <c r="AK8">
        <v>14</v>
      </c>
      <c r="AL8">
        <v>4886</v>
      </c>
      <c r="AM8">
        <v>0.83504943437059209</v>
      </c>
      <c r="AN8" t="s">
        <v>67</v>
      </c>
      <c r="AO8">
        <v>335.15199999999999</v>
      </c>
      <c r="AP8" t="s">
        <v>406</v>
      </c>
      <c r="AQ8" t="s">
        <v>116</v>
      </c>
      <c r="AR8" t="s">
        <v>118</v>
      </c>
      <c r="AS8" t="s">
        <v>116</v>
      </c>
      <c r="AT8" t="s">
        <v>118</v>
      </c>
      <c r="AU8" t="s">
        <v>223</v>
      </c>
      <c r="AV8" t="s">
        <v>405</v>
      </c>
      <c r="AW8" t="s">
        <v>67</v>
      </c>
      <c r="AX8">
        <v>968</v>
      </c>
      <c r="AY8" t="s">
        <v>571</v>
      </c>
      <c r="AZ8">
        <v>10</v>
      </c>
      <c r="BA8" t="s">
        <v>389</v>
      </c>
      <c r="BB8">
        <v>9</v>
      </c>
      <c r="BC8">
        <v>1</v>
      </c>
      <c r="BE8" t="s">
        <v>70</v>
      </c>
      <c r="BF8">
        <v>1</v>
      </c>
      <c r="BG8" t="s">
        <v>329</v>
      </c>
      <c r="BI8" t="s">
        <v>116</v>
      </c>
      <c r="BJ8" t="s">
        <v>405</v>
      </c>
      <c r="BK8" t="s">
        <v>67</v>
      </c>
      <c r="BL8">
        <v>0.83504943437059209</v>
      </c>
      <c r="BM8">
        <v>968</v>
      </c>
      <c r="BN8" t="s">
        <v>118</v>
      </c>
      <c r="BO8" t="s">
        <v>223</v>
      </c>
      <c r="BP8">
        <v>9</v>
      </c>
      <c r="BQ8">
        <v>1146.45</v>
      </c>
      <c r="BR8">
        <v>6.0440067536588836E-2</v>
      </c>
      <c r="BS8">
        <v>0.36220223108592137</v>
      </c>
      <c r="BT8">
        <v>0.2006193030659863</v>
      </c>
      <c r="BU8">
        <v>16.619</v>
      </c>
      <c r="BV8">
        <v>0</v>
      </c>
      <c r="BW8">
        <v>18.666317763530898</v>
      </c>
      <c r="BX8">
        <v>14</v>
      </c>
      <c r="BY8">
        <v>0</v>
      </c>
      <c r="BZ8">
        <v>214</v>
      </c>
    </row>
    <row r="9" spans="1:78" ht="16.5">
      <c r="A9" s="296" t="str">
        <f t="shared" si="1"/>
        <v>송도버스</v>
      </c>
      <c r="B9" s="123" t="str">
        <f t="shared" si="2"/>
        <v>곽창환</v>
      </c>
      <c r="C9" s="124" t="str">
        <f t="shared" si="3"/>
        <v>C</v>
      </c>
      <c r="D9" s="125">
        <f t="shared" si="4"/>
        <v>0.85753779977103961</v>
      </c>
      <c r="E9" s="126">
        <f t="shared" si="5"/>
        <v>9210</v>
      </c>
      <c r="F9" s="127" t="str">
        <f t="shared" si="6"/>
        <v>8</v>
      </c>
      <c r="G9" s="128" t="str">
        <f t="shared" si="7"/>
        <v>70바2255</v>
      </c>
      <c r="H9" s="129">
        <f t="shared" si="8"/>
        <v>4</v>
      </c>
      <c r="I9" s="130">
        <f t="shared" si="9"/>
        <v>1745.614</v>
      </c>
      <c r="J9" s="131">
        <f t="shared" si="10"/>
        <v>1.0241977030732581E-2</v>
      </c>
      <c r="K9" s="131">
        <f t="shared" si="11"/>
        <v>0.37587196882347373</v>
      </c>
      <c r="L9" s="131">
        <f t="shared" si="12"/>
        <v>0.32137689088194754</v>
      </c>
      <c r="M9" s="132">
        <f t="shared" si="13"/>
        <v>15.77</v>
      </c>
      <c r="N9" s="133">
        <f t="shared" si="14"/>
        <v>0</v>
      </c>
      <c r="O9" s="133">
        <f t="shared" si="15"/>
        <v>63.628143732627834</v>
      </c>
      <c r="P9" s="215">
        <f t="shared" si="16"/>
        <v>9</v>
      </c>
      <c r="Q9" s="216">
        <f t="shared" si="17"/>
        <v>15</v>
      </c>
      <c r="R9" s="216">
        <f t="shared" si="18"/>
        <v>1828</v>
      </c>
      <c r="T9">
        <v>521</v>
      </c>
      <c r="U9">
        <v>9210</v>
      </c>
      <c r="V9" t="s">
        <v>228</v>
      </c>
      <c r="W9">
        <v>1745.614</v>
      </c>
      <c r="X9">
        <v>964.53200000000004</v>
      </c>
      <c r="Y9">
        <v>1.81</v>
      </c>
      <c r="Z9">
        <v>15.77</v>
      </c>
      <c r="AA9">
        <v>98.938027000000005</v>
      </c>
      <c r="AB9">
        <v>1.0133209999999999</v>
      </c>
      <c r="AC9">
        <v>37.188031000000002</v>
      </c>
      <c r="AD9" s="1">
        <v>561</v>
      </c>
      <c r="AE9">
        <v>15</v>
      </c>
      <c r="AF9">
        <v>1828</v>
      </c>
      <c r="AG9">
        <v>84</v>
      </c>
      <c r="AH9">
        <v>17.643509000000002</v>
      </c>
      <c r="AI9">
        <v>2954.6</v>
      </c>
      <c r="AJ9">
        <v>0</v>
      </c>
      <c r="AK9">
        <v>9</v>
      </c>
      <c r="AL9">
        <v>1480</v>
      </c>
      <c r="AM9">
        <v>0.85753779977103961</v>
      </c>
      <c r="AN9" t="s">
        <v>69</v>
      </c>
      <c r="AO9">
        <v>1309.1469999999999</v>
      </c>
      <c r="AP9" t="s">
        <v>407</v>
      </c>
      <c r="AQ9" t="s">
        <v>116</v>
      </c>
      <c r="AR9" t="s">
        <v>118</v>
      </c>
      <c r="AS9" t="s">
        <v>116</v>
      </c>
      <c r="AT9" t="s">
        <v>118</v>
      </c>
      <c r="AU9" t="s">
        <v>204</v>
      </c>
      <c r="AV9" t="s">
        <v>228</v>
      </c>
      <c r="AW9" t="s">
        <v>69</v>
      </c>
      <c r="AX9">
        <v>9210</v>
      </c>
      <c r="AY9" t="s">
        <v>574</v>
      </c>
      <c r="AZ9">
        <v>16</v>
      </c>
      <c r="BA9" t="s">
        <v>575</v>
      </c>
      <c r="BB9">
        <v>4</v>
      </c>
      <c r="BC9">
        <v>1</v>
      </c>
      <c r="BE9" t="s">
        <v>69</v>
      </c>
      <c r="BF9">
        <v>0</v>
      </c>
      <c r="BG9" t="s">
        <v>327</v>
      </c>
      <c r="BI9" t="s">
        <v>116</v>
      </c>
      <c r="BJ9" t="s">
        <v>228</v>
      </c>
      <c r="BK9" t="s">
        <v>69</v>
      </c>
      <c r="BL9">
        <v>0.85753779977103961</v>
      </c>
      <c r="BM9">
        <v>9210</v>
      </c>
      <c r="BN9" t="s">
        <v>118</v>
      </c>
      <c r="BO9" t="s">
        <v>204</v>
      </c>
      <c r="BP9">
        <v>4</v>
      </c>
      <c r="BQ9">
        <v>1745.614</v>
      </c>
      <c r="BR9">
        <v>1.0241977030732581E-2</v>
      </c>
      <c r="BS9">
        <v>0.37587196882347373</v>
      </c>
      <c r="BT9">
        <v>0.32137689088194754</v>
      </c>
      <c r="BU9">
        <v>15.77</v>
      </c>
      <c r="BV9">
        <v>0</v>
      </c>
      <c r="BW9">
        <v>63.628143732627834</v>
      </c>
      <c r="BX9">
        <v>9</v>
      </c>
      <c r="BY9">
        <v>15</v>
      </c>
      <c r="BZ9">
        <v>1828</v>
      </c>
    </row>
    <row r="10" spans="1:78" ht="16.5">
      <c r="A10" s="297" t="str">
        <f t="shared" si="1"/>
        <v>송도버스</v>
      </c>
      <c r="B10" s="107" t="str">
        <f t="shared" si="2"/>
        <v>권복수</v>
      </c>
      <c r="C10" s="108" t="str">
        <f t="shared" si="3"/>
        <v>A</v>
      </c>
      <c r="D10" s="109">
        <f t="shared" si="4"/>
        <v>0.99424084634161725</v>
      </c>
      <c r="E10" s="110">
        <f t="shared" si="5"/>
        <v>9410</v>
      </c>
      <c r="F10" s="111" t="str">
        <f t="shared" si="6"/>
        <v>16-1</v>
      </c>
      <c r="G10" s="112" t="str">
        <f t="shared" si="7"/>
        <v>70바2229</v>
      </c>
      <c r="H10" s="113">
        <f t="shared" si="8"/>
        <v>6</v>
      </c>
      <c r="I10" s="114">
        <f t="shared" si="9"/>
        <v>3002.8409999999999</v>
      </c>
      <c r="J10" s="115">
        <f t="shared" si="10"/>
        <v>8.6329305442551499E-4</v>
      </c>
      <c r="K10" s="115">
        <f t="shared" si="11"/>
        <v>0.30340186827613141</v>
      </c>
      <c r="L10" s="115">
        <f t="shared" si="12"/>
        <v>0.20380699477594719</v>
      </c>
      <c r="M10" s="116">
        <f t="shared" si="13"/>
        <v>9.6829999999999998</v>
      </c>
      <c r="N10" s="117">
        <f t="shared" si="14"/>
        <v>0</v>
      </c>
      <c r="O10" s="117">
        <f t="shared" si="15"/>
        <v>47.056123842426402</v>
      </c>
      <c r="P10" s="217">
        <f t="shared" si="16"/>
        <v>11</v>
      </c>
      <c r="Q10" s="218">
        <f t="shared" si="17"/>
        <v>0</v>
      </c>
      <c r="R10" s="218">
        <f t="shared" si="18"/>
        <v>1487</v>
      </c>
      <c r="T10">
        <v>521</v>
      </c>
      <c r="U10">
        <v>9410</v>
      </c>
      <c r="V10" t="s">
        <v>229</v>
      </c>
      <c r="W10">
        <v>3002.8409999999999</v>
      </c>
      <c r="X10">
        <v>1209.972</v>
      </c>
      <c r="Y10">
        <v>2.4820000000000002</v>
      </c>
      <c r="Z10">
        <v>9.6829999999999998</v>
      </c>
      <c r="AA10">
        <v>153.47163900000001</v>
      </c>
      <c r="AB10">
        <v>0.132491</v>
      </c>
      <c r="AC10">
        <v>46.563581999999997</v>
      </c>
      <c r="AD10" s="1">
        <v>612</v>
      </c>
      <c r="AE10">
        <v>0</v>
      </c>
      <c r="AF10">
        <v>1487</v>
      </c>
      <c r="AG10">
        <v>86</v>
      </c>
      <c r="AH10">
        <v>19.566096999999999</v>
      </c>
      <c r="AI10">
        <v>5942.6</v>
      </c>
      <c r="AJ10">
        <v>1.6</v>
      </c>
      <c r="AK10">
        <v>11</v>
      </c>
      <c r="AL10">
        <v>1769</v>
      </c>
      <c r="AM10">
        <v>0.99424084634161725</v>
      </c>
      <c r="AN10" t="s">
        <v>66</v>
      </c>
      <c r="AO10">
        <v>1368.886</v>
      </c>
      <c r="AP10" t="s">
        <v>408</v>
      </c>
      <c r="AQ10" t="s">
        <v>116</v>
      </c>
      <c r="AR10" t="s">
        <v>117</v>
      </c>
      <c r="AS10" t="s">
        <v>116</v>
      </c>
      <c r="AT10" t="s">
        <v>117</v>
      </c>
      <c r="AU10" t="s">
        <v>169</v>
      </c>
      <c r="AV10" t="s">
        <v>229</v>
      </c>
      <c r="AW10" t="s">
        <v>66</v>
      </c>
      <c r="AX10">
        <v>9410</v>
      </c>
      <c r="AY10" t="s">
        <v>576</v>
      </c>
      <c r="AZ10">
        <v>2</v>
      </c>
      <c r="BA10" t="s">
        <v>386</v>
      </c>
      <c r="BB10">
        <v>6</v>
      </c>
      <c r="BC10">
        <v>1</v>
      </c>
      <c r="BE10" t="s">
        <v>68</v>
      </c>
      <c r="BF10">
        <v>1</v>
      </c>
      <c r="BG10" t="s">
        <v>329</v>
      </c>
      <c r="BI10" t="s">
        <v>116</v>
      </c>
      <c r="BJ10" t="s">
        <v>229</v>
      </c>
      <c r="BK10" t="s">
        <v>66</v>
      </c>
      <c r="BL10">
        <v>0.99424084634161725</v>
      </c>
      <c r="BM10">
        <v>9410</v>
      </c>
      <c r="BN10" t="s">
        <v>117</v>
      </c>
      <c r="BO10" t="s">
        <v>169</v>
      </c>
      <c r="BP10">
        <v>6</v>
      </c>
      <c r="BQ10">
        <v>3002.8409999999999</v>
      </c>
      <c r="BR10">
        <v>8.6329305442551499E-4</v>
      </c>
      <c r="BS10">
        <v>0.30340186827613141</v>
      </c>
      <c r="BT10">
        <v>0.20380699477594719</v>
      </c>
      <c r="BU10">
        <v>9.6829999999999998</v>
      </c>
      <c r="BV10">
        <v>0</v>
      </c>
      <c r="BW10">
        <v>47.056123842426402</v>
      </c>
      <c r="BX10">
        <v>11</v>
      </c>
      <c r="BY10">
        <v>0</v>
      </c>
      <c r="BZ10">
        <v>1487</v>
      </c>
    </row>
    <row r="11" spans="1:78" ht="16.5">
      <c r="A11" s="296" t="str">
        <f t="shared" si="1"/>
        <v>송도버스</v>
      </c>
      <c r="B11" s="123" t="str">
        <f t="shared" si="2"/>
        <v>권오선</v>
      </c>
      <c r="C11" s="124" t="str">
        <f t="shared" si="3"/>
        <v>A</v>
      </c>
      <c r="D11" s="125">
        <f t="shared" si="4"/>
        <v>0.98461067795597546</v>
      </c>
      <c r="E11" s="126">
        <f t="shared" si="5"/>
        <v>3855</v>
      </c>
      <c r="F11" s="127" t="str">
        <f t="shared" si="6"/>
        <v>16-1</v>
      </c>
      <c r="G11" s="128" t="str">
        <f t="shared" si="7"/>
        <v>70바2315</v>
      </c>
      <c r="H11" s="129">
        <f t="shared" si="8"/>
        <v>3</v>
      </c>
      <c r="I11" s="130">
        <f t="shared" si="9"/>
        <v>3135.165</v>
      </c>
      <c r="J11" s="131">
        <f t="shared" si="10"/>
        <v>6.8372679217696512E-3</v>
      </c>
      <c r="K11" s="131">
        <f t="shared" si="11"/>
        <v>0.31470046614462016</v>
      </c>
      <c r="L11" s="131">
        <f t="shared" si="12"/>
        <v>0.17192077609950354</v>
      </c>
      <c r="M11" s="132">
        <f t="shared" si="13"/>
        <v>10.093</v>
      </c>
      <c r="N11" s="133">
        <f t="shared" si="14"/>
        <v>0</v>
      </c>
      <c r="O11" s="133">
        <f t="shared" si="15"/>
        <v>6.698212055824813</v>
      </c>
      <c r="P11" s="215">
        <f t="shared" si="16"/>
        <v>7</v>
      </c>
      <c r="Q11" s="216">
        <f t="shared" si="17"/>
        <v>0</v>
      </c>
      <c r="R11" s="216">
        <f t="shared" si="18"/>
        <v>210</v>
      </c>
      <c r="T11">
        <v>521</v>
      </c>
      <c r="U11">
        <v>3855</v>
      </c>
      <c r="V11" t="s">
        <v>230</v>
      </c>
      <c r="W11">
        <v>3135.165</v>
      </c>
      <c r="X11">
        <v>1225.7719999999999</v>
      </c>
      <c r="Y11">
        <v>2.5579999999999998</v>
      </c>
      <c r="Z11">
        <v>10.093</v>
      </c>
      <c r="AA11">
        <v>149.950245</v>
      </c>
      <c r="AB11">
        <v>1.02525</v>
      </c>
      <c r="AC11">
        <v>47.189411999999997</v>
      </c>
      <c r="AD11" s="1">
        <v>539</v>
      </c>
      <c r="AE11">
        <v>0</v>
      </c>
      <c r="AF11">
        <v>210</v>
      </c>
      <c r="AG11">
        <v>91</v>
      </c>
      <c r="AH11">
        <v>20.908035000000002</v>
      </c>
      <c r="AI11">
        <v>8464.2999999999993</v>
      </c>
      <c r="AJ11">
        <v>17.399999999999999</v>
      </c>
      <c r="AK11">
        <v>7</v>
      </c>
      <c r="AL11">
        <v>304</v>
      </c>
      <c r="AM11">
        <v>0.98461067795597546</v>
      </c>
      <c r="AN11" t="s">
        <v>66</v>
      </c>
      <c r="AO11">
        <v>2913.4569999999999</v>
      </c>
      <c r="AP11" t="s">
        <v>409</v>
      </c>
      <c r="AQ11" t="s">
        <v>116</v>
      </c>
      <c r="AR11" t="s">
        <v>117</v>
      </c>
      <c r="AS11" t="s">
        <v>116</v>
      </c>
      <c r="AT11" t="s">
        <v>117</v>
      </c>
      <c r="AU11" t="s">
        <v>183</v>
      </c>
      <c r="AV11" t="s">
        <v>230</v>
      </c>
      <c r="AW11" t="s">
        <v>66</v>
      </c>
      <c r="AX11">
        <v>3855</v>
      </c>
      <c r="AY11" t="s">
        <v>576</v>
      </c>
      <c r="AZ11">
        <v>3</v>
      </c>
      <c r="BA11" t="s">
        <v>577</v>
      </c>
      <c r="BB11">
        <v>3</v>
      </c>
      <c r="BC11">
        <v>1</v>
      </c>
      <c r="BE11" t="s">
        <v>68</v>
      </c>
      <c r="BF11">
        <v>1</v>
      </c>
      <c r="BG11" t="s">
        <v>329</v>
      </c>
      <c r="BI11" t="s">
        <v>116</v>
      </c>
      <c r="BJ11" t="s">
        <v>230</v>
      </c>
      <c r="BK11" t="s">
        <v>66</v>
      </c>
      <c r="BL11">
        <v>0.98461067795597546</v>
      </c>
      <c r="BM11">
        <v>3855</v>
      </c>
      <c r="BN11" t="s">
        <v>117</v>
      </c>
      <c r="BO11" t="s">
        <v>183</v>
      </c>
      <c r="BP11">
        <v>3</v>
      </c>
      <c r="BQ11">
        <v>3135.165</v>
      </c>
      <c r="BR11">
        <v>6.8372679217696512E-3</v>
      </c>
      <c r="BS11">
        <v>0.31470046614462016</v>
      </c>
      <c r="BT11">
        <v>0.17192077609950354</v>
      </c>
      <c r="BU11">
        <v>10.093</v>
      </c>
      <c r="BV11">
        <v>0</v>
      </c>
      <c r="BW11">
        <v>6.698212055824813</v>
      </c>
      <c r="BX11">
        <v>7</v>
      </c>
      <c r="BY11">
        <v>0</v>
      </c>
      <c r="BZ11">
        <v>210</v>
      </c>
    </row>
    <row r="12" spans="1:78" ht="16.5">
      <c r="A12" s="297" t="str">
        <f t="shared" si="1"/>
        <v>송도버스</v>
      </c>
      <c r="B12" s="107" t="str">
        <f t="shared" si="2"/>
        <v>길기덕</v>
      </c>
      <c r="C12" s="108" t="str">
        <f t="shared" si="3"/>
        <v>F</v>
      </c>
      <c r="D12" s="109">
        <f t="shared" si="4"/>
        <v>0.78870955802342857</v>
      </c>
      <c r="E12" s="110">
        <f t="shared" si="5"/>
        <v>6882</v>
      </c>
      <c r="F12" s="111" t="str">
        <f t="shared" si="6"/>
        <v>8</v>
      </c>
      <c r="G12" s="112" t="str">
        <f t="shared" si="7"/>
        <v>70바2232</v>
      </c>
      <c r="H12" s="113">
        <f t="shared" si="8"/>
        <v>2</v>
      </c>
      <c r="I12" s="114">
        <f t="shared" si="9"/>
        <v>2072.86</v>
      </c>
      <c r="J12" s="115">
        <f t="shared" si="10"/>
        <v>5.4310383134802643E-3</v>
      </c>
      <c r="K12" s="115">
        <f t="shared" si="11"/>
        <v>0.36214910244127485</v>
      </c>
      <c r="L12" s="115">
        <f t="shared" si="12"/>
        <v>0.22191561417558348</v>
      </c>
      <c r="M12" s="116">
        <f t="shared" si="13"/>
        <v>13.065</v>
      </c>
      <c r="N12" s="117">
        <f t="shared" si="14"/>
        <v>9.6485049641558032E-2</v>
      </c>
      <c r="O12" s="117">
        <f t="shared" si="15"/>
        <v>21.081983346680431</v>
      </c>
      <c r="P12" s="217">
        <f t="shared" si="16"/>
        <v>5</v>
      </c>
      <c r="Q12" s="218">
        <f t="shared" si="17"/>
        <v>2</v>
      </c>
      <c r="R12" s="218">
        <f t="shared" si="18"/>
        <v>437</v>
      </c>
      <c r="T12">
        <v>521</v>
      </c>
      <c r="U12">
        <v>6882</v>
      </c>
      <c r="V12" t="s">
        <v>231</v>
      </c>
      <c r="W12">
        <v>2072.86</v>
      </c>
      <c r="X12">
        <v>1128.0250000000001</v>
      </c>
      <c r="Y12">
        <v>1.8380000000000001</v>
      </c>
      <c r="Z12">
        <v>13.065</v>
      </c>
      <c r="AA12">
        <v>120.599407</v>
      </c>
      <c r="AB12">
        <v>0.65498000000000001</v>
      </c>
      <c r="AC12">
        <v>43.674967000000002</v>
      </c>
      <c r="AD12" s="1">
        <v>460</v>
      </c>
      <c r="AE12">
        <v>2</v>
      </c>
      <c r="AF12">
        <v>437</v>
      </c>
      <c r="AG12">
        <v>94</v>
      </c>
      <c r="AH12">
        <v>17.187978000000001</v>
      </c>
      <c r="AI12">
        <v>1700.3</v>
      </c>
      <c r="AJ12">
        <v>4.5</v>
      </c>
      <c r="AK12">
        <v>5</v>
      </c>
      <c r="AL12">
        <v>514</v>
      </c>
      <c r="AM12">
        <v>0.78870955802342857</v>
      </c>
      <c r="AN12" t="s">
        <v>70</v>
      </c>
      <c r="AO12">
        <v>1456.617</v>
      </c>
      <c r="AP12" t="s">
        <v>410</v>
      </c>
      <c r="AQ12" t="s">
        <v>116</v>
      </c>
      <c r="AR12" t="s">
        <v>118</v>
      </c>
      <c r="AS12" t="s">
        <v>116</v>
      </c>
      <c r="AT12" t="s">
        <v>118</v>
      </c>
      <c r="AU12" t="s">
        <v>191</v>
      </c>
      <c r="AV12" t="s">
        <v>231</v>
      </c>
      <c r="AW12" t="s">
        <v>70</v>
      </c>
      <c r="AX12">
        <v>6882</v>
      </c>
      <c r="AY12" t="s">
        <v>578</v>
      </c>
      <c r="AZ12">
        <v>4</v>
      </c>
      <c r="BA12" t="s">
        <v>579</v>
      </c>
      <c r="BB12">
        <v>2</v>
      </c>
      <c r="BC12">
        <v>1</v>
      </c>
      <c r="BE12" t="s">
        <v>67</v>
      </c>
      <c r="BF12">
        <v>-1</v>
      </c>
      <c r="BG12" t="s">
        <v>328</v>
      </c>
      <c r="BI12" t="s">
        <v>116</v>
      </c>
      <c r="BJ12" t="s">
        <v>231</v>
      </c>
      <c r="BK12" t="s">
        <v>70</v>
      </c>
      <c r="BL12">
        <v>0.78870955802342857</v>
      </c>
      <c r="BM12">
        <v>6882</v>
      </c>
      <c r="BN12" t="s">
        <v>118</v>
      </c>
      <c r="BO12" t="s">
        <v>191</v>
      </c>
      <c r="BP12">
        <v>2</v>
      </c>
      <c r="BQ12">
        <v>2072.86</v>
      </c>
      <c r="BR12">
        <v>5.4310383134802643E-3</v>
      </c>
      <c r="BS12">
        <v>0.36214910244127485</v>
      </c>
      <c r="BT12">
        <v>0.22191561417558348</v>
      </c>
      <c r="BU12">
        <v>13.065</v>
      </c>
      <c r="BV12">
        <v>9.6485049641558032E-2</v>
      </c>
      <c r="BW12">
        <v>21.081983346680431</v>
      </c>
      <c r="BX12">
        <v>5</v>
      </c>
      <c r="BY12">
        <v>2</v>
      </c>
      <c r="BZ12">
        <v>437</v>
      </c>
    </row>
    <row r="13" spans="1:78" ht="16.5">
      <c r="A13" s="296" t="str">
        <f t="shared" si="1"/>
        <v>송도버스</v>
      </c>
      <c r="B13" s="123" t="str">
        <f t="shared" si="2"/>
        <v>김광식</v>
      </c>
      <c r="C13" s="124" t="str">
        <f t="shared" si="3"/>
        <v>B</v>
      </c>
      <c r="D13" s="125">
        <f t="shared" si="4"/>
        <v>0.91879240847258636</v>
      </c>
      <c r="E13" s="126">
        <f t="shared" si="5"/>
        <v>9997</v>
      </c>
      <c r="F13" s="127" t="str">
        <f t="shared" si="6"/>
        <v>8</v>
      </c>
      <c r="G13" s="128" t="str">
        <f t="shared" si="7"/>
        <v>70바2289</v>
      </c>
      <c r="H13" s="129">
        <f t="shared" si="8"/>
        <v>2</v>
      </c>
      <c r="I13" s="130">
        <f t="shared" si="9"/>
        <v>2363.0650000000001</v>
      </c>
      <c r="J13" s="131">
        <f t="shared" si="10"/>
        <v>1.9192833673984017E-2</v>
      </c>
      <c r="K13" s="131">
        <f t="shared" si="11"/>
        <v>0.34296936903367253</v>
      </c>
      <c r="L13" s="131">
        <f t="shared" si="12"/>
        <v>0.17392665880963917</v>
      </c>
      <c r="M13" s="132">
        <f t="shared" si="13"/>
        <v>11.548999999999999</v>
      </c>
      <c r="N13" s="133">
        <f t="shared" si="14"/>
        <v>0.42317921851493717</v>
      </c>
      <c r="O13" s="133">
        <f t="shared" si="15"/>
        <v>49.342696878841672</v>
      </c>
      <c r="P13" s="215">
        <f t="shared" si="16"/>
        <v>27</v>
      </c>
      <c r="Q13" s="216">
        <f t="shared" si="17"/>
        <v>10</v>
      </c>
      <c r="R13" s="216">
        <f t="shared" si="18"/>
        <v>1166</v>
      </c>
      <c r="T13">
        <v>521</v>
      </c>
      <c r="U13">
        <v>9997</v>
      </c>
      <c r="V13" t="s">
        <v>232</v>
      </c>
      <c r="W13">
        <v>2376.5549999999998</v>
      </c>
      <c r="X13">
        <v>1177.489</v>
      </c>
      <c r="Y13">
        <v>2.0179999999999998</v>
      </c>
      <c r="Z13">
        <v>11.548999999999999</v>
      </c>
      <c r="AA13">
        <v>141.182748</v>
      </c>
      <c r="AB13">
        <v>2.7096969999999998</v>
      </c>
      <c r="AC13">
        <v>48.421357999999998</v>
      </c>
      <c r="AD13" s="1">
        <v>411</v>
      </c>
      <c r="AE13">
        <v>10</v>
      </c>
      <c r="AF13">
        <v>1166</v>
      </c>
      <c r="AG13">
        <v>82</v>
      </c>
      <c r="AH13">
        <v>16.833182000000001</v>
      </c>
      <c r="AI13">
        <v>2782.7</v>
      </c>
      <c r="AJ13">
        <v>9.1999999999999993</v>
      </c>
      <c r="AK13">
        <v>27</v>
      </c>
      <c r="AL13">
        <v>4663</v>
      </c>
      <c r="AM13">
        <v>0.91879240847258636</v>
      </c>
      <c r="AN13" t="s">
        <v>68</v>
      </c>
      <c r="AO13">
        <v>2238.9679999999998</v>
      </c>
      <c r="AP13" t="s">
        <v>411</v>
      </c>
      <c r="AQ13" t="s">
        <v>116</v>
      </c>
      <c r="AR13" t="s">
        <v>118</v>
      </c>
      <c r="AS13" t="s">
        <v>116</v>
      </c>
      <c r="AT13" t="s">
        <v>118</v>
      </c>
      <c r="AU13" t="s">
        <v>213</v>
      </c>
      <c r="AV13" t="s">
        <v>232</v>
      </c>
      <c r="AW13" t="s">
        <v>68</v>
      </c>
      <c r="AX13">
        <v>9997</v>
      </c>
      <c r="AY13" t="s">
        <v>580</v>
      </c>
      <c r="AZ13">
        <v>8</v>
      </c>
      <c r="BA13" t="s">
        <v>581</v>
      </c>
      <c r="BB13">
        <v>2</v>
      </c>
      <c r="BC13">
        <v>1</v>
      </c>
      <c r="BE13" t="s">
        <v>68</v>
      </c>
      <c r="BF13">
        <v>0</v>
      </c>
      <c r="BG13" t="s">
        <v>327</v>
      </c>
      <c r="BI13" t="s">
        <v>116</v>
      </c>
      <c r="BJ13" t="s">
        <v>232</v>
      </c>
      <c r="BK13" t="s">
        <v>68</v>
      </c>
      <c r="BL13">
        <v>0.91879240847258636</v>
      </c>
      <c r="BM13">
        <v>9997</v>
      </c>
      <c r="BN13" t="s">
        <v>118</v>
      </c>
      <c r="BO13" t="s">
        <v>213</v>
      </c>
      <c r="BP13">
        <v>2</v>
      </c>
      <c r="BQ13">
        <v>2363.0650000000001</v>
      </c>
      <c r="BR13">
        <v>1.9192833673984017E-2</v>
      </c>
      <c r="BS13">
        <v>0.34296936903367253</v>
      </c>
      <c r="BT13">
        <v>0.17293940178114961</v>
      </c>
      <c r="BU13">
        <v>11.548999999999999</v>
      </c>
      <c r="BV13">
        <v>0.42317921851493717</v>
      </c>
      <c r="BW13">
        <v>49.342696878841672</v>
      </c>
      <c r="BX13">
        <v>27</v>
      </c>
      <c r="BY13">
        <v>10</v>
      </c>
      <c r="BZ13">
        <v>1166</v>
      </c>
    </row>
    <row r="14" spans="1:78" ht="16.5">
      <c r="A14" s="297" t="str">
        <f t="shared" si="1"/>
        <v>송도버스</v>
      </c>
      <c r="B14" s="107" t="str">
        <f t="shared" si="2"/>
        <v>김동균</v>
      </c>
      <c r="C14" s="108" t="str">
        <f t="shared" si="3"/>
        <v>S</v>
      </c>
      <c r="D14" s="109">
        <f t="shared" si="4"/>
        <v>1.0075147194569574</v>
      </c>
      <c r="E14" s="110">
        <f t="shared" si="5"/>
        <v>7185</v>
      </c>
      <c r="F14" s="111" t="str">
        <f t="shared" si="6"/>
        <v>16-1</v>
      </c>
      <c r="G14" s="112" t="str">
        <f t="shared" si="7"/>
        <v>70바2294</v>
      </c>
      <c r="H14" s="113">
        <f t="shared" si="8"/>
        <v>3</v>
      </c>
      <c r="I14" s="114">
        <f t="shared" si="9"/>
        <v>3066.846</v>
      </c>
      <c r="J14" s="115">
        <f t="shared" si="10"/>
        <v>1.9453347891759818E-2</v>
      </c>
      <c r="K14" s="115">
        <f t="shared" si="11"/>
        <v>0.33103928723567017</v>
      </c>
      <c r="L14" s="115">
        <f t="shared" si="12"/>
        <v>0.1434698710010219</v>
      </c>
      <c r="M14" s="116">
        <f t="shared" si="13"/>
        <v>8.6210000000000004</v>
      </c>
      <c r="N14" s="117">
        <f t="shared" si="14"/>
        <v>3.2606788863868613E-2</v>
      </c>
      <c r="O14" s="117">
        <f t="shared" si="15"/>
        <v>52.203468971053653</v>
      </c>
      <c r="P14" s="217">
        <f t="shared" si="16"/>
        <v>15</v>
      </c>
      <c r="Q14" s="218">
        <f t="shared" si="17"/>
        <v>1</v>
      </c>
      <c r="R14" s="218">
        <f t="shared" si="18"/>
        <v>1601</v>
      </c>
      <c r="T14">
        <v>521</v>
      </c>
      <c r="U14">
        <v>7185</v>
      </c>
      <c r="V14" t="s">
        <v>366</v>
      </c>
      <c r="W14">
        <v>3066.846</v>
      </c>
      <c r="X14">
        <v>1171.807</v>
      </c>
      <c r="Y14">
        <v>2.617</v>
      </c>
      <c r="Z14">
        <v>8.6210000000000004</v>
      </c>
      <c r="AA14">
        <v>158.51163600000001</v>
      </c>
      <c r="AB14">
        <v>3.0835819999999998</v>
      </c>
      <c r="AC14">
        <v>52.473579000000001</v>
      </c>
      <c r="AD14" s="1">
        <v>440</v>
      </c>
      <c r="AE14">
        <v>1</v>
      </c>
      <c r="AF14">
        <v>1601</v>
      </c>
      <c r="AG14">
        <v>76</v>
      </c>
      <c r="AH14">
        <v>19.347764999999999</v>
      </c>
      <c r="AI14">
        <v>3415.6</v>
      </c>
      <c r="AJ14">
        <v>0</v>
      </c>
      <c r="AK14">
        <v>15</v>
      </c>
      <c r="AL14">
        <v>3677</v>
      </c>
      <c r="AM14">
        <v>1.0075147194569574</v>
      </c>
      <c r="AN14" t="s">
        <v>71</v>
      </c>
      <c r="AO14">
        <v>2736.4349999999999</v>
      </c>
      <c r="AP14" t="s">
        <v>412</v>
      </c>
      <c r="AQ14" t="s">
        <v>116</v>
      </c>
      <c r="AR14" t="s">
        <v>117</v>
      </c>
      <c r="AS14" t="s">
        <v>116</v>
      </c>
      <c r="AT14" t="s">
        <v>117</v>
      </c>
      <c r="AU14" t="s">
        <v>180</v>
      </c>
      <c r="AV14" t="s">
        <v>366</v>
      </c>
      <c r="AW14" t="s">
        <v>71</v>
      </c>
      <c r="AX14">
        <v>7185</v>
      </c>
      <c r="AY14" t="s">
        <v>582</v>
      </c>
      <c r="AZ14">
        <v>3</v>
      </c>
      <c r="BA14" t="s">
        <v>583</v>
      </c>
      <c r="BB14">
        <v>3</v>
      </c>
      <c r="BC14">
        <v>1</v>
      </c>
      <c r="BE14" t="s">
        <v>66</v>
      </c>
      <c r="BF14">
        <v>1</v>
      </c>
      <c r="BG14" t="s">
        <v>329</v>
      </c>
      <c r="BI14" t="s">
        <v>116</v>
      </c>
      <c r="BJ14" t="s">
        <v>366</v>
      </c>
      <c r="BK14" t="s">
        <v>71</v>
      </c>
      <c r="BL14">
        <v>1.0075147194569574</v>
      </c>
      <c r="BM14">
        <v>7185</v>
      </c>
      <c r="BN14" t="s">
        <v>117</v>
      </c>
      <c r="BO14" t="s">
        <v>180</v>
      </c>
      <c r="BP14">
        <v>3</v>
      </c>
      <c r="BQ14">
        <v>3066.846</v>
      </c>
      <c r="BR14">
        <v>1.9453347891759818E-2</v>
      </c>
      <c r="BS14">
        <v>0.33103928723567017</v>
      </c>
      <c r="BT14">
        <v>0.1434698710010219</v>
      </c>
      <c r="BU14">
        <v>8.6210000000000004</v>
      </c>
      <c r="BV14">
        <v>3.2606788863868613E-2</v>
      </c>
      <c r="BW14">
        <v>52.203468971053653</v>
      </c>
      <c r="BX14">
        <v>15</v>
      </c>
      <c r="BY14">
        <v>1</v>
      </c>
      <c r="BZ14">
        <v>1601</v>
      </c>
    </row>
    <row r="15" spans="1:78" ht="16.5">
      <c r="A15" s="296" t="str">
        <f t="shared" si="1"/>
        <v>송도버스</v>
      </c>
      <c r="B15" s="123" t="str">
        <f t="shared" si="2"/>
        <v>김상국</v>
      </c>
      <c r="C15" s="124" t="str">
        <f t="shared" si="3"/>
        <v>F</v>
      </c>
      <c r="D15" s="125">
        <f t="shared" si="4"/>
        <v>0.77836120938756903</v>
      </c>
      <c r="E15" s="126">
        <f t="shared" si="5"/>
        <v>8568</v>
      </c>
      <c r="F15" s="127" t="str">
        <f t="shared" si="6"/>
        <v>16-1</v>
      </c>
      <c r="G15" s="128" t="str">
        <f t="shared" si="7"/>
        <v>70바2229</v>
      </c>
      <c r="H15" s="129">
        <f t="shared" si="8"/>
        <v>13</v>
      </c>
      <c r="I15" s="130">
        <f t="shared" si="9"/>
        <v>2814.0119999999993</v>
      </c>
      <c r="J15" s="131">
        <f t="shared" si="10"/>
        <v>3.6165727598982601E-2</v>
      </c>
      <c r="K15" s="131">
        <f t="shared" si="11"/>
        <v>0.34096758279346145</v>
      </c>
      <c r="L15" s="131">
        <f t="shared" si="12"/>
        <v>0.26012682248689778</v>
      </c>
      <c r="M15" s="132">
        <f t="shared" si="13"/>
        <v>14.535</v>
      </c>
      <c r="N15" s="133">
        <f t="shared" si="14"/>
        <v>0.78180192550706984</v>
      </c>
      <c r="O15" s="133">
        <f t="shared" si="15"/>
        <v>22.174745523473252</v>
      </c>
      <c r="P15" s="215">
        <f t="shared" si="16"/>
        <v>34</v>
      </c>
      <c r="Q15" s="216">
        <f t="shared" si="17"/>
        <v>22</v>
      </c>
      <c r="R15" s="216">
        <f t="shared" si="18"/>
        <v>624</v>
      </c>
      <c r="T15">
        <v>521</v>
      </c>
      <c r="U15">
        <v>8568</v>
      </c>
      <c r="V15" t="s">
        <v>381</v>
      </c>
      <c r="W15">
        <v>2814.0120000000002</v>
      </c>
      <c r="X15">
        <v>1458.6510000000001</v>
      </c>
      <c r="Y15">
        <v>1.929</v>
      </c>
      <c r="Z15">
        <v>14.535</v>
      </c>
      <c r="AA15">
        <v>151.44719499999999</v>
      </c>
      <c r="AB15">
        <v>5.4771979999999996</v>
      </c>
      <c r="AC15">
        <v>51.638584000000002</v>
      </c>
      <c r="AD15" s="1">
        <v>732</v>
      </c>
      <c r="AE15">
        <v>22</v>
      </c>
      <c r="AF15">
        <v>624</v>
      </c>
      <c r="AG15">
        <v>85</v>
      </c>
      <c r="AH15">
        <v>18.580812000000002</v>
      </c>
      <c r="AI15">
        <v>9789.9</v>
      </c>
      <c r="AJ15">
        <v>0</v>
      </c>
      <c r="AK15">
        <v>34</v>
      </c>
      <c r="AL15">
        <v>8318</v>
      </c>
      <c r="AM15">
        <v>0.77836120938756903</v>
      </c>
      <c r="AN15" t="s">
        <v>70</v>
      </c>
      <c r="AO15">
        <v>465.25700000000001</v>
      </c>
      <c r="AP15" t="s">
        <v>413</v>
      </c>
      <c r="AQ15" t="s">
        <v>116</v>
      </c>
      <c r="AR15" t="s">
        <v>117</v>
      </c>
      <c r="AS15" t="s">
        <v>116</v>
      </c>
      <c r="AT15" t="s">
        <v>117</v>
      </c>
      <c r="AU15" t="s">
        <v>169</v>
      </c>
      <c r="AV15" t="s">
        <v>381</v>
      </c>
      <c r="AW15" t="s">
        <v>70</v>
      </c>
      <c r="AX15">
        <v>8568</v>
      </c>
      <c r="AY15" t="s">
        <v>584</v>
      </c>
      <c r="AZ15">
        <v>5</v>
      </c>
      <c r="BA15" t="s">
        <v>346</v>
      </c>
      <c r="BB15">
        <v>13</v>
      </c>
      <c r="BC15">
        <v>1</v>
      </c>
      <c r="BE15" t="s">
        <v>69</v>
      </c>
      <c r="BF15">
        <v>-2</v>
      </c>
      <c r="BG15" t="s">
        <v>328</v>
      </c>
      <c r="BI15" t="s">
        <v>116</v>
      </c>
      <c r="BJ15" t="s">
        <v>381</v>
      </c>
      <c r="BK15" t="s">
        <v>70</v>
      </c>
      <c r="BL15">
        <v>0.77836120938756903</v>
      </c>
      <c r="BM15">
        <v>8568</v>
      </c>
      <c r="BN15" t="s">
        <v>117</v>
      </c>
      <c r="BO15" t="s">
        <v>169</v>
      </c>
      <c r="BP15">
        <v>13</v>
      </c>
      <c r="BQ15">
        <v>2814.0119999999993</v>
      </c>
      <c r="BR15">
        <v>3.6165727598982601E-2</v>
      </c>
      <c r="BS15">
        <v>0.34096758279346145</v>
      </c>
      <c r="BT15">
        <v>0.26012682248689767</v>
      </c>
      <c r="BU15">
        <v>14.535</v>
      </c>
      <c r="BV15">
        <v>0.78180192550706984</v>
      </c>
      <c r="BW15">
        <v>22.174745523473252</v>
      </c>
      <c r="BX15">
        <v>34</v>
      </c>
      <c r="BY15">
        <v>22</v>
      </c>
      <c r="BZ15">
        <v>624</v>
      </c>
    </row>
    <row r="16" spans="1:78" ht="16.5">
      <c r="A16" s="297" t="str">
        <f t="shared" si="1"/>
        <v>송도버스</v>
      </c>
      <c r="B16" s="107" t="str">
        <f t="shared" si="2"/>
        <v>김상민</v>
      </c>
      <c r="C16" s="108" t="str">
        <f t="shared" si="3"/>
        <v>D</v>
      </c>
      <c r="D16" s="109">
        <f t="shared" si="4"/>
        <v>0.8375427782655076</v>
      </c>
      <c r="E16" s="110">
        <f t="shared" si="5"/>
        <v>9244</v>
      </c>
      <c r="F16" s="111" t="str">
        <f t="shared" si="6"/>
        <v>8</v>
      </c>
      <c r="G16" s="112" t="str">
        <f t="shared" si="7"/>
        <v>70바2235</v>
      </c>
      <c r="H16" s="113">
        <f t="shared" si="8"/>
        <v>6</v>
      </c>
      <c r="I16" s="114">
        <f t="shared" si="9"/>
        <v>2711.6239999999998</v>
      </c>
      <c r="J16" s="115">
        <f t="shared" si="10"/>
        <v>3.0175579880527419E-2</v>
      </c>
      <c r="K16" s="115">
        <f t="shared" si="11"/>
        <v>0.39990155104135211</v>
      </c>
      <c r="L16" s="115">
        <f t="shared" si="12"/>
        <v>0.24007753287328923</v>
      </c>
      <c r="M16" s="116">
        <f t="shared" si="13"/>
        <v>16.03</v>
      </c>
      <c r="N16" s="117">
        <f t="shared" si="14"/>
        <v>0.44253923110283733</v>
      </c>
      <c r="O16" s="117">
        <f t="shared" si="15"/>
        <v>31.641555023852867</v>
      </c>
      <c r="P16" s="217">
        <f t="shared" si="16"/>
        <v>53</v>
      </c>
      <c r="Q16" s="218">
        <f t="shared" si="17"/>
        <v>12</v>
      </c>
      <c r="R16" s="218">
        <f t="shared" si="18"/>
        <v>865</v>
      </c>
      <c r="T16">
        <v>521</v>
      </c>
      <c r="U16">
        <v>9244</v>
      </c>
      <c r="V16" t="s">
        <v>233</v>
      </c>
      <c r="W16">
        <v>2752.6909999999998</v>
      </c>
      <c r="X16">
        <v>1553.9110000000001</v>
      </c>
      <c r="Y16">
        <v>1.7709999999999999</v>
      </c>
      <c r="Z16">
        <v>16.03</v>
      </c>
      <c r="AA16">
        <v>172.885526</v>
      </c>
      <c r="AB16">
        <v>5.2169210000000001</v>
      </c>
      <c r="AC16">
        <v>69.137190000000004</v>
      </c>
      <c r="AD16" s="1">
        <v>651</v>
      </c>
      <c r="AE16">
        <v>12</v>
      </c>
      <c r="AF16">
        <v>865</v>
      </c>
      <c r="AG16">
        <v>83</v>
      </c>
      <c r="AH16">
        <v>15.922044</v>
      </c>
      <c r="AI16">
        <v>2608.1999999999998</v>
      </c>
      <c r="AJ16">
        <v>0</v>
      </c>
      <c r="AK16">
        <v>53</v>
      </c>
      <c r="AL16">
        <v>22268</v>
      </c>
      <c r="AM16">
        <v>0.8375427782655076</v>
      </c>
      <c r="AN16" t="s">
        <v>67</v>
      </c>
      <c r="AO16">
        <v>1586.91</v>
      </c>
      <c r="AP16" t="s">
        <v>414</v>
      </c>
      <c r="AQ16" t="s">
        <v>116</v>
      </c>
      <c r="AR16" t="s">
        <v>118</v>
      </c>
      <c r="AS16" t="s">
        <v>116</v>
      </c>
      <c r="AT16" t="s">
        <v>118</v>
      </c>
      <c r="AU16" t="s">
        <v>193</v>
      </c>
      <c r="AV16" t="s">
        <v>233</v>
      </c>
      <c r="AW16" t="s">
        <v>67</v>
      </c>
      <c r="AX16">
        <v>9244</v>
      </c>
      <c r="AY16" t="s">
        <v>571</v>
      </c>
      <c r="AZ16">
        <v>8</v>
      </c>
      <c r="BA16" t="s">
        <v>387</v>
      </c>
      <c r="BB16">
        <v>6</v>
      </c>
      <c r="BC16">
        <v>1</v>
      </c>
      <c r="BE16" t="s">
        <v>67</v>
      </c>
      <c r="BF16">
        <v>0</v>
      </c>
      <c r="BG16" t="s">
        <v>327</v>
      </c>
      <c r="BI16" t="s">
        <v>116</v>
      </c>
      <c r="BJ16" t="s">
        <v>233</v>
      </c>
      <c r="BK16" t="s">
        <v>67</v>
      </c>
      <c r="BL16">
        <v>0.8375427782655076</v>
      </c>
      <c r="BM16">
        <v>9244</v>
      </c>
      <c r="BN16" t="s">
        <v>118</v>
      </c>
      <c r="BO16" t="s">
        <v>193</v>
      </c>
      <c r="BP16">
        <v>6</v>
      </c>
      <c r="BQ16">
        <v>2711.6239999999998</v>
      </c>
      <c r="BR16">
        <v>3.0175579880527419E-2</v>
      </c>
      <c r="BS16">
        <v>0.39990155104135211</v>
      </c>
      <c r="BT16">
        <v>0.23649585078746582</v>
      </c>
      <c r="BU16">
        <v>16.03</v>
      </c>
      <c r="BV16">
        <v>0.44253923110283733</v>
      </c>
      <c r="BW16">
        <v>31.641555023852867</v>
      </c>
      <c r="BX16">
        <v>53</v>
      </c>
      <c r="BY16">
        <v>12</v>
      </c>
      <c r="BZ16">
        <v>865</v>
      </c>
    </row>
    <row r="17" spans="1:78" ht="16.5">
      <c r="A17" s="296" t="str">
        <f t="shared" si="1"/>
        <v>송도버스</v>
      </c>
      <c r="B17" s="123" t="str">
        <f t="shared" si="2"/>
        <v>김상훈</v>
      </c>
      <c r="C17" s="124" t="str">
        <f t="shared" si="3"/>
        <v>S</v>
      </c>
      <c r="D17" s="125">
        <f t="shared" si="4"/>
        <v>1</v>
      </c>
      <c r="E17" s="126">
        <f t="shared" si="5"/>
        <v>4795</v>
      </c>
      <c r="F17" s="127" t="str">
        <f t="shared" si="6"/>
        <v>16-1</v>
      </c>
      <c r="G17" s="128" t="str">
        <f t="shared" si="7"/>
        <v>70바2286</v>
      </c>
      <c r="H17" s="129">
        <f t="shared" si="8"/>
        <v>1</v>
      </c>
      <c r="I17" s="130">
        <f t="shared" si="9"/>
        <v>2771.8069999999998</v>
      </c>
      <c r="J17" s="131">
        <f t="shared" si="10"/>
        <v>1.7284512992929414E-2</v>
      </c>
      <c r="K17" s="131">
        <f t="shared" si="11"/>
        <v>0.32489237702314677</v>
      </c>
      <c r="L17" s="131">
        <f t="shared" si="12"/>
        <v>0.2334217353517038</v>
      </c>
      <c r="M17" s="132">
        <f t="shared" si="13"/>
        <v>11.654999999999999</v>
      </c>
      <c r="N17" s="133">
        <f t="shared" si="14"/>
        <v>0</v>
      </c>
      <c r="O17" s="133">
        <f t="shared" si="15"/>
        <v>9.1997747317904892</v>
      </c>
      <c r="P17" s="215">
        <f t="shared" si="16"/>
        <v>10</v>
      </c>
      <c r="Q17" s="216">
        <f t="shared" si="17"/>
        <v>0</v>
      </c>
      <c r="R17" s="216">
        <f t="shared" si="18"/>
        <v>255</v>
      </c>
      <c r="T17">
        <v>521</v>
      </c>
      <c r="U17">
        <v>4795</v>
      </c>
      <c r="V17" t="s">
        <v>234</v>
      </c>
      <c r="W17">
        <v>2771.8069999999998</v>
      </c>
      <c r="X17">
        <v>1066.152</v>
      </c>
      <c r="Y17">
        <v>2.6</v>
      </c>
      <c r="Z17">
        <v>11.654999999999999</v>
      </c>
      <c r="AA17">
        <v>135.540527</v>
      </c>
      <c r="AB17">
        <v>2.3427519999999999</v>
      </c>
      <c r="AC17">
        <v>44.036084000000002</v>
      </c>
      <c r="AD17" s="1">
        <v>647</v>
      </c>
      <c r="AE17">
        <v>0</v>
      </c>
      <c r="AF17">
        <v>255</v>
      </c>
      <c r="AG17">
        <v>89</v>
      </c>
      <c r="AH17">
        <v>20.450023000000002</v>
      </c>
      <c r="AI17">
        <v>6783.9</v>
      </c>
      <c r="AJ17">
        <v>34.4</v>
      </c>
      <c r="AK17">
        <v>10</v>
      </c>
      <c r="AL17">
        <v>1509</v>
      </c>
      <c r="AM17">
        <v>1</v>
      </c>
      <c r="AN17" t="s">
        <v>71</v>
      </c>
      <c r="AO17">
        <v>2771.8069999999998</v>
      </c>
      <c r="AP17" t="s">
        <v>415</v>
      </c>
      <c r="AQ17" t="s">
        <v>116</v>
      </c>
      <c r="AR17" t="s">
        <v>117</v>
      </c>
      <c r="AS17" t="s">
        <v>116</v>
      </c>
      <c r="AT17" t="s">
        <v>117</v>
      </c>
      <c r="AU17" t="s">
        <v>179</v>
      </c>
      <c r="AV17" t="s">
        <v>234</v>
      </c>
      <c r="AW17" t="s">
        <v>71</v>
      </c>
      <c r="AX17">
        <v>4795</v>
      </c>
      <c r="AY17" t="s">
        <v>582</v>
      </c>
      <c r="AZ17">
        <v>4</v>
      </c>
      <c r="BA17" t="s">
        <v>585</v>
      </c>
      <c r="BB17">
        <v>1</v>
      </c>
      <c r="BC17">
        <v>1</v>
      </c>
      <c r="BE17" t="s">
        <v>68</v>
      </c>
      <c r="BF17">
        <v>2</v>
      </c>
      <c r="BG17" t="s">
        <v>329</v>
      </c>
      <c r="BI17" t="s">
        <v>116</v>
      </c>
      <c r="BJ17" t="s">
        <v>234</v>
      </c>
      <c r="BK17" t="s">
        <v>71</v>
      </c>
      <c r="BL17">
        <v>1</v>
      </c>
      <c r="BM17">
        <v>4795</v>
      </c>
      <c r="BN17" t="s">
        <v>117</v>
      </c>
      <c r="BO17" t="s">
        <v>179</v>
      </c>
      <c r="BP17">
        <v>1</v>
      </c>
      <c r="BQ17">
        <v>2771.8069999999998</v>
      </c>
      <c r="BR17">
        <v>1.7284512992929414E-2</v>
      </c>
      <c r="BS17">
        <v>0.32489237702314677</v>
      </c>
      <c r="BT17">
        <v>0.2334217353517038</v>
      </c>
      <c r="BU17">
        <v>11.654999999999999</v>
      </c>
      <c r="BV17">
        <v>0</v>
      </c>
      <c r="BW17">
        <v>9.1997747317904892</v>
      </c>
      <c r="BX17">
        <v>10</v>
      </c>
      <c r="BY17">
        <v>0</v>
      </c>
      <c r="BZ17">
        <v>255</v>
      </c>
    </row>
    <row r="18" spans="1:78" ht="16.5">
      <c r="A18" s="297" t="str">
        <f t="shared" si="1"/>
        <v>송도버스</v>
      </c>
      <c r="B18" s="107" t="str">
        <f t="shared" si="2"/>
        <v>김성태</v>
      </c>
      <c r="C18" s="108" t="str">
        <f t="shared" si="3"/>
        <v>C</v>
      </c>
      <c r="D18" s="109">
        <f t="shared" si="4"/>
        <v>0.87153846153846148</v>
      </c>
      <c r="E18" s="110">
        <f t="shared" si="5"/>
        <v>4501</v>
      </c>
      <c r="F18" s="111" t="str">
        <f t="shared" si="6"/>
        <v>16-1</v>
      </c>
      <c r="G18" s="112" t="str">
        <f t="shared" si="7"/>
        <v>70바2227</v>
      </c>
      <c r="H18" s="113">
        <f t="shared" si="8"/>
        <v>1</v>
      </c>
      <c r="I18" s="114">
        <f t="shared" si="9"/>
        <v>2615.931</v>
      </c>
      <c r="J18" s="115">
        <f t="shared" si="10"/>
        <v>1.0956623519667887E-2</v>
      </c>
      <c r="K18" s="115">
        <f t="shared" si="11"/>
        <v>0.33576563006695948</v>
      </c>
      <c r="L18" s="115">
        <f t="shared" si="12"/>
        <v>0.25574069040811853</v>
      </c>
      <c r="M18" s="116">
        <f t="shared" si="13"/>
        <v>15.773999999999999</v>
      </c>
      <c r="N18" s="117">
        <f t="shared" si="14"/>
        <v>0.11468192394982896</v>
      </c>
      <c r="O18" s="117">
        <f t="shared" si="15"/>
        <v>39.98576415050703</v>
      </c>
      <c r="P18" s="217">
        <f t="shared" si="16"/>
        <v>7</v>
      </c>
      <c r="Q18" s="218">
        <f t="shared" si="17"/>
        <v>3</v>
      </c>
      <c r="R18" s="218">
        <f t="shared" si="18"/>
        <v>1046</v>
      </c>
      <c r="T18">
        <v>521</v>
      </c>
      <c r="U18">
        <v>4501</v>
      </c>
      <c r="V18" t="s">
        <v>235</v>
      </c>
      <c r="W18">
        <v>2615.931</v>
      </c>
      <c r="X18">
        <v>1154.528</v>
      </c>
      <c r="Y18">
        <v>2.266</v>
      </c>
      <c r="Z18">
        <v>15.773999999999999</v>
      </c>
      <c r="AA18">
        <v>128.053866</v>
      </c>
      <c r="AB18">
        <v>1.403038</v>
      </c>
      <c r="AC18">
        <v>42.996087000000003</v>
      </c>
      <c r="AD18" s="1">
        <v>669</v>
      </c>
      <c r="AE18">
        <v>3</v>
      </c>
      <c r="AF18">
        <v>1046</v>
      </c>
      <c r="AG18">
        <v>76</v>
      </c>
      <c r="AH18">
        <v>20.428363999999998</v>
      </c>
      <c r="AI18">
        <v>7122.9</v>
      </c>
      <c r="AJ18">
        <v>0</v>
      </c>
      <c r="AK18">
        <v>7</v>
      </c>
      <c r="AL18">
        <v>1139</v>
      </c>
      <c r="AM18">
        <v>0.87153846153846148</v>
      </c>
      <c r="AN18" t="s">
        <v>69</v>
      </c>
      <c r="AO18">
        <v>2615.931</v>
      </c>
      <c r="AP18" t="s">
        <v>416</v>
      </c>
      <c r="AQ18" t="s">
        <v>116</v>
      </c>
      <c r="AR18" t="s">
        <v>117</v>
      </c>
      <c r="AS18" t="s">
        <v>116</v>
      </c>
      <c r="AT18" t="s">
        <v>117</v>
      </c>
      <c r="AU18" t="s">
        <v>168</v>
      </c>
      <c r="AV18" t="s">
        <v>235</v>
      </c>
      <c r="AW18" t="s">
        <v>69</v>
      </c>
      <c r="AX18">
        <v>4501</v>
      </c>
      <c r="AY18" t="s">
        <v>569</v>
      </c>
      <c r="AZ18">
        <v>5</v>
      </c>
      <c r="BA18" t="s">
        <v>385</v>
      </c>
      <c r="BB18">
        <v>1</v>
      </c>
      <c r="BC18">
        <v>1</v>
      </c>
      <c r="BE18" t="s">
        <v>68</v>
      </c>
      <c r="BF18">
        <v>-1</v>
      </c>
      <c r="BG18" t="s">
        <v>328</v>
      </c>
      <c r="BI18" t="s">
        <v>116</v>
      </c>
      <c r="BJ18" t="s">
        <v>235</v>
      </c>
      <c r="BK18" t="s">
        <v>69</v>
      </c>
      <c r="BL18">
        <v>0.87153846153846148</v>
      </c>
      <c r="BM18">
        <v>4501</v>
      </c>
      <c r="BN18" t="s">
        <v>117</v>
      </c>
      <c r="BO18" t="s">
        <v>168</v>
      </c>
      <c r="BP18">
        <v>1</v>
      </c>
      <c r="BQ18">
        <v>2615.931</v>
      </c>
      <c r="BR18">
        <v>1.0956623519667887E-2</v>
      </c>
      <c r="BS18">
        <v>0.33576563006695948</v>
      </c>
      <c r="BT18">
        <v>0.25574069040811853</v>
      </c>
      <c r="BU18">
        <v>15.773999999999999</v>
      </c>
      <c r="BV18">
        <v>0.11468192394982896</v>
      </c>
      <c r="BW18">
        <v>39.98576415050703</v>
      </c>
      <c r="BX18">
        <v>7</v>
      </c>
      <c r="BY18">
        <v>3</v>
      </c>
      <c r="BZ18">
        <v>1046</v>
      </c>
    </row>
    <row r="19" spans="1:78" ht="16.5">
      <c r="A19" s="296" t="str">
        <f t="shared" si="1"/>
        <v>송도버스</v>
      </c>
      <c r="B19" s="123" t="str">
        <f t="shared" si="2"/>
        <v>김영민</v>
      </c>
      <c r="C19" s="124" t="str">
        <f t="shared" si="3"/>
        <v>C</v>
      </c>
      <c r="D19" s="125">
        <f t="shared" si="4"/>
        <v>0.85694744021381342</v>
      </c>
      <c r="E19" s="126">
        <f t="shared" si="5"/>
        <v>5154</v>
      </c>
      <c r="F19" s="127" t="str">
        <f t="shared" si="6"/>
        <v>8</v>
      </c>
      <c r="G19" s="128" t="str">
        <f t="shared" si="7"/>
        <v>70바2238</v>
      </c>
      <c r="H19" s="129">
        <f t="shared" si="8"/>
        <v>4</v>
      </c>
      <c r="I19" s="130">
        <f t="shared" si="9"/>
        <v>2406.1180000000004</v>
      </c>
      <c r="J19" s="131">
        <f t="shared" si="10"/>
        <v>2.6166247934860182E-2</v>
      </c>
      <c r="K19" s="131">
        <f t="shared" si="11"/>
        <v>0.37686148880641396</v>
      </c>
      <c r="L19" s="131">
        <f t="shared" si="12"/>
        <v>0.12842262931410678</v>
      </c>
      <c r="M19" s="132">
        <f t="shared" si="13"/>
        <v>14.736000000000001</v>
      </c>
      <c r="N19" s="133">
        <f t="shared" si="14"/>
        <v>4.1560721460875978E-2</v>
      </c>
      <c r="O19" s="133">
        <f t="shared" si="15"/>
        <v>25.352040091134345</v>
      </c>
      <c r="P19" s="215">
        <f t="shared" si="16"/>
        <v>48</v>
      </c>
      <c r="Q19" s="216">
        <f t="shared" si="17"/>
        <v>1</v>
      </c>
      <c r="R19" s="216">
        <f t="shared" si="18"/>
        <v>610</v>
      </c>
      <c r="T19">
        <v>521</v>
      </c>
      <c r="U19">
        <v>5154</v>
      </c>
      <c r="V19" t="s">
        <v>236</v>
      </c>
      <c r="W19">
        <v>2406.1179999999999</v>
      </c>
      <c r="X19">
        <v>1337.646</v>
      </c>
      <c r="Y19">
        <v>1.7989999999999999</v>
      </c>
      <c r="Z19">
        <v>14.736000000000001</v>
      </c>
      <c r="AA19">
        <v>147.049971</v>
      </c>
      <c r="AB19">
        <v>3.8477459999999999</v>
      </c>
      <c r="AC19">
        <v>55.417470999999999</v>
      </c>
      <c r="AD19" s="1">
        <v>309</v>
      </c>
      <c r="AE19">
        <v>1</v>
      </c>
      <c r="AF19">
        <v>610</v>
      </c>
      <c r="AG19">
        <v>89</v>
      </c>
      <c r="AH19">
        <v>16.362587000000001</v>
      </c>
      <c r="AI19">
        <v>3262.3</v>
      </c>
      <c r="AJ19">
        <v>48</v>
      </c>
      <c r="AK19">
        <v>48</v>
      </c>
      <c r="AL19">
        <v>13175</v>
      </c>
      <c r="AM19">
        <v>0.85694744021381342</v>
      </c>
      <c r="AN19" t="s">
        <v>69</v>
      </c>
      <c r="AO19">
        <v>2013.133</v>
      </c>
      <c r="AP19" t="s">
        <v>417</v>
      </c>
      <c r="AQ19" t="s">
        <v>116</v>
      </c>
      <c r="AR19" t="s">
        <v>118</v>
      </c>
      <c r="AS19" t="s">
        <v>116</v>
      </c>
      <c r="AT19" t="s">
        <v>118</v>
      </c>
      <c r="AU19" t="s">
        <v>195</v>
      </c>
      <c r="AV19" t="s">
        <v>236</v>
      </c>
      <c r="AW19" t="s">
        <v>69</v>
      </c>
      <c r="AX19">
        <v>5154</v>
      </c>
      <c r="AY19" t="s">
        <v>574</v>
      </c>
      <c r="AZ19">
        <v>17</v>
      </c>
      <c r="BA19" t="s">
        <v>586</v>
      </c>
      <c r="BB19">
        <v>4</v>
      </c>
      <c r="BC19">
        <v>1</v>
      </c>
      <c r="BE19" t="s">
        <v>67</v>
      </c>
      <c r="BF19">
        <v>1</v>
      </c>
      <c r="BG19" t="s">
        <v>329</v>
      </c>
      <c r="BI19" t="s">
        <v>116</v>
      </c>
      <c r="BJ19" t="s">
        <v>236</v>
      </c>
      <c r="BK19" t="s">
        <v>69</v>
      </c>
      <c r="BL19">
        <v>0.85694744021381342</v>
      </c>
      <c r="BM19">
        <v>5154</v>
      </c>
      <c r="BN19" t="s">
        <v>118</v>
      </c>
      <c r="BO19" t="s">
        <v>195</v>
      </c>
      <c r="BP19">
        <v>4</v>
      </c>
      <c r="BQ19">
        <v>2406.1180000000004</v>
      </c>
      <c r="BR19">
        <v>2.6166247934860182E-2</v>
      </c>
      <c r="BS19">
        <v>0.37686148880641396</v>
      </c>
      <c r="BT19">
        <v>0.12842262931410681</v>
      </c>
      <c r="BU19">
        <v>14.736000000000001</v>
      </c>
      <c r="BV19">
        <v>4.1560721460875978E-2</v>
      </c>
      <c r="BW19">
        <v>25.352040091134345</v>
      </c>
      <c r="BX19">
        <v>48</v>
      </c>
      <c r="BY19">
        <v>1</v>
      </c>
      <c r="BZ19">
        <v>610</v>
      </c>
    </row>
    <row r="20" spans="1:78" ht="16.5">
      <c r="A20" s="297" t="str">
        <f t="shared" si="1"/>
        <v>송도버스</v>
      </c>
      <c r="B20" s="107" t="str">
        <f t="shared" si="2"/>
        <v>김옥구</v>
      </c>
      <c r="C20" s="108" t="str">
        <f t="shared" si="3"/>
        <v>C</v>
      </c>
      <c r="D20" s="109">
        <f t="shared" si="4"/>
        <v>0.85034560397343018</v>
      </c>
      <c r="E20" s="110">
        <f t="shared" si="5"/>
        <v>7983</v>
      </c>
      <c r="F20" s="111" t="str">
        <f t="shared" si="6"/>
        <v>8</v>
      </c>
      <c r="G20" s="112" t="str">
        <f t="shared" si="7"/>
        <v>70바2287</v>
      </c>
      <c r="H20" s="113">
        <f t="shared" si="8"/>
        <v>2</v>
      </c>
      <c r="I20" s="114">
        <f t="shared" si="9"/>
        <v>2339.4670000000001</v>
      </c>
      <c r="J20" s="115">
        <f t="shared" si="10"/>
        <v>7.0321707217963396E-3</v>
      </c>
      <c r="K20" s="115">
        <f t="shared" si="11"/>
        <v>0.37718277029323155</v>
      </c>
      <c r="L20" s="115">
        <f t="shared" si="12"/>
        <v>0.13079902388022571</v>
      </c>
      <c r="M20" s="116">
        <f t="shared" si="13"/>
        <v>15.039</v>
      </c>
      <c r="N20" s="117">
        <f t="shared" si="14"/>
        <v>2.0517493941996188</v>
      </c>
      <c r="O20" s="117">
        <f t="shared" si="15"/>
        <v>26.117059996999316</v>
      </c>
      <c r="P20" s="217">
        <f t="shared" si="16"/>
        <v>18</v>
      </c>
      <c r="Q20" s="218">
        <f t="shared" si="17"/>
        <v>48</v>
      </c>
      <c r="R20" s="218">
        <f t="shared" si="18"/>
        <v>611</v>
      </c>
      <c r="T20">
        <v>521</v>
      </c>
      <c r="U20">
        <v>7983</v>
      </c>
      <c r="V20" t="s">
        <v>237</v>
      </c>
      <c r="W20">
        <v>2339.4670000000001</v>
      </c>
      <c r="X20">
        <v>1251.1489999999999</v>
      </c>
      <c r="Y20">
        <v>1.87</v>
      </c>
      <c r="Z20">
        <v>15.039</v>
      </c>
      <c r="AA20">
        <v>135.17163300000001</v>
      </c>
      <c r="AB20">
        <v>0.95055000000000001</v>
      </c>
      <c r="AC20">
        <v>50.984411000000001</v>
      </c>
      <c r="AD20" s="1">
        <v>306</v>
      </c>
      <c r="AE20">
        <v>48</v>
      </c>
      <c r="AF20">
        <v>611</v>
      </c>
      <c r="AG20">
        <v>92</v>
      </c>
      <c r="AH20">
        <v>17.307380999999999</v>
      </c>
      <c r="AI20">
        <v>4860.5</v>
      </c>
      <c r="AJ20">
        <v>61.8</v>
      </c>
      <c r="AK20">
        <v>18</v>
      </c>
      <c r="AL20">
        <v>6084</v>
      </c>
      <c r="AM20">
        <v>0.85034560397343018</v>
      </c>
      <c r="AN20" t="s">
        <v>69</v>
      </c>
      <c r="AO20">
        <v>2175.511</v>
      </c>
      <c r="AP20" t="s">
        <v>418</v>
      </c>
      <c r="AQ20" t="s">
        <v>116</v>
      </c>
      <c r="AR20" t="s">
        <v>118</v>
      </c>
      <c r="AS20" t="s">
        <v>116</v>
      </c>
      <c r="AT20" t="s">
        <v>118</v>
      </c>
      <c r="AU20" t="s">
        <v>212</v>
      </c>
      <c r="AV20" t="s">
        <v>237</v>
      </c>
      <c r="AW20" t="s">
        <v>69</v>
      </c>
      <c r="AX20">
        <v>7983</v>
      </c>
      <c r="AY20" t="s">
        <v>574</v>
      </c>
      <c r="AZ20">
        <v>20</v>
      </c>
      <c r="BA20" t="s">
        <v>587</v>
      </c>
      <c r="BB20">
        <v>2</v>
      </c>
      <c r="BC20">
        <v>1</v>
      </c>
      <c r="BE20" t="s">
        <v>69</v>
      </c>
      <c r="BF20">
        <v>0</v>
      </c>
      <c r="BG20" t="s">
        <v>327</v>
      </c>
      <c r="BI20" t="s">
        <v>116</v>
      </c>
      <c r="BJ20" t="s">
        <v>237</v>
      </c>
      <c r="BK20" t="s">
        <v>69</v>
      </c>
      <c r="BL20">
        <v>0.85034560397343018</v>
      </c>
      <c r="BM20">
        <v>7983</v>
      </c>
      <c r="BN20" t="s">
        <v>118</v>
      </c>
      <c r="BO20" t="s">
        <v>212</v>
      </c>
      <c r="BP20">
        <v>2</v>
      </c>
      <c r="BQ20">
        <v>2339.4670000000001</v>
      </c>
      <c r="BR20">
        <v>7.0321707217963396E-3</v>
      </c>
      <c r="BS20">
        <v>0.37718277029323155</v>
      </c>
      <c r="BT20">
        <v>0.13079902388022571</v>
      </c>
      <c r="BU20">
        <v>15.039</v>
      </c>
      <c r="BV20">
        <v>2.0517493941996188</v>
      </c>
      <c r="BW20">
        <v>26.117059996999316</v>
      </c>
      <c r="BX20">
        <v>18</v>
      </c>
      <c r="BY20">
        <v>48</v>
      </c>
      <c r="BZ20">
        <v>611</v>
      </c>
    </row>
    <row r="21" spans="1:78" ht="16.5">
      <c r="A21" s="296" t="str">
        <f t="shared" si="1"/>
        <v>송도버스</v>
      </c>
      <c r="B21" s="123" t="str">
        <f t="shared" si="2"/>
        <v>김용남</v>
      </c>
      <c r="C21" s="124" t="str">
        <f t="shared" si="3"/>
        <v>D</v>
      </c>
      <c r="D21" s="125">
        <f t="shared" si="4"/>
        <v>0.84806366520130783</v>
      </c>
      <c r="E21" s="126">
        <f t="shared" si="5"/>
        <v>7917</v>
      </c>
      <c r="F21" s="127" t="str">
        <f t="shared" si="6"/>
        <v>16-1</v>
      </c>
      <c r="G21" s="128" t="str">
        <f t="shared" si="7"/>
        <v>70바2243</v>
      </c>
      <c r="H21" s="129">
        <f t="shared" si="8"/>
        <v>3</v>
      </c>
      <c r="I21" s="130">
        <f t="shared" si="9"/>
        <v>2942.3440000000001</v>
      </c>
      <c r="J21" s="131">
        <f t="shared" si="10"/>
        <v>3.6929909856064785E-2</v>
      </c>
      <c r="K21" s="131">
        <f t="shared" si="11"/>
        <v>0.30043343313105336</v>
      </c>
      <c r="L21" s="131">
        <f t="shared" si="12"/>
        <v>0.10569804210520592</v>
      </c>
      <c r="M21" s="132">
        <f t="shared" si="13"/>
        <v>10.55</v>
      </c>
      <c r="N21" s="133">
        <f t="shared" si="14"/>
        <v>0</v>
      </c>
      <c r="O21" s="133">
        <f t="shared" si="15"/>
        <v>4.6221651853080399</v>
      </c>
      <c r="P21" s="215">
        <f t="shared" si="16"/>
        <v>12</v>
      </c>
      <c r="Q21" s="216">
        <f t="shared" si="17"/>
        <v>0</v>
      </c>
      <c r="R21" s="216">
        <f t="shared" si="18"/>
        <v>136</v>
      </c>
      <c r="T21">
        <v>521</v>
      </c>
      <c r="U21">
        <v>7917</v>
      </c>
      <c r="V21" t="s">
        <v>238</v>
      </c>
      <c r="W21">
        <v>2942.3440000000001</v>
      </c>
      <c r="X21">
        <v>1336.5940000000001</v>
      </c>
      <c r="Y21">
        <v>2.2010000000000001</v>
      </c>
      <c r="Z21">
        <v>10.55</v>
      </c>
      <c r="AA21">
        <v>159.392753</v>
      </c>
      <c r="AB21">
        <v>5.8863599999999998</v>
      </c>
      <c r="AC21">
        <v>47.886912000000002</v>
      </c>
      <c r="AD21" s="1">
        <v>311</v>
      </c>
      <c r="AE21">
        <v>0</v>
      </c>
      <c r="AF21">
        <v>136</v>
      </c>
      <c r="AG21">
        <v>78</v>
      </c>
      <c r="AH21">
        <v>18.459710000000001</v>
      </c>
      <c r="AI21">
        <v>4354.8</v>
      </c>
      <c r="AJ21">
        <v>0</v>
      </c>
      <c r="AK21">
        <v>12</v>
      </c>
      <c r="AL21">
        <v>3330</v>
      </c>
      <c r="AM21">
        <v>0.84806366520130783</v>
      </c>
      <c r="AN21" t="s">
        <v>67</v>
      </c>
      <c r="AO21">
        <v>2449.904</v>
      </c>
      <c r="AP21" t="s">
        <v>419</v>
      </c>
      <c r="AQ21" t="s">
        <v>116</v>
      </c>
      <c r="AR21" t="s">
        <v>117</v>
      </c>
      <c r="AS21" t="s">
        <v>116</v>
      </c>
      <c r="AT21" t="s">
        <v>117</v>
      </c>
      <c r="AU21" t="s">
        <v>173</v>
      </c>
      <c r="AV21" t="s">
        <v>238</v>
      </c>
      <c r="AW21" t="s">
        <v>67</v>
      </c>
      <c r="AX21">
        <v>7917</v>
      </c>
      <c r="AY21" t="s">
        <v>572</v>
      </c>
      <c r="AZ21">
        <v>1</v>
      </c>
      <c r="BA21" t="s">
        <v>339</v>
      </c>
      <c r="BB21">
        <v>3</v>
      </c>
      <c r="BC21">
        <v>1</v>
      </c>
      <c r="BE21" t="s">
        <v>67</v>
      </c>
      <c r="BF21">
        <v>0</v>
      </c>
      <c r="BG21" t="s">
        <v>327</v>
      </c>
      <c r="BI21" t="s">
        <v>116</v>
      </c>
      <c r="BJ21" t="s">
        <v>238</v>
      </c>
      <c r="BK21" t="s">
        <v>67</v>
      </c>
      <c r="BL21">
        <v>0.84806366520130783</v>
      </c>
      <c r="BM21">
        <v>7917</v>
      </c>
      <c r="BN21" t="s">
        <v>117</v>
      </c>
      <c r="BO21" t="s">
        <v>173</v>
      </c>
      <c r="BP21">
        <v>3</v>
      </c>
      <c r="BQ21">
        <v>2942.3440000000001</v>
      </c>
      <c r="BR21">
        <v>3.6929909856064785E-2</v>
      </c>
      <c r="BS21">
        <v>0.30043343313105336</v>
      </c>
      <c r="BT21">
        <v>0.10569804210520592</v>
      </c>
      <c r="BU21">
        <v>10.55</v>
      </c>
      <c r="BV21">
        <v>0</v>
      </c>
      <c r="BW21">
        <v>4.6221651853080399</v>
      </c>
      <c r="BX21">
        <v>12</v>
      </c>
      <c r="BY21">
        <v>0</v>
      </c>
      <c r="BZ21">
        <v>136</v>
      </c>
    </row>
    <row r="22" spans="1:78" ht="16.5">
      <c r="A22" s="297" t="str">
        <f t="shared" si="1"/>
        <v>송도버스</v>
      </c>
      <c r="B22" s="107" t="str">
        <f t="shared" si="2"/>
        <v>김장권</v>
      </c>
      <c r="C22" s="108" t="str">
        <f t="shared" si="3"/>
        <v>C</v>
      </c>
      <c r="D22" s="109">
        <f t="shared" si="4"/>
        <v>0.86247908967467068</v>
      </c>
      <c r="E22" s="110">
        <f t="shared" si="5"/>
        <v>7096</v>
      </c>
      <c r="F22" s="111" t="str">
        <f t="shared" si="6"/>
        <v>16-1</v>
      </c>
      <c r="G22" s="112" t="str">
        <f t="shared" si="7"/>
        <v>70바2233</v>
      </c>
      <c r="H22" s="113">
        <f t="shared" si="8"/>
        <v>2</v>
      </c>
      <c r="I22" s="114">
        <f t="shared" si="9"/>
        <v>3058.0310000000004</v>
      </c>
      <c r="J22" s="115">
        <f t="shared" si="10"/>
        <v>1.147508763254622E-2</v>
      </c>
      <c r="K22" s="115">
        <f t="shared" si="11"/>
        <v>0.33251553863381828</v>
      </c>
      <c r="L22" s="115">
        <f t="shared" si="12"/>
        <v>0.12458997309052784</v>
      </c>
      <c r="M22" s="116">
        <f t="shared" si="13"/>
        <v>12.045</v>
      </c>
      <c r="N22" s="117">
        <f t="shared" si="14"/>
        <v>0</v>
      </c>
      <c r="O22" s="117">
        <f t="shared" si="15"/>
        <v>30.150119472300965</v>
      </c>
      <c r="P22" s="217">
        <f t="shared" si="16"/>
        <v>32</v>
      </c>
      <c r="Q22" s="218">
        <f t="shared" si="17"/>
        <v>0</v>
      </c>
      <c r="R22" s="218">
        <f t="shared" si="18"/>
        <v>922</v>
      </c>
      <c r="T22">
        <v>521</v>
      </c>
      <c r="U22">
        <v>7096</v>
      </c>
      <c r="V22" t="s">
        <v>239</v>
      </c>
      <c r="W22">
        <v>3058.0309999999999</v>
      </c>
      <c r="X22">
        <v>1415.8920000000001</v>
      </c>
      <c r="Y22">
        <v>2.16</v>
      </c>
      <c r="Z22">
        <v>12.045</v>
      </c>
      <c r="AA22">
        <v>154.341915</v>
      </c>
      <c r="AB22">
        <v>1.7710870000000001</v>
      </c>
      <c r="AC22">
        <v>51.321084999999997</v>
      </c>
      <c r="AD22" s="1">
        <v>381</v>
      </c>
      <c r="AE22">
        <v>0</v>
      </c>
      <c r="AF22">
        <v>922</v>
      </c>
      <c r="AG22">
        <v>87</v>
      </c>
      <c r="AH22">
        <v>19.813354</v>
      </c>
      <c r="AI22">
        <v>4817.2</v>
      </c>
      <c r="AJ22">
        <v>14.9</v>
      </c>
      <c r="AK22">
        <v>32</v>
      </c>
      <c r="AL22">
        <v>4698</v>
      </c>
      <c r="AM22">
        <v>0.86247908967467068</v>
      </c>
      <c r="AN22" t="s">
        <v>69</v>
      </c>
      <c r="AO22">
        <v>2886.1550000000002</v>
      </c>
      <c r="AP22" t="s">
        <v>420</v>
      </c>
      <c r="AQ22" t="s">
        <v>116</v>
      </c>
      <c r="AR22" t="s">
        <v>117</v>
      </c>
      <c r="AS22" t="s">
        <v>116</v>
      </c>
      <c r="AT22" t="s">
        <v>117</v>
      </c>
      <c r="AU22" t="s">
        <v>171</v>
      </c>
      <c r="AV22" t="s">
        <v>239</v>
      </c>
      <c r="AW22" t="s">
        <v>69</v>
      </c>
      <c r="AX22">
        <v>7096</v>
      </c>
      <c r="AY22" t="s">
        <v>569</v>
      </c>
      <c r="AZ22">
        <v>8</v>
      </c>
      <c r="BA22" t="s">
        <v>588</v>
      </c>
      <c r="BB22">
        <v>2</v>
      </c>
      <c r="BC22">
        <v>1</v>
      </c>
      <c r="BE22" t="s">
        <v>67</v>
      </c>
      <c r="BF22">
        <v>1</v>
      </c>
      <c r="BG22" t="s">
        <v>329</v>
      </c>
      <c r="BI22" t="s">
        <v>116</v>
      </c>
      <c r="BJ22" t="s">
        <v>239</v>
      </c>
      <c r="BK22" t="s">
        <v>69</v>
      </c>
      <c r="BL22">
        <v>0.86247908967467068</v>
      </c>
      <c r="BM22">
        <v>7096</v>
      </c>
      <c r="BN22" t="s">
        <v>117</v>
      </c>
      <c r="BO22" t="s">
        <v>171</v>
      </c>
      <c r="BP22">
        <v>2</v>
      </c>
      <c r="BQ22">
        <v>3058.0310000000004</v>
      </c>
      <c r="BR22">
        <v>1.147508763254622E-2</v>
      </c>
      <c r="BS22">
        <v>0.33251553863381828</v>
      </c>
      <c r="BT22">
        <v>0.12458997309052786</v>
      </c>
      <c r="BU22">
        <v>12.045</v>
      </c>
      <c r="BV22">
        <v>0</v>
      </c>
      <c r="BW22">
        <v>30.150119472300965</v>
      </c>
      <c r="BX22">
        <v>32</v>
      </c>
      <c r="BY22">
        <v>0</v>
      </c>
      <c r="BZ22">
        <v>922</v>
      </c>
    </row>
    <row r="23" spans="1:78" ht="16.5">
      <c r="A23" s="296" t="str">
        <f t="shared" si="1"/>
        <v>송도버스</v>
      </c>
      <c r="B23" s="123" t="str">
        <f t="shared" si="2"/>
        <v>김정식</v>
      </c>
      <c r="C23" s="124" t="str">
        <f t="shared" si="3"/>
        <v>F</v>
      </c>
      <c r="D23" s="125">
        <f t="shared" si="4"/>
        <v>0.78939452846996105</v>
      </c>
      <c r="E23" s="126">
        <f t="shared" si="5"/>
        <v>9490</v>
      </c>
      <c r="F23" s="127" t="str">
        <f t="shared" si="6"/>
        <v>16-1</v>
      </c>
      <c r="G23" s="128" t="str">
        <f t="shared" si="7"/>
        <v>70바2299</v>
      </c>
      <c r="H23" s="129">
        <f t="shared" si="8"/>
        <v>16</v>
      </c>
      <c r="I23" s="130">
        <f t="shared" si="9"/>
        <v>3165.2420000000002</v>
      </c>
      <c r="J23" s="131">
        <f t="shared" si="10"/>
        <v>1.7087584393441956E-2</v>
      </c>
      <c r="K23" s="131">
        <f t="shared" si="11"/>
        <v>0.31119943007269574</v>
      </c>
      <c r="L23" s="131">
        <f t="shared" si="12"/>
        <v>0.22873448538847896</v>
      </c>
      <c r="M23" s="132">
        <f t="shared" si="13"/>
        <v>13.933999999999999</v>
      </c>
      <c r="N23" s="133">
        <f t="shared" si="14"/>
        <v>0.44230425351363339</v>
      </c>
      <c r="O23" s="133">
        <f t="shared" si="15"/>
        <v>39.933755460088044</v>
      </c>
      <c r="P23" s="215">
        <f t="shared" si="16"/>
        <v>12</v>
      </c>
      <c r="Q23" s="216">
        <f t="shared" si="17"/>
        <v>14</v>
      </c>
      <c r="R23" s="216">
        <f t="shared" si="18"/>
        <v>1264</v>
      </c>
      <c r="T23">
        <v>521</v>
      </c>
      <c r="U23">
        <v>9490</v>
      </c>
      <c r="V23" t="s">
        <v>240</v>
      </c>
      <c r="W23">
        <v>3165.2420000000002</v>
      </c>
      <c r="X23">
        <v>1601.277</v>
      </c>
      <c r="Y23">
        <v>1.9770000000000001</v>
      </c>
      <c r="Z23">
        <v>13.933999999999999</v>
      </c>
      <c r="AA23">
        <v>167.56663399999999</v>
      </c>
      <c r="AB23">
        <v>2.8633090000000001</v>
      </c>
      <c r="AC23">
        <v>52.146641000000002</v>
      </c>
      <c r="AD23" s="1">
        <v>724</v>
      </c>
      <c r="AE23">
        <v>14</v>
      </c>
      <c r="AF23">
        <v>1264</v>
      </c>
      <c r="AG23">
        <v>76</v>
      </c>
      <c r="AH23">
        <v>18.889451999999999</v>
      </c>
      <c r="AI23">
        <v>8410.6</v>
      </c>
      <c r="AJ23">
        <v>0</v>
      </c>
      <c r="AK23">
        <v>12</v>
      </c>
      <c r="AL23">
        <v>1483</v>
      </c>
      <c r="AM23">
        <v>0.78939452846996105</v>
      </c>
      <c r="AN23" t="s">
        <v>70</v>
      </c>
      <c r="AO23">
        <v>634.46900000000005</v>
      </c>
      <c r="AP23" t="s">
        <v>421</v>
      </c>
      <c r="AQ23" t="s">
        <v>116</v>
      </c>
      <c r="AR23" t="s">
        <v>117</v>
      </c>
      <c r="AS23" t="s">
        <v>116</v>
      </c>
      <c r="AT23" t="s">
        <v>117</v>
      </c>
      <c r="AU23" t="s">
        <v>181</v>
      </c>
      <c r="AV23" t="s">
        <v>240</v>
      </c>
      <c r="AW23" t="s">
        <v>70</v>
      </c>
      <c r="AX23">
        <v>9490</v>
      </c>
      <c r="AY23" t="s">
        <v>584</v>
      </c>
      <c r="AZ23">
        <v>3</v>
      </c>
      <c r="BA23" t="s">
        <v>343</v>
      </c>
      <c r="BB23">
        <v>16</v>
      </c>
      <c r="BC23">
        <v>1</v>
      </c>
      <c r="BE23" t="s">
        <v>67</v>
      </c>
      <c r="BF23">
        <v>-1</v>
      </c>
      <c r="BG23" t="s">
        <v>328</v>
      </c>
      <c r="BI23" t="s">
        <v>116</v>
      </c>
      <c r="BJ23" t="s">
        <v>240</v>
      </c>
      <c r="BK23" t="s">
        <v>70</v>
      </c>
      <c r="BL23">
        <v>0.78939452846996105</v>
      </c>
      <c r="BM23">
        <v>9490</v>
      </c>
      <c r="BN23" t="s">
        <v>117</v>
      </c>
      <c r="BO23" t="s">
        <v>181</v>
      </c>
      <c r="BP23">
        <v>16</v>
      </c>
      <c r="BQ23">
        <v>3165.2420000000002</v>
      </c>
      <c r="BR23">
        <v>1.7087584393441956E-2</v>
      </c>
      <c r="BS23">
        <v>0.31119943007269574</v>
      </c>
      <c r="BT23">
        <v>0.22873448538847896</v>
      </c>
      <c r="BU23">
        <v>13.933999999999999</v>
      </c>
      <c r="BV23">
        <v>0.44230425351363339</v>
      </c>
      <c r="BW23">
        <v>39.933755460088044</v>
      </c>
      <c r="BX23">
        <v>12</v>
      </c>
      <c r="BY23">
        <v>14</v>
      </c>
      <c r="BZ23">
        <v>1264</v>
      </c>
    </row>
    <row r="24" spans="1:78" ht="16.5">
      <c r="A24" s="297" t="str">
        <f t="shared" si="1"/>
        <v>송도버스</v>
      </c>
      <c r="B24" s="107" t="str">
        <f t="shared" si="2"/>
        <v>김정웅</v>
      </c>
      <c r="C24" s="108" t="str">
        <f t="shared" si="3"/>
        <v>B</v>
      </c>
      <c r="D24" s="109">
        <f t="shared" si="4"/>
        <v>0.91246802188346854</v>
      </c>
      <c r="E24" s="110">
        <f t="shared" si="5"/>
        <v>5720</v>
      </c>
      <c r="F24" s="111" t="str">
        <f t="shared" si="6"/>
        <v>8</v>
      </c>
      <c r="G24" s="112" t="str">
        <f t="shared" si="7"/>
        <v>70바2256</v>
      </c>
      <c r="H24" s="113">
        <f t="shared" si="8"/>
        <v>2</v>
      </c>
      <c r="I24" s="114">
        <f t="shared" si="9"/>
        <v>2197.3359999999998</v>
      </c>
      <c r="J24" s="115">
        <f t="shared" si="10"/>
        <v>2.2126974727499592E-2</v>
      </c>
      <c r="K24" s="115">
        <f t="shared" si="11"/>
        <v>0.376143066648572</v>
      </c>
      <c r="L24" s="115">
        <f t="shared" si="12"/>
        <v>0.1902303516621946</v>
      </c>
      <c r="M24" s="116">
        <f t="shared" si="13"/>
        <v>12.273</v>
      </c>
      <c r="N24" s="117">
        <f t="shared" si="14"/>
        <v>0.13652896052310617</v>
      </c>
      <c r="O24" s="117">
        <f t="shared" si="15"/>
        <v>16.838571797849763</v>
      </c>
      <c r="P24" s="217">
        <f t="shared" si="16"/>
        <v>22</v>
      </c>
      <c r="Q24" s="218">
        <f t="shared" si="17"/>
        <v>3</v>
      </c>
      <c r="R24" s="218">
        <f t="shared" si="18"/>
        <v>370</v>
      </c>
      <c r="T24">
        <v>521</v>
      </c>
      <c r="U24">
        <v>5720</v>
      </c>
      <c r="V24" t="s">
        <v>241</v>
      </c>
      <c r="W24">
        <v>2197.3359999999998</v>
      </c>
      <c r="X24">
        <v>1147.8389999999999</v>
      </c>
      <c r="Y24">
        <v>1.9139999999999999</v>
      </c>
      <c r="Z24">
        <v>12.273</v>
      </c>
      <c r="AA24">
        <v>134.161359</v>
      </c>
      <c r="AB24">
        <v>2.968585</v>
      </c>
      <c r="AC24">
        <v>50.463864999999998</v>
      </c>
      <c r="AD24" s="1">
        <v>418</v>
      </c>
      <c r="AE24">
        <v>3</v>
      </c>
      <c r="AF24">
        <v>370</v>
      </c>
      <c r="AG24">
        <v>74</v>
      </c>
      <c r="AH24">
        <v>16.378307</v>
      </c>
      <c r="AI24">
        <v>1264</v>
      </c>
      <c r="AJ24">
        <v>0</v>
      </c>
      <c r="AK24">
        <v>22</v>
      </c>
      <c r="AL24">
        <v>3712</v>
      </c>
      <c r="AM24">
        <v>0.91246802188346854</v>
      </c>
      <c r="AN24" t="s">
        <v>68</v>
      </c>
      <c r="AO24">
        <v>2042.731</v>
      </c>
      <c r="AP24" t="s">
        <v>422</v>
      </c>
      <c r="AQ24" t="s">
        <v>116</v>
      </c>
      <c r="AR24" t="s">
        <v>118</v>
      </c>
      <c r="AS24" t="s">
        <v>116</v>
      </c>
      <c r="AT24" t="s">
        <v>118</v>
      </c>
      <c r="AU24" t="s">
        <v>205</v>
      </c>
      <c r="AV24" t="s">
        <v>241</v>
      </c>
      <c r="AW24" t="s">
        <v>68</v>
      </c>
      <c r="AX24">
        <v>5720</v>
      </c>
      <c r="AY24" t="s">
        <v>580</v>
      </c>
      <c r="AZ24">
        <v>9</v>
      </c>
      <c r="BA24" t="s">
        <v>589</v>
      </c>
      <c r="BB24">
        <v>2</v>
      </c>
      <c r="BC24">
        <v>1</v>
      </c>
      <c r="BE24" t="s">
        <v>69</v>
      </c>
      <c r="BF24">
        <v>1</v>
      </c>
      <c r="BG24" t="s">
        <v>329</v>
      </c>
      <c r="BI24" t="s">
        <v>116</v>
      </c>
      <c r="BJ24" t="s">
        <v>241</v>
      </c>
      <c r="BK24" t="s">
        <v>68</v>
      </c>
      <c r="BL24">
        <v>0.91246802188346854</v>
      </c>
      <c r="BM24">
        <v>5720</v>
      </c>
      <c r="BN24" t="s">
        <v>118</v>
      </c>
      <c r="BO24" t="s">
        <v>205</v>
      </c>
      <c r="BP24">
        <v>2</v>
      </c>
      <c r="BQ24">
        <v>2197.3359999999998</v>
      </c>
      <c r="BR24">
        <v>2.2126974727499592E-2</v>
      </c>
      <c r="BS24">
        <v>0.376143066648572</v>
      </c>
      <c r="BT24">
        <v>0.1902303516621946</v>
      </c>
      <c r="BU24">
        <v>12.273</v>
      </c>
      <c r="BV24">
        <v>0.13652896052310617</v>
      </c>
      <c r="BW24">
        <v>16.838571797849763</v>
      </c>
      <c r="BX24">
        <v>22</v>
      </c>
      <c r="BY24">
        <v>3</v>
      </c>
      <c r="BZ24">
        <v>370</v>
      </c>
    </row>
    <row r="25" spans="1:78" ht="16.5">
      <c r="A25" s="296" t="str">
        <f t="shared" si="1"/>
        <v>송도버스</v>
      </c>
      <c r="B25" s="123" t="str">
        <f t="shared" si="2"/>
        <v>김종만</v>
      </c>
      <c r="C25" s="124" t="str">
        <f t="shared" si="3"/>
        <v>D</v>
      </c>
      <c r="D25" s="125">
        <f t="shared" si="4"/>
        <v>0.83730769230769231</v>
      </c>
      <c r="E25" s="126">
        <f t="shared" si="5"/>
        <v>2404</v>
      </c>
      <c r="F25" s="127" t="str">
        <f t="shared" si="6"/>
        <v>16-1</v>
      </c>
      <c r="G25" s="128" t="str">
        <f t="shared" si="7"/>
        <v>70바2280</v>
      </c>
      <c r="H25" s="129">
        <f t="shared" si="8"/>
        <v>1</v>
      </c>
      <c r="I25" s="130">
        <f t="shared" si="9"/>
        <v>2925.326</v>
      </c>
      <c r="J25" s="131">
        <f t="shared" si="10"/>
        <v>2.4814284504024436E-2</v>
      </c>
      <c r="K25" s="131">
        <f t="shared" si="11"/>
        <v>0.33827916935217683</v>
      </c>
      <c r="L25" s="131">
        <f t="shared" si="12"/>
        <v>0.31928065453217863</v>
      </c>
      <c r="M25" s="132">
        <f t="shared" si="13"/>
        <v>13.414999999999999</v>
      </c>
      <c r="N25" s="133">
        <f t="shared" si="14"/>
        <v>0.34184224253980583</v>
      </c>
      <c r="O25" s="133">
        <f t="shared" si="15"/>
        <v>32.133170798741745</v>
      </c>
      <c r="P25" s="215">
        <f t="shared" si="16"/>
        <v>9</v>
      </c>
      <c r="Q25" s="216">
        <f t="shared" si="17"/>
        <v>10</v>
      </c>
      <c r="R25" s="216">
        <f t="shared" si="18"/>
        <v>940</v>
      </c>
      <c r="T25">
        <v>521</v>
      </c>
      <c r="U25">
        <v>2404</v>
      </c>
      <c r="V25" t="s">
        <v>242</v>
      </c>
      <c r="W25">
        <v>2925.326</v>
      </c>
      <c r="X25">
        <v>1343.655</v>
      </c>
      <c r="Y25">
        <v>2.177</v>
      </c>
      <c r="Z25">
        <v>13.414999999999999</v>
      </c>
      <c r="AA25">
        <v>151.93885599999999</v>
      </c>
      <c r="AB25">
        <v>3.770254</v>
      </c>
      <c r="AC25">
        <v>51.397750000000002</v>
      </c>
      <c r="AD25" s="1">
        <v>934</v>
      </c>
      <c r="AE25">
        <v>10</v>
      </c>
      <c r="AF25">
        <v>940</v>
      </c>
      <c r="AG25">
        <v>75</v>
      </c>
      <c r="AH25">
        <v>19.253309999999999</v>
      </c>
      <c r="AI25">
        <v>4672.5</v>
      </c>
      <c r="AJ25">
        <v>0</v>
      </c>
      <c r="AK25">
        <v>9</v>
      </c>
      <c r="AL25">
        <v>1045</v>
      </c>
      <c r="AM25">
        <v>0.83730769230769231</v>
      </c>
      <c r="AN25" t="s">
        <v>67</v>
      </c>
      <c r="AO25">
        <v>2925.326</v>
      </c>
      <c r="AP25" t="s">
        <v>423</v>
      </c>
      <c r="AQ25" t="s">
        <v>116</v>
      </c>
      <c r="AR25" t="s">
        <v>117</v>
      </c>
      <c r="AS25" t="s">
        <v>116</v>
      </c>
      <c r="AT25" t="s">
        <v>117</v>
      </c>
      <c r="AU25" t="s">
        <v>177</v>
      </c>
      <c r="AV25" t="s">
        <v>242</v>
      </c>
      <c r="AW25" t="s">
        <v>67</v>
      </c>
      <c r="AX25">
        <v>2404</v>
      </c>
      <c r="AY25" t="s">
        <v>572</v>
      </c>
      <c r="AZ25">
        <v>3</v>
      </c>
      <c r="BA25" t="s">
        <v>396</v>
      </c>
      <c r="BB25">
        <v>1</v>
      </c>
      <c r="BC25">
        <v>1</v>
      </c>
      <c r="BE25" t="s">
        <v>67</v>
      </c>
      <c r="BF25">
        <v>0</v>
      </c>
      <c r="BG25" t="s">
        <v>327</v>
      </c>
      <c r="BI25" t="s">
        <v>116</v>
      </c>
      <c r="BJ25" t="s">
        <v>242</v>
      </c>
      <c r="BK25" t="s">
        <v>67</v>
      </c>
      <c r="BL25">
        <v>0.83730769230769231</v>
      </c>
      <c r="BM25">
        <v>2404</v>
      </c>
      <c r="BN25" t="s">
        <v>117</v>
      </c>
      <c r="BO25" t="s">
        <v>177</v>
      </c>
      <c r="BP25">
        <v>1</v>
      </c>
      <c r="BQ25">
        <v>2925.326</v>
      </c>
      <c r="BR25">
        <v>2.4814284504024436E-2</v>
      </c>
      <c r="BS25">
        <v>0.33827916935217683</v>
      </c>
      <c r="BT25">
        <v>0.31928065453217863</v>
      </c>
      <c r="BU25">
        <v>13.414999999999999</v>
      </c>
      <c r="BV25">
        <v>0.34184224253980583</v>
      </c>
      <c r="BW25">
        <v>32.133170798741745</v>
      </c>
      <c r="BX25">
        <v>9</v>
      </c>
      <c r="BY25">
        <v>10</v>
      </c>
      <c r="BZ25">
        <v>940</v>
      </c>
    </row>
    <row r="26" spans="1:78" ht="16.5">
      <c r="A26" s="297" t="str">
        <f t="shared" si="1"/>
        <v>송도버스</v>
      </c>
      <c r="B26" s="107" t="str">
        <f t="shared" si="2"/>
        <v>김종진</v>
      </c>
      <c r="C26" s="108" t="str">
        <f t="shared" si="3"/>
        <v>B</v>
      </c>
      <c r="D26" s="109">
        <f t="shared" si="4"/>
        <v>0.90959999999999996</v>
      </c>
      <c r="E26" s="110">
        <f t="shared" si="5"/>
        <v>929</v>
      </c>
      <c r="F26" s="111" t="str">
        <f t="shared" si="6"/>
        <v>16-1</v>
      </c>
      <c r="G26" s="112" t="str">
        <f t="shared" si="7"/>
        <v>70바2299</v>
      </c>
      <c r="H26" s="113">
        <f t="shared" si="8"/>
        <v>1</v>
      </c>
      <c r="I26" s="114">
        <f t="shared" si="9"/>
        <v>2999.3780000000002</v>
      </c>
      <c r="J26" s="115">
        <f t="shared" si="10"/>
        <v>2.4132725418948169E-2</v>
      </c>
      <c r="K26" s="115">
        <f t="shared" si="11"/>
        <v>0.307616113349586</v>
      </c>
      <c r="L26" s="115">
        <f t="shared" si="12"/>
        <v>0.14002903268611025</v>
      </c>
      <c r="M26" s="116">
        <f t="shared" si="13"/>
        <v>13.26</v>
      </c>
      <c r="N26" s="117">
        <f t="shared" si="14"/>
        <v>0</v>
      </c>
      <c r="O26" s="117">
        <f t="shared" si="15"/>
        <v>6.6347089296514143</v>
      </c>
      <c r="P26" s="217">
        <f t="shared" si="16"/>
        <v>15</v>
      </c>
      <c r="Q26" s="218">
        <f t="shared" si="17"/>
        <v>0</v>
      </c>
      <c r="R26" s="218">
        <f t="shared" si="18"/>
        <v>199</v>
      </c>
      <c r="T26">
        <v>521</v>
      </c>
      <c r="U26">
        <v>929</v>
      </c>
      <c r="V26" t="s">
        <v>243</v>
      </c>
      <c r="W26">
        <v>2999.3780000000002</v>
      </c>
      <c r="X26">
        <v>1318.953</v>
      </c>
      <c r="Y26">
        <v>2.274</v>
      </c>
      <c r="Z26">
        <v>13.26</v>
      </c>
      <c r="AA26">
        <v>154.89439899999999</v>
      </c>
      <c r="AB26">
        <v>3.7380239999999998</v>
      </c>
      <c r="AC26">
        <v>47.648012999999999</v>
      </c>
      <c r="AD26" s="1">
        <v>420</v>
      </c>
      <c r="AE26">
        <v>0</v>
      </c>
      <c r="AF26">
        <v>199</v>
      </c>
      <c r="AG26">
        <v>78</v>
      </c>
      <c r="AH26">
        <v>19.364018000000002</v>
      </c>
      <c r="AI26">
        <v>3693.9</v>
      </c>
      <c r="AJ26">
        <v>0</v>
      </c>
      <c r="AK26">
        <v>15</v>
      </c>
      <c r="AL26">
        <v>5700</v>
      </c>
      <c r="AM26">
        <v>0.90959999999999996</v>
      </c>
      <c r="AN26" t="s">
        <v>68</v>
      </c>
      <c r="AO26">
        <v>2999.3780000000002</v>
      </c>
      <c r="AP26" t="s">
        <v>424</v>
      </c>
      <c r="AQ26" t="s">
        <v>116</v>
      </c>
      <c r="AR26" t="s">
        <v>117</v>
      </c>
      <c r="AS26" t="s">
        <v>116</v>
      </c>
      <c r="AT26" t="s">
        <v>117</v>
      </c>
      <c r="AU26" t="s">
        <v>181</v>
      </c>
      <c r="AV26" t="s">
        <v>243</v>
      </c>
      <c r="AW26" t="s">
        <v>68</v>
      </c>
      <c r="AX26">
        <v>929</v>
      </c>
      <c r="AY26" t="s">
        <v>590</v>
      </c>
      <c r="AZ26">
        <v>3</v>
      </c>
      <c r="BA26" t="s">
        <v>371</v>
      </c>
      <c r="BB26">
        <v>1</v>
      </c>
      <c r="BC26">
        <v>1</v>
      </c>
      <c r="BE26" t="s">
        <v>69</v>
      </c>
      <c r="BF26">
        <v>1</v>
      </c>
      <c r="BG26" t="s">
        <v>329</v>
      </c>
      <c r="BI26" t="s">
        <v>116</v>
      </c>
      <c r="BJ26" t="s">
        <v>243</v>
      </c>
      <c r="BK26" t="s">
        <v>68</v>
      </c>
      <c r="BL26">
        <v>0.90959999999999996</v>
      </c>
      <c r="BM26">
        <v>929</v>
      </c>
      <c r="BN26" t="s">
        <v>117</v>
      </c>
      <c r="BO26" t="s">
        <v>181</v>
      </c>
      <c r="BP26">
        <v>1</v>
      </c>
      <c r="BQ26">
        <v>2999.3780000000002</v>
      </c>
      <c r="BR26">
        <v>2.4132725418948169E-2</v>
      </c>
      <c r="BS26">
        <v>0.307616113349586</v>
      </c>
      <c r="BT26">
        <v>0.14002903268611025</v>
      </c>
      <c r="BU26">
        <v>13.26</v>
      </c>
      <c r="BV26">
        <v>0</v>
      </c>
      <c r="BW26">
        <v>6.6347089296514143</v>
      </c>
      <c r="BX26">
        <v>15</v>
      </c>
      <c r="BY26">
        <v>0</v>
      </c>
      <c r="BZ26">
        <v>199</v>
      </c>
    </row>
    <row r="27" spans="1:78" ht="16.5">
      <c r="A27" s="296" t="str">
        <f t="shared" si="1"/>
        <v>송도버스</v>
      </c>
      <c r="B27" s="123" t="str">
        <f t="shared" si="2"/>
        <v>김준수</v>
      </c>
      <c r="C27" s="124" t="str">
        <f t="shared" si="3"/>
        <v>D</v>
      </c>
      <c r="D27" s="125">
        <f t="shared" si="4"/>
        <v>0.83859983244995662</v>
      </c>
      <c r="E27" s="126">
        <f t="shared" si="5"/>
        <v>1778</v>
      </c>
      <c r="F27" s="127" t="str">
        <f t="shared" si="6"/>
        <v>8</v>
      </c>
      <c r="G27" s="128" t="str">
        <f t="shared" si="7"/>
        <v>70바2217</v>
      </c>
      <c r="H27" s="129">
        <f t="shared" si="8"/>
        <v>3</v>
      </c>
      <c r="I27" s="130">
        <f t="shared" si="9"/>
        <v>1942.1270000000002</v>
      </c>
      <c r="J27" s="131">
        <f t="shared" si="10"/>
        <v>1.4770906626687879E-2</v>
      </c>
      <c r="K27" s="131">
        <f t="shared" si="11"/>
        <v>0.41764332387115716</v>
      </c>
      <c r="L27" s="131">
        <f t="shared" si="12"/>
        <v>0.29349265006871328</v>
      </c>
      <c r="M27" s="132">
        <f t="shared" si="13"/>
        <v>13.975</v>
      </c>
      <c r="N27" s="133">
        <f t="shared" si="14"/>
        <v>0</v>
      </c>
      <c r="O27" s="133">
        <f t="shared" si="15"/>
        <v>64.928812585376747</v>
      </c>
      <c r="P27" s="215">
        <f t="shared" si="16"/>
        <v>33</v>
      </c>
      <c r="Q27" s="216">
        <f t="shared" si="17"/>
        <v>0</v>
      </c>
      <c r="R27" s="216">
        <f t="shared" si="18"/>
        <v>1261</v>
      </c>
      <c r="T27">
        <v>521</v>
      </c>
      <c r="U27">
        <v>1778</v>
      </c>
      <c r="V27" t="s">
        <v>244</v>
      </c>
      <c r="W27">
        <v>1942.127</v>
      </c>
      <c r="X27">
        <v>1096.4939999999999</v>
      </c>
      <c r="Y27">
        <v>1.7709999999999999</v>
      </c>
      <c r="Z27">
        <v>13.975</v>
      </c>
      <c r="AA27">
        <v>122.21748100000001</v>
      </c>
      <c r="AB27">
        <v>1.8052630000000001</v>
      </c>
      <c r="AC27">
        <v>51.043315</v>
      </c>
      <c r="AD27" s="1">
        <v>570</v>
      </c>
      <c r="AE27">
        <v>0</v>
      </c>
      <c r="AF27">
        <v>1261</v>
      </c>
      <c r="AG27">
        <v>93</v>
      </c>
      <c r="AH27">
        <v>15.890746</v>
      </c>
      <c r="AI27">
        <v>3759.7</v>
      </c>
      <c r="AJ27">
        <v>7.3</v>
      </c>
      <c r="AK27">
        <v>33</v>
      </c>
      <c r="AL27">
        <v>19850</v>
      </c>
      <c r="AM27">
        <v>0.83859983244995662</v>
      </c>
      <c r="AN27" t="s">
        <v>67</v>
      </c>
      <c r="AO27">
        <v>1580.67</v>
      </c>
      <c r="AP27" t="s">
        <v>425</v>
      </c>
      <c r="AQ27" t="s">
        <v>116</v>
      </c>
      <c r="AR27" t="s">
        <v>118</v>
      </c>
      <c r="AS27" t="s">
        <v>116</v>
      </c>
      <c r="AT27" t="s">
        <v>118</v>
      </c>
      <c r="AU27" t="s">
        <v>187</v>
      </c>
      <c r="AV27" t="s">
        <v>244</v>
      </c>
      <c r="AW27" t="s">
        <v>67</v>
      </c>
      <c r="AX27">
        <v>1778</v>
      </c>
      <c r="AY27" t="s">
        <v>571</v>
      </c>
      <c r="AZ27">
        <v>6</v>
      </c>
      <c r="BA27" t="s">
        <v>394</v>
      </c>
      <c r="BB27">
        <v>3</v>
      </c>
      <c r="BC27">
        <v>1</v>
      </c>
      <c r="BE27" t="s">
        <v>69</v>
      </c>
      <c r="BF27">
        <v>-1</v>
      </c>
      <c r="BG27" t="s">
        <v>328</v>
      </c>
      <c r="BI27" t="s">
        <v>116</v>
      </c>
      <c r="BJ27" t="s">
        <v>244</v>
      </c>
      <c r="BK27" t="s">
        <v>67</v>
      </c>
      <c r="BL27">
        <v>0.83859983244995662</v>
      </c>
      <c r="BM27">
        <v>1778</v>
      </c>
      <c r="BN27" t="s">
        <v>118</v>
      </c>
      <c r="BO27" t="s">
        <v>187</v>
      </c>
      <c r="BP27">
        <v>3</v>
      </c>
      <c r="BQ27">
        <v>1942.1270000000002</v>
      </c>
      <c r="BR27">
        <v>1.4770906626687879E-2</v>
      </c>
      <c r="BS27">
        <v>0.41764332387115716</v>
      </c>
      <c r="BT27">
        <v>0.29349265006871333</v>
      </c>
      <c r="BU27">
        <v>13.975</v>
      </c>
      <c r="BV27">
        <v>0</v>
      </c>
      <c r="BW27">
        <v>64.928812585376747</v>
      </c>
      <c r="BX27">
        <v>33</v>
      </c>
      <c r="BY27">
        <v>0</v>
      </c>
      <c r="BZ27">
        <v>1261</v>
      </c>
    </row>
    <row r="28" spans="1:78" ht="16.5">
      <c r="A28" s="297" t="str">
        <f t="shared" si="1"/>
        <v>송도버스</v>
      </c>
      <c r="B28" s="107" t="str">
        <f t="shared" si="2"/>
        <v>김철희</v>
      </c>
      <c r="C28" s="108" t="str">
        <f t="shared" si="3"/>
        <v>D</v>
      </c>
      <c r="D28" s="109">
        <f t="shared" si="4"/>
        <v>0.82844964154149392</v>
      </c>
      <c r="E28" s="110">
        <f t="shared" si="5"/>
        <v>9415</v>
      </c>
      <c r="F28" s="111" t="str">
        <f t="shared" si="6"/>
        <v>8</v>
      </c>
      <c r="G28" s="112" t="str">
        <f t="shared" si="7"/>
        <v>70바2242</v>
      </c>
      <c r="H28" s="113">
        <f t="shared" si="8"/>
        <v>3</v>
      </c>
      <c r="I28" s="114">
        <f t="shared" si="9"/>
        <v>1284.932</v>
      </c>
      <c r="J28" s="115">
        <f t="shared" si="10"/>
        <v>4.2158027946379163E-2</v>
      </c>
      <c r="K28" s="115">
        <f t="shared" si="11"/>
        <v>0.33590559105476442</v>
      </c>
      <c r="L28" s="115">
        <f t="shared" si="12"/>
        <v>0.28795298116943152</v>
      </c>
      <c r="M28" s="116">
        <f t="shared" si="13"/>
        <v>14.371</v>
      </c>
      <c r="N28" s="117">
        <f t="shared" si="14"/>
        <v>0.31130052018316923</v>
      </c>
      <c r="O28" s="117">
        <f t="shared" si="15"/>
        <v>46.383777507292216</v>
      </c>
      <c r="P28" s="217">
        <f t="shared" si="16"/>
        <v>10</v>
      </c>
      <c r="Q28" s="218">
        <f t="shared" si="17"/>
        <v>4</v>
      </c>
      <c r="R28" s="218">
        <f t="shared" si="18"/>
        <v>596</v>
      </c>
      <c r="T28">
        <v>521</v>
      </c>
      <c r="U28">
        <v>9415</v>
      </c>
      <c r="V28" t="s">
        <v>245</v>
      </c>
      <c r="W28">
        <v>1284.932</v>
      </c>
      <c r="X28">
        <v>734.48</v>
      </c>
      <c r="Y28">
        <v>1.7490000000000001</v>
      </c>
      <c r="Z28">
        <v>14.371</v>
      </c>
      <c r="AA28">
        <v>70.435529000000002</v>
      </c>
      <c r="AB28">
        <v>2.9694229999999999</v>
      </c>
      <c r="AC28">
        <v>23.659687999999999</v>
      </c>
      <c r="AD28" s="1">
        <v>370</v>
      </c>
      <c r="AE28">
        <v>4</v>
      </c>
      <c r="AF28">
        <v>596</v>
      </c>
      <c r="AG28">
        <v>89</v>
      </c>
      <c r="AH28">
        <v>18.242667999999998</v>
      </c>
      <c r="AI28">
        <v>3337.7</v>
      </c>
      <c r="AJ28">
        <v>17.5</v>
      </c>
      <c r="AK28">
        <v>10</v>
      </c>
      <c r="AL28">
        <v>3014</v>
      </c>
      <c r="AM28">
        <v>0.82844964154149392</v>
      </c>
      <c r="AN28" t="s">
        <v>67</v>
      </c>
      <c r="AO28">
        <v>1020.686</v>
      </c>
      <c r="AP28" t="s">
        <v>426</v>
      </c>
      <c r="AQ28" t="s">
        <v>116</v>
      </c>
      <c r="AR28" t="s">
        <v>118</v>
      </c>
      <c r="AS28" t="s">
        <v>116</v>
      </c>
      <c r="AT28" t="s">
        <v>118</v>
      </c>
      <c r="AU28" t="s">
        <v>198</v>
      </c>
      <c r="AV28" t="s">
        <v>245</v>
      </c>
      <c r="AW28" t="s">
        <v>67</v>
      </c>
      <c r="AX28">
        <v>9415</v>
      </c>
      <c r="AY28" t="s">
        <v>571</v>
      </c>
      <c r="AZ28">
        <v>16</v>
      </c>
      <c r="BA28" t="s">
        <v>591</v>
      </c>
      <c r="BB28">
        <v>3</v>
      </c>
      <c r="BC28">
        <v>1</v>
      </c>
      <c r="BE28" t="s">
        <v>67</v>
      </c>
      <c r="BF28">
        <v>0</v>
      </c>
      <c r="BG28" t="s">
        <v>327</v>
      </c>
      <c r="BI28" t="s">
        <v>116</v>
      </c>
      <c r="BJ28" t="s">
        <v>245</v>
      </c>
      <c r="BK28" t="s">
        <v>67</v>
      </c>
      <c r="BL28">
        <v>0.82844964154149392</v>
      </c>
      <c r="BM28">
        <v>9415</v>
      </c>
      <c r="BN28" t="s">
        <v>118</v>
      </c>
      <c r="BO28" t="s">
        <v>198</v>
      </c>
      <c r="BP28">
        <v>3</v>
      </c>
      <c r="BQ28">
        <v>1284.932</v>
      </c>
      <c r="BR28">
        <v>4.2158027946379163E-2</v>
      </c>
      <c r="BS28">
        <v>0.33590559105476442</v>
      </c>
      <c r="BT28">
        <v>0.28795298116943152</v>
      </c>
      <c r="BU28">
        <v>14.371</v>
      </c>
      <c r="BV28">
        <v>0.31130052018316923</v>
      </c>
      <c r="BW28">
        <v>46.383777507292216</v>
      </c>
      <c r="BX28">
        <v>10</v>
      </c>
      <c r="BY28">
        <v>4</v>
      </c>
      <c r="BZ28">
        <v>596</v>
      </c>
    </row>
    <row r="29" spans="1:78" ht="16.5">
      <c r="A29" s="296" t="str">
        <f t="shared" si="1"/>
        <v>송도버스</v>
      </c>
      <c r="B29" s="123" t="str">
        <f t="shared" si="2"/>
        <v>김충규</v>
      </c>
      <c r="C29" s="124" t="str">
        <f t="shared" si="3"/>
        <v>C</v>
      </c>
      <c r="D29" s="125">
        <f t="shared" si="4"/>
        <v>0.86354691823960628</v>
      </c>
      <c r="E29" s="126">
        <f t="shared" si="5"/>
        <v>7253</v>
      </c>
      <c r="F29" s="127" t="str">
        <f t="shared" si="6"/>
        <v>8</v>
      </c>
      <c r="G29" s="128" t="str">
        <f t="shared" si="7"/>
        <v>70바2313</v>
      </c>
      <c r="H29" s="129">
        <f t="shared" si="8"/>
        <v>5</v>
      </c>
      <c r="I29" s="130">
        <f t="shared" si="9"/>
        <v>1194.4870000000001</v>
      </c>
      <c r="J29" s="131">
        <f t="shared" si="10"/>
        <v>1.4323756129600887E-2</v>
      </c>
      <c r="K29" s="131">
        <f t="shared" si="11"/>
        <v>0.43678371291801887</v>
      </c>
      <c r="L29" s="131">
        <f t="shared" si="12"/>
        <v>0.20678333041715816</v>
      </c>
      <c r="M29" s="132">
        <f t="shared" si="13"/>
        <v>13.63</v>
      </c>
      <c r="N29" s="133">
        <f t="shared" si="14"/>
        <v>8.3717947537310988E-2</v>
      </c>
      <c r="O29" s="133">
        <f t="shared" si="15"/>
        <v>59.607178646565423</v>
      </c>
      <c r="P29" s="215">
        <f t="shared" si="16"/>
        <v>34</v>
      </c>
      <c r="Q29" s="216">
        <f t="shared" si="17"/>
        <v>1</v>
      </c>
      <c r="R29" s="216">
        <f t="shared" si="18"/>
        <v>739</v>
      </c>
      <c r="T29">
        <v>521</v>
      </c>
      <c r="U29">
        <v>7253</v>
      </c>
      <c r="V29" t="s">
        <v>246</v>
      </c>
      <c r="W29">
        <v>1224.904</v>
      </c>
      <c r="X29">
        <v>654.86699999999996</v>
      </c>
      <c r="Y29">
        <v>1.87</v>
      </c>
      <c r="Z29">
        <v>13.63</v>
      </c>
      <c r="AA29">
        <v>78.443320999999997</v>
      </c>
      <c r="AB29">
        <v>1.1236029999999999</v>
      </c>
      <c r="AC29">
        <v>34.262765000000002</v>
      </c>
      <c r="AD29" s="1">
        <v>247</v>
      </c>
      <c r="AE29">
        <v>1</v>
      </c>
      <c r="AF29">
        <v>739</v>
      </c>
      <c r="AG29">
        <v>94</v>
      </c>
      <c r="AH29">
        <v>15.615147</v>
      </c>
      <c r="AI29">
        <v>979.7</v>
      </c>
      <c r="AJ29">
        <v>14.6</v>
      </c>
      <c r="AK29">
        <v>34</v>
      </c>
      <c r="AL29">
        <v>24274</v>
      </c>
      <c r="AM29">
        <v>0.86354691823960628</v>
      </c>
      <c r="AN29" t="s">
        <v>69</v>
      </c>
      <c r="AO29">
        <v>326.14800000000002</v>
      </c>
      <c r="AP29" t="s">
        <v>427</v>
      </c>
      <c r="AQ29" t="s">
        <v>116</v>
      </c>
      <c r="AR29" t="s">
        <v>118</v>
      </c>
      <c r="AS29" t="s">
        <v>116</v>
      </c>
      <c r="AT29" t="s">
        <v>118</v>
      </c>
      <c r="AU29" t="s">
        <v>223</v>
      </c>
      <c r="AV29" t="s">
        <v>246</v>
      </c>
      <c r="AW29" t="s">
        <v>69</v>
      </c>
      <c r="AX29">
        <v>7253</v>
      </c>
      <c r="AY29" t="s">
        <v>574</v>
      </c>
      <c r="AZ29">
        <v>12</v>
      </c>
      <c r="BA29" t="s">
        <v>397</v>
      </c>
      <c r="BB29">
        <v>5</v>
      </c>
      <c r="BC29">
        <v>1</v>
      </c>
      <c r="BE29" t="s">
        <v>67</v>
      </c>
      <c r="BF29">
        <v>1</v>
      </c>
      <c r="BG29" t="s">
        <v>329</v>
      </c>
      <c r="BI29" t="s">
        <v>116</v>
      </c>
      <c r="BJ29" t="s">
        <v>246</v>
      </c>
      <c r="BK29" t="s">
        <v>69</v>
      </c>
      <c r="BL29">
        <v>0.86354691823960628</v>
      </c>
      <c r="BM29">
        <v>7253</v>
      </c>
      <c r="BN29" t="s">
        <v>118</v>
      </c>
      <c r="BO29" t="s">
        <v>223</v>
      </c>
      <c r="BP29">
        <v>5</v>
      </c>
      <c r="BQ29">
        <v>1194.4870000000001</v>
      </c>
      <c r="BR29">
        <v>1.4323756129600887E-2</v>
      </c>
      <c r="BS29">
        <v>0.43678371291801887</v>
      </c>
      <c r="BT29">
        <v>0.20164845571571324</v>
      </c>
      <c r="BU29">
        <v>13.63</v>
      </c>
      <c r="BV29">
        <v>8.3717947537310988E-2</v>
      </c>
      <c r="BW29">
        <v>59.607178646565423</v>
      </c>
      <c r="BX29">
        <v>34</v>
      </c>
      <c r="BY29">
        <v>1</v>
      </c>
      <c r="BZ29">
        <v>739</v>
      </c>
    </row>
    <row r="30" spans="1:78" ht="16.5">
      <c r="A30" s="297" t="str">
        <f t="shared" si="1"/>
        <v>송도버스</v>
      </c>
      <c r="B30" s="107" t="str">
        <f t="shared" si="2"/>
        <v>김태연</v>
      </c>
      <c r="C30" s="108" t="str">
        <f t="shared" si="3"/>
        <v>D</v>
      </c>
      <c r="D30" s="109">
        <f t="shared" si="4"/>
        <v>0.82836342135853469</v>
      </c>
      <c r="E30" s="110">
        <f t="shared" si="5"/>
        <v>3625</v>
      </c>
      <c r="F30" s="111" t="str">
        <f t="shared" si="6"/>
        <v>8</v>
      </c>
      <c r="G30" s="112" t="str">
        <f t="shared" si="7"/>
        <v>70바2241</v>
      </c>
      <c r="H30" s="113">
        <f t="shared" si="8"/>
        <v>2</v>
      </c>
      <c r="I30" s="114">
        <f t="shared" si="9"/>
        <v>2865.7530000000002</v>
      </c>
      <c r="J30" s="115">
        <f t="shared" si="10"/>
        <v>3.0000048521695015E-2</v>
      </c>
      <c r="K30" s="115">
        <f t="shared" si="11"/>
        <v>0.36561632760530149</v>
      </c>
      <c r="L30" s="115">
        <f t="shared" si="12"/>
        <v>0.2878824518372658</v>
      </c>
      <c r="M30" s="116">
        <f t="shared" si="13"/>
        <v>14.614000000000001</v>
      </c>
      <c r="N30" s="117">
        <f t="shared" si="14"/>
        <v>3.4894842646941308E-2</v>
      </c>
      <c r="O30" s="117">
        <f t="shared" si="15"/>
        <v>21.739486969044435</v>
      </c>
      <c r="P30" s="217">
        <f t="shared" si="16"/>
        <v>29</v>
      </c>
      <c r="Q30" s="218">
        <f t="shared" si="17"/>
        <v>1</v>
      </c>
      <c r="R30" s="218">
        <f t="shared" si="18"/>
        <v>623</v>
      </c>
      <c r="T30">
        <v>521</v>
      </c>
      <c r="U30">
        <v>3625</v>
      </c>
      <c r="V30" t="s">
        <v>247</v>
      </c>
      <c r="W30">
        <v>2865.7530000000002</v>
      </c>
      <c r="X30">
        <v>1643.6759999999999</v>
      </c>
      <c r="Y30">
        <v>1.744</v>
      </c>
      <c r="Z30">
        <v>14.614000000000001</v>
      </c>
      <c r="AA30">
        <v>174.76718399999999</v>
      </c>
      <c r="AB30">
        <v>5.2430240000000001</v>
      </c>
      <c r="AC30">
        <v>63.897736000000002</v>
      </c>
      <c r="AD30" s="1">
        <v>825</v>
      </c>
      <c r="AE30">
        <v>1</v>
      </c>
      <c r="AF30">
        <v>623</v>
      </c>
      <c r="AG30">
        <v>82</v>
      </c>
      <c r="AH30">
        <v>16.397545999999998</v>
      </c>
      <c r="AI30">
        <v>2344.1</v>
      </c>
      <c r="AJ30">
        <v>0</v>
      </c>
      <c r="AK30">
        <v>29</v>
      </c>
      <c r="AL30">
        <v>3932</v>
      </c>
      <c r="AM30">
        <v>0.82836342135853469</v>
      </c>
      <c r="AN30" t="s">
        <v>67</v>
      </c>
      <c r="AO30">
        <v>2708.9720000000002</v>
      </c>
      <c r="AP30" t="s">
        <v>428</v>
      </c>
      <c r="AQ30" t="s">
        <v>116</v>
      </c>
      <c r="AR30" t="s">
        <v>118</v>
      </c>
      <c r="AS30" t="s">
        <v>116</v>
      </c>
      <c r="AT30" t="s">
        <v>118</v>
      </c>
      <c r="AU30" t="s">
        <v>197</v>
      </c>
      <c r="AV30" t="s">
        <v>247</v>
      </c>
      <c r="AW30" t="s">
        <v>67</v>
      </c>
      <c r="AX30">
        <v>3625</v>
      </c>
      <c r="AY30" t="s">
        <v>571</v>
      </c>
      <c r="AZ30">
        <v>17</v>
      </c>
      <c r="BA30" t="s">
        <v>592</v>
      </c>
      <c r="BB30">
        <v>2</v>
      </c>
      <c r="BC30">
        <v>1</v>
      </c>
      <c r="BE30" t="s">
        <v>69</v>
      </c>
      <c r="BF30">
        <v>-1</v>
      </c>
      <c r="BG30" t="s">
        <v>328</v>
      </c>
      <c r="BI30" t="s">
        <v>116</v>
      </c>
      <c r="BJ30" t="s">
        <v>247</v>
      </c>
      <c r="BK30" t="s">
        <v>67</v>
      </c>
      <c r="BL30">
        <v>0.82836342135853469</v>
      </c>
      <c r="BM30">
        <v>3625</v>
      </c>
      <c r="BN30" t="s">
        <v>118</v>
      </c>
      <c r="BO30" t="s">
        <v>197</v>
      </c>
      <c r="BP30">
        <v>2</v>
      </c>
      <c r="BQ30">
        <v>2865.7530000000002</v>
      </c>
      <c r="BR30">
        <v>3.0000048521695015E-2</v>
      </c>
      <c r="BS30">
        <v>0.36561632760530149</v>
      </c>
      <c r="BT30">
        <v>0.2878824518372658</v>
      </c>
      <c r="BU30">
        <v>14.614000000000001</v>
      </c>
      <c r="BV30">
        <v>3.4894842646941308E-2</v>
      </c>
      <c r="BW30">
        <v>21.739486969044435</v>
      </c>
      <c r="BX30">
        <v>29</v>
      </c>
      <c r="BY30">
        <v>1</v>
      </c>
      <c r="BZ30">
        <v>623</v>
      </c>
    </row>
    <row r="31" spans="1:78" ht="16.5">
      <c r="A31" s="296" t="str">
        <f t="shared" si="1"/>
        <v>송도버스</v>
      </c>
      <c r="B31" s="123" t="str">
        <f t="shared" si="2"/>
        <v>김택문</v>
      </c>
      <c r="C31" s="124" t="str">
        <f t="shared" si="3"/>
        <v>S</v>
      </c>
      <c r="D31" s="125">
        <f t="shared" si="4"/>
        <v>1.0084597687905454</v>
      </c>
      <c r="E31" s="126">
        <f t="shared" si="5"/>
        <v>6518</v>
      </c>
      <c r="F31" s="127" t="str">
        <f t="shared" si="6"/>
        <v>16-1</v>
      </c>
      <c r="G31" s="128" t="str">
        <f t="shared" si="7"/>
        <v>70바2294</v>
      </c>
      <c r="H31" s="129">
        <f t="shared" si="8"/>
        <v>5</v>
      </c>
      <c r="I31" s="130">
        <f t="shared" si="9"/>
        <v>3014.902</v>
      </c>
      <c r="J31" s="131">
        <f t="shared" si="10"/>
        <v>1.1307590739082834E-3</v>
      </c>
      <c r="K31" s="131">
        <f t="shared" si="11"/>
        <v>0.32196251992617914</v>
      </c>
      <c r="L31" s="131">
        <f t="shared" si="12"/>
        <v>0.28956165076012419</v>
      </c>
      <c r="M31" s="132">
        <f t="shared" si="13"/>
        <v>9.4429999999999996</v>
      </c>
      <c r="N31" s="133">
        <f t="shared" si="14"/>
        <v>0</v>
      </c>
      <c r="O31" s="133">
        <f t="shared" si="15"/>
        <v>6.7663890899273014</v>
      </c>
      <c r="P31" s="215">
        <f t="shared" si="16"/>
        <v>6</v>
      </c>
      <c r="Q31" s="216">
        <f t="shared" si="17"/>
        <v>0</v>
      </c>
      <c r="R31" s="216">
        <f t="shared" si="18"/>
        <v>207</v>
      </c>
      <c r="T31">
        <v>521</v>
      </c>
      <c r="U31">
        <v>6518</v>
      </c>
      <c r="V31" t="s">
        <v>248</v>
      </c>
      <c r="W31">
        <v>3026.5059999999999</v>
      </c>
      <c r="X31">
        <v>1155.944</v>
      </c>
      <c r="Y31">
        <v>2.6179999999999999</v>
      </c>
      <c r="Z31">
        <v>9.4429999999999996</v>
      </c>
      <c r="AA31">
        <v>142.22746799999999</v>
      </c>
      <c r="AB31">
        <v>0.160825</v>
      </c>
      <c r="AC31">
        <v>45.791913999999998</v>
      </c>
      <c r="AD31" s="1">
        <v>873</v>
      </c>
      <c r="AE31">
        <v>0</v>
      </c>
      <c r="AF31">
        <v>207</v>
      </c>
      <c r="AG31">
        <v>77</v>
      </c>
      <c r="AH31">
        <v>21.279335</v>
      </c>
      <c r="AI31">
        <v>5800.4</v>
      </c>
      <c r="AJ31">
        <v>0</v>
      </c>
      <c r="AK31">
        <v>6</v>
      </c>
      <c r="AL31">
        <v>413</v>
      </c>
      <c r="AM31">
        <v>1.0084597687905454</v>
      </c>
      <c r="AN31" t="s">
        <v>71</v>
      </c>
      <c r="AO31">
        <v>2525.114</v>
      </c>
      <c r="AP31" t="s">
        <v>429</v>
      </c>
      <c r="AQ31" t="s">
        <v>116</v>
      </c>
      <c r="AR31" t="s">
        <v>117</v>
      </c>
      <c r="AS31" t="s">
        <v>116</v>
      </c>
      <c r="AT31" t="s">
        <v>117</v>
      </c>
      <c r="AU31" t="s">
        <v>180</v>
      </c>
      <c r="AV31" t="s">
        <v>248</v>
      </c>
      <c r="AW31" t="s">
        <v>71</v>
      </c>
      <c r="AX31">
        <v>6518</v>
      </c>
      <c r="AY31" t="s">
        <v>582</v>
      </c>
      <c r="AZ31">
        <v>2</v>
      </c>
      <c r="BA31" t="s">
        <v>593</v>
      </c>
      <c r="BB31">
        <v>5</v>
      </c>
      <c r="BC31">
        <v>1</v>
      </c>
      <c r="BE31" t="s">
        <v>66</v>
      </c>
      <c r="BF31">
        <v>1</v>
      </c>
      <c r="BG31" t="s">
        <v>329</v>
      </c>
      <c r="BI31" t="s">
        <v>116</v>
      </c>
      <c r="BJ31" t="s">
        <v>248</v>
      </c>
      <c r="BK31" t="s">
        <v>71</v>
      </c>
      <c r="BL31">
        <v>1.0084597687905454</v>
      </c>
      <c r="BM31">
        <v>6518</v>
      </c>
      <c r="BN31" t="s">
        <v>117</v>
      </c>
      <c r="BO31" t="s">
        <v>180</v>
      </c>
      <c r="BP31">
        <v>5</v>
      </c>
      <c r="BQ31">
        <v>3014.902</v>
      </c>
      <c r="BR31">
        <v>1.1307590739082834E-3</v>
      </c>
      <c r="BS31">
        <v>0.32196251992617914</v>
      </c>
      <c r="BT31">
        <v>0.28845143541760698</v>
      </c>
      <c r="BU31">
        <v>9.4429999999999996</v>
      </c>
      <c r="BV31">
        <v>0</v>
      </c>
      <c r="BW31">
        <v>6.7663890899273014</v>
      </c>
      <c r="BX31">
        <v>6</v>
      </c>
      <c r="BY31">
        <v>0</v>
      </c>
      <c r="BZ31">
        <v>207</v>
      </c>
    </row>
    <row r="32" spans="1:78" ht="16.5">
      <c r="A32" s="297" t="str">
        <f t="shared" si="1"/>
        <v>송도버스</v>
      </c>
      <c r="B32" s="107" t="str">
        <f t="shared" si="2"/>
        <v>김평환</v>
      </c>
      <c r="C32" s="108" t="str">
        <f t="shared" si="3"/>
        <v>F</v>
      </c>
      <c r="D32" s="109">
        <f t="shared" si="4"/>
        <v>0.72628674417248074</v>
      </c>
      <c r="E32" s="110">
        <f t="shared" si="5"/>
        <v>5010</v>
      </c>
      <c r="F32" s="111" t="str">
        <f t="shared" si="6"/>
        <v>16-1</v>
      </c>
      <c r="G32" s="112" t="str">
        <f t="shared" si="7"/>
        <v>70바2283</v>
      </c>
      <c r="H32" s="113">
        <f t="shared" si="8"/>
        <v>2</v>
      </c>
      <c r="I32" s="114">
        <f t="shared" si="9"/>
        <v>1131.442</v>
      </c>
      <c r="J32" s="115">
        <f t="shared" si="10"/>
        <v>1.6370449372003028E-2</v>
      </c>
      <c r="K32" s="115">
        <f t="shared" si="11"/>
        <v>0.30311372367853656</v>
      </c>
      <c r="L32" s="115">
        <f t="shared" si="12"/>
        <v>0.13257418409427968</v>
      </c>
      <c r="M32" s="116">
        <f t="shared" si="13"/>
        <v>12.933</v>
      </c>
      <c r="N32" s="117">
        <f t="shared" si="14"/>
        <v>0</v>
      </c>
      <c r="O32" s="117">
        <f t="shared" si="15"/>
        <v>18.383620194406785</v>
      </c>
      <c r="P32" s="217">
        <f t="shared" si="16"/>
        <v>12</v>
      </c>
      <c r="Q32" s="218">
        <f t="shared" si="17"/>
        <v>0</v>
      </c>
      <c r="R32" s="218">
        <f t="shared" si="18"/>
        <v>208</v>
      </c>
      <c r="T32">
        <v>521</v>
      </c>
      <c r="U32">
        <v>5010</v>
      </c>
      <c r="V32" t="s">
        <v>249</v>
      </c>
      <c r="W32">
        <v>1131.442</v>
      </c>
      <c r="X32">
        <v>630.97199999999998</v>
      </c>
      <c r="Y32">
        <v>1.7929999999999999</v>
      </c>
      <c r="Z32">
        <v>12.933</v>
      </c>
      <c r="AA32">
        <v>57.232759999999999</v>
      </c>
      <c r="AB32">
        <v>0.93692600000000004</v>
      </c>
      <c r="AC32">
        <v>17.348034999999999</v>
      </c>
      <c r="AD32" s="1">
        <v>150</v>
      </c>
      <c r="AE32">
        <v>0</v>
      </c>
      <c r="AF32">
        <v>208</v>
      </c>
      <c r="AG32">
        <v>79</v>
      </c>
      <c r="AH32">
        <v>19.769131999999999</v>
      </c>
      <c r="AI32">
        <v>1971.7</v>
      </c>
      <c r="AJ32">
        <v>0</v>
      </c>
      <c r="AK32">
        <v>12</v>
      </c>
      <c r="AL32">
        <v>2102</v>
      </c>
      <c r="AM32">
        <v>0.72628674417248074</v>
      </c>
      <c r="AN32" t="s">
        <v>70</v>
      </c>
      <c r="AO32">
        <v>965.19200000000001</v>
      </c>
      <c r="AP32" t="s">
        <v>430</v>
      </c>
      <c r="AQ32" t="s">
        <v>116</v>
      </c>
      <c r="AR32" t="s">
        <v>117</v>
      </c>
      <c r="AS32" t="s">
        <v>116</v>
      </c>
      <c r="AT32" t="s">
        <v>117</v>
      </c>
      <c r="AU32" t="s">
        <v>178</v>
      </c>
      <c r="AV32" t="s">
        <v>249</v>
      </c>
      <c r="AW32" t="s">
        <v>70</v>
      </c>
      <c r="AX32">
        <v>5010</v>
      </c>
      <c r="AY32" t="s">
        <v>584</v>
      </c>
      <c r="AZ32">
        <v>12</v>
      </c>
      <c r="BA32" t="s">
        <v>594</v>
      </c>
      <c r="BB32">
        <v>2</v>
      </c>
      <c r="BC32">
        <v>1</v>
      </c>
      <c r="BE32" t="s">
        <v>70</v>
      </c>
      <c r="BF32">
        <v>0</v>
      </c>
      <c r="BG32" t="s">
        <v>327</v>
      </c>
      <c r="BI32" t="s">
        <v>116</v>
      </c>
      <c r="BJ32" t="s">
        <v>249</v>
      </c>
      <c r="BK32" t="s">
        <v>70</v>
      </c>
      <c r="BL32">
        <v>0.72628674417248074</v>
      </c>
      <c r="BM32">
        <v>5010</v>
      </c>
      <c r="BN32" t="s">
        <v>117</v>
      </c>
      <c r="BO32" t="s">
        <v>178</v>
      </c>
      <c r="BP32">
        <v>2</v>
      </c>
      <c r="BQ32">
        <v>1131.442</v>
      </c>
      <c r="BR32">
        <v>1.6370449372003028E-2</v>
      </c>
      <c r="BS32">
        <v>0.30311372367853656</v>
      </c>
      <c r="BT32">
        <v>0.13257418409427968</v>
      </c>
      <c r="BU32">
        <v>12.933</v>
      </c>
      <c r="BV32">
        <v>0</v>
      </c>
      <c r="BW32">
        <v>18.383620194406785</v>
      </c>
      <c r="BX32">
        <v>12</v>
      </c>
      <c r="BY32">
        <v>0</v>
      </c>
      <c r="BZ32">
        <v>208</v>
      </c>
    </row>
    <row r="33" spans="1:78" ht="16.5">
      <c r="A33" s="296" t="str">
        <f t="shared" si="1"/>
        <v>송도버스</v>
      </c>
      <c r="B33" s="123" t="str">
        <f t="shared" si="2"/>
        <v>김학길</v>
      </c>
      <c r="C33" s="124" t="str">
        <f t="shared" si="3"/>
        <v>A</v>
      </c>
      <c r="D33" s="125">
        <f t="shared" si="4"/>
        <v>0.96674903526350409</v>
      </c>
      <c r="E33" s="126">
        <f t="shared" si="5"/>
        <v>539</v>
      </c>
      <c r="F33" s="127" t="str">
        <f t="shared" si="6"/>
        <v>16-1</v>
      </c>
      <c r="G33" s="128" t="str">
        <f t="shared" si="7"/>
        <v>70바2320</v>
      </c>
      <c r="H33" s="129">
        <f t="shared" si="8"/>
        <v>3</v>
      </c>
      <c r="I33" s="130">
        <f t="shared" si="9"/>
        <v>2910.1410000000001</v>
      </c>
      <c r="J33" s="131">
        <f t="shared" si="10"/>
        <v>1.9036371195094944E-2</v>
      </c>
      <c r="K33" s="131">
        <f t="shared" si="11"/>
        <v>0.3323976569424506</v>
      </c>
      <c r="L33" s="131">
        <f t="shared" si="12"/>
        <v>0.23572740977155401</v>
      </c>
      <c r="M33" s="132">
        <f t="shared" si="13"/>
        <v>10.601000000000001</v>
      </c>
      <c r="N33" s="133">
        <f t="shared" si="14"/>
        <v>0.10308778852983412</v>
      </c>
      <c r="O33" s="133">
        <f t="shared" si="15"/>
        <v>13.195236931818767</v>
      </c>
      <c r="P33" s="215">
        <f t="shared" si="16"/>
        <v>42</v>
      </c>
      <c r="Q33" s="216">
        <f t="shared" si="17"/>
        <v>3</v>
      </c>
      <c r="R33" s="216">
        <f t="shared" si="18"/>
        <v>384</v>
      </c>
      <c r="T33">
        <v>521</v>
      </c>
      <c r="U33">
        <v>539</v>
      </c>
      <c r="V33" t="s">
        <v>250</v>
      </c>
      <c r="W33">
        <v>2910.1410000000001</v>
      </c>
      <c r="X33">
        <v>1163.3399999999999</v>
      </c>
      <c r="Y33">
        <v>2.5019999999999998</v>
      </c>
      <c r="Z33">
        <v>10.601000000000001</v>
      </c>
      <c r="AA33">
        <v>152.61579900000001</v>
      </c>
      <c r="AB33">
        <v>2.9052509999999998</v>
      </c>
      <c r="AC33">
        <v>50.729134000000002</v>
      </c>
      <c r="AD33" s="1">
        <v>686</v>
      </c>
      <c r="AE33">
        <v>3</v>
      </c>
      <c r="AF33">
        <v>384</v>
      </c>
      <c r="AG33">
        <v>89</v>
      </c>
      <c r="AH33">
        <v>19.068411999999999</v>
      </c>
      <c r="AI33">
        <v>7155.6</v>
      </c>
      <c r="AJ33">
        <v>15.8</v>
      </c>
      <c r="AK33">
        <v>42</v>
      </c>
      <c r="AL33">
        <v>5880</v>
      </c>
      <c r="AM33">
        <v>0.96674903526350409</v>
      </c>
      <c r="AN33" t="s">
        <v>66</v>
      </c>
      <c r="AO33">
        <v>2674.4749999999999</v>
      </c>
      <c r="AP33" t="s">
        <v>431</v>
      </c>
      <c r="AQ33" t="s">
        <v>116</v>
      </c>
      <c r="AR33" t="s">
        <v>117</v>
      </c>
      <c r="AS33" t="s">
        <v>116</v>
      </c>
      <c r="AT33" t="s">
        <v>117</v>
      </c>
      <c r="AU33" t="s">
        <v>184</v>
      </c>
      <c r="AV33" t="s">
        <v>250</v>
      </c>
      <c r="AW33" t="s">
        <v>66</v>
      </c>
      <c r="AX33">
        <v>539</v>
      </c>
      <c r="AY33" t="s">
        <v>576</v>
      </c>
      <c r="AZ33">
        <v>7</v>
      </c>
      <c r="BA33" t="s">
        <v>595</v>
      </c>
      <c r="BB33">
        <v>3</v>
      </c>
      <c r="BC33">
        <v>1</v>
      </c>
      <c r="BE33" t="s">
        <v>66</v>
      </c>
      <c r="BF33">
        <v>0</v>
      </c>
      <c r="BG33" t="s">
        <v>327</v>
      </c>
      <c r="BI33" t="s">
        <v>116</v>
      </c>
      <c r="BJ33" t="s">
        <v>250</v>
      </c>
      <c r="BK33" t="s">
        <v>66</v>
      </c>
      <c r="BL33">
        <v>0.96674903526350409</v>
      </c>
      <c r="BM33">
        <v>539</v>
      </c>
      <c r="BN33" t="s">
        <v>117</v>
      </c>
      <c r="BO33" t="s">
        <v>184</v>
      </c>
      <c r="BP33">
        <v>3</v>
      </c>
      <c r="BQ33">
        <v>2910.1410000000001</v>
      </c>
      <c r="BR33">
        <v>1.9036371195094944E-2</v>
      </c>
      <c r="BS33">
        <v>0.3323976569424506</v>
      </c>
      <c r="BT33">
        <v>0.23572740977155401</v>
      </c>
      <c r="BU33">
        <v>10.601000000000001</v>
      </c>
      <c r="BV33">
        <v>0.10308778852983412</v>
      </c>
      <c r="BW33">
        <v>13.195236931818767</v>
      </c>
      <c r="BX33">
        <v>42</v>
      </c>
      <c r="BY33">
        <v>3</v>
      </c>
      <c r="BZ33">
        <v>384</v>
      </c>
    </row>
    <row r="34" spans="1:78" ht="16.5">
      <c r="A34" s="297" t="str">
        <f t="shared" si="1"/>
        <v>송도버스</v>
      </c>
      <c r="B34" s="107" t="str">
        <f t="shared" si="2"/>
        <v>김현식</v>
      </c>
      <c r="C34" s="108" t="str">
        <f t="shared" si="3"/>
        <v>D</v>
      </c>
      <c r="D34" s="109">
        <f t="shared" si="4"/>
        <v>0.80497397142277094</v>
      </c>
      <c r="E34" s="110">
        <f t="shared" si="5"/>
        <v>7218</v>
      </c>
      <c r="F34" s="111" t="str">
        <f t="shared" si="6"/>
        <v>8</v>
      </c>
      <c r="G34" s="112" t="str">
        <f t="shared" si="7"/>
        <v>70바2253</v>
      </c>
      <c r="H34" s="113">
        <f t="shared" si="8"/>
        <v>4</v>
      </c>
      <c r="I34" s="114">
        <f t="shared" si="9"/>
        <v>1804.57</v>
      </c>
      <c r="J34" s="115">
        <f t="shared" si="10"/>
        <v>2.2698268659525549E-2</v>
      </c>
      <c r="K34" s="115">
        <f t="shared" si="11"/>
        <v>0.38466605266835541</v>
      </c>
      <c r="L34" s="115">
        <f t="shared" si="12"/>
        <v>0.28372410047823027</v>
      </c>
      <c r="M34" s="116">
        <f t="shared" si="13"/>
        <v>16.128</v>
      </c>
      <c r="N34" s="117">
        <f t="shared" si="14"/>
        <v>1.7178607646142849</v>
      </c>
      <c r="O34" s="117">
        <f t="shared" si="15"/>
        <v>83.3993693788548</v>
      </c>
      <c r="P34" s="217">
        <f t="shared" si="16"/>
        <v>18</v>
      </c>
      <c r="Q34" s="218">
        <f t="shared" si="17"/>
        <v>31</v>
      </c>
      <c r="R34" s="218">
        <f t="shared" si="18"/>
        <v>1505</v>
      </c>
      <c r="T34">
        <v>521</v>
      </c>
      <c r="U34">
        <v>7218</v>
      </c>
      <c r="V34" t="s">
        <v>251</v>
      </c>
      <c r="W34">
        <v>1804.57</v>
      </c>
      <c r="X34">
        <v>1025.383</v>
      </c>
      <c r="Y34">
        <v>1.76</v>
      </c>
      <c r="Z34">
        <v>16.128</v>
      </c>
      <c r="AA34">
        <v>105.073036</v>
      </c>
      <c r="AB34">
        <v>2.384976</v>
      </c>
      <c r="AC34">
        <v>40.418030000000002</v>
      </c>
      <c r="AD34" s="1">
        <v>512</v>
      </c>
      <c r="AE34">
        <v>31</v>
      </c>
      <c r="AF34">
        <v>1505</v>
      </c>
      <c r="AG34">
        <v>78</v>
      </c>
      <c r="AH34">
        <v>17.174434000000002</v>
      </c>
      <c r="AI34">
        <v>5473.5</v>
      </c>
      <c r="AJ34">
        <v>0</v>
      </c>
      <c r="AK34">
        <v>18</v>
      </c>
      <c r="AL34">
        <v>6320</v>
      </c>
      <c r="AM34">
        <v>0.80497397142277094</v>
      </c>
      <c r="AN34" t="s">
        <v>67</v>
      </c>
      <c r="AO34">
        <v>1492.1030000000001</v>
      </c>
      <c r="AP34" t="s">
        <v>432</v>
      </c>
      <c r="AQ34" t="s">
        <v>116</v>
      </c>
      <c r="AR34" t="s">
        <v>118</v>
      </c>
      <c r="AS34" t="s">
        <v>116</v>
      </c>
      <c r="AT34" t="s">
        <v>118</v>
      </c>
      <c r="AU34" t="s">
        <v>203</v>
      </c>
      <c r="AV34" t="s">
        <v>251</v>
      </c>
      <c r="AW34" t="s">
        <v>67</v>
      </c>
      <c r="AX34">
        <v>7218</v>
      </c>
      <c r="AY34" t="s">
        <v>571</v>
      </c>
      <c r="AZ34">
        <v>30</v>
      </c>
      <c r="BA34" t="s">
        <v>596</v>
      </c>
      <c r="BB34">
        <v>4</v>
      </c>
      <c r="BC34">
        <v>1</v>
      </c>
      <c r="BE34" t="s">
        <v>67</v>
      </c>
      <c r="BF34">
        <v>0</v>
      </c>
      <c r="BG34" t="s">
        <v>327</v>
      </c>
      <c r="BI34" t="s">
        <v>116</v>
      </c>
      <c r="BJ34" t="s">
        <v>251</v>
      </c>
      <c r="BK34" t="s">
        <v>67</v>
      </c>
      <c r="BL34">
        <v>0.80497397142277094</v>
      </c>
      <c r="BM34">
        <v>7218</v>
      </c>
      <c r="BN34" t="s">
        <v>118</v>
      </c>
      <c r="BO34" t="s">
        <v>203</v>
      </c>
      <c r="BP34">
        <v>4</v>
      </c>
      <c r="BQ34">
        <v>1804.57</v>
      </c>
      <c r="BR34">
        <v>2.2698268659525549E-2</v>
      </c>
      <c r="BS34">
        <v>0.38466605266835541</v>
      </c>
      <c r="BT34">
        <v>0.28372410047823027</v>
      </c>
      <c r="BU34">
        <v>16.128</v>
      </c>
      <c r="BV34">
        <v>1.7178607646142849</v>
      </c>
      <c r="BW34">
        <v>83.3993693788548</v>
      </c>
      <c r="BX34">
        <v>18</v>
      </c>
      <c r="BY34">
        <v>31</v>
      </c>
      <c r="BZ34">
        <v>1505</v>
      </c>
    </row>
    <row r="35" spans="1:78" ht="16.5">
      <c r="A35" s="296" t="str">
        <f t="shared" si="1"/>
        <v>송도버스</v>
      </c>
      <c r="B35" s="123" t="str">
        <f t="shared" si="2"/>
        <v>김현식B</v>
      </c>
      <c r="C35" s="124" t="str">
        <f t="shared" si="3"/>
        <v>F</v>
      </c>
      <c r="D35" s="125">
        <f t="shared" si="4"/>
        <v>0.73555389723568665</v>
      </c>
      <c r="E35" s="126">
        <f t="shared" si="5"/>
        <v>8333</v>
      </c>
      <c r="F35" s="127" t="str">
        <f t="shared" si="6"/>
        <v>8</v>
      </c>
      <c r="G35" s="128" t="str">
        <f t="shared" si="7"/>
        <v>70바2256</v>
      </c>
      <c r="H35" s="129">
        <f t="shared" si="8"/>
        <v>5</v>
      </c>
      <c r="I35" s="130">
        <f t="shared" si="9"/>
        <v>733.76600000000008</v>
      </c>
      <c r="J35" s="131">
        <f t="shared" si="10"/>
        <v>3.434416647893327E-2</v>
      </c>
      <c r="K35" s="131">
        <f t="shared" si="11"/>
        <v>0.39230420307765673</v>
      </c>
      <c r="L35" s="131">
        <f t="shared" si="12"/>
        <v>0.21260183764306329</v>
      </c>
      <c r="M35" s="132">
        <f t="shared" si="13"/>
        <v>18.391999999999999</v>
      </c>
      <c r="N35" s="133">
        <f t="shared" si="14"/>
        <v>0.27256645851674782</v>
      </c>
      <c r="O35" s="133">
        <f t="shared" si="15"/>
        <v>23.576998661698685</v>
      </c>
      <c r="P35" s="215">
        <f t="shared" si="16"/>
        <v>11</v>
      </c>
      <c r="Q35" s="216">
        <f t="shared" si="17"/>
        <v>2</v>
      </c>
      <c r="R35" s="216">
        <f t="shared" si="18"/>
        <v>173</v>
      </c>
      <c r="T35">
        <v>521</v>
      </c>
      <c r="U35">
        <v>8333</v>
      </c>
      <c r="V35" t="s">
        <v>369</v>
      </c>
      <c r="W35">
        <v>733.76599999999996</v>
      </c>
      <c r="X35">
        <v>439.32299999999998</v>
      </c>
      <c r="Y35">
        <v>1.67</v>
      </c>
      <c r="Z35">
        <v>18.391999999999999</v>
      </c>
      <c r="AA35">
        <v>44.411385000000003</v>
      </c>
      <c r="AB35">
        <v>1.525272</v>
      </c>
      <c r="AC35">
        <v>17.422772999999999</v>
      </c>
      <c r="AD35" s="1">
        <v>156</v>
      </c>
      <c r="AE35">
        <v>2</v>
      </c>
      <c r="AF35">
        <v>173</v>
      </c>
      <c r="AG35">
        <v>76</v>
      </c>
      <c r="AH35">
        <v>16.522023999999998</v>
      </c>
      <c r="AI35">
        <v>1522.2</v>
      </c>
      <c r="AJ35">
        <v>0</v>
      </c>
      <c r="AK35">
        <v>11</v>
      </c>
      <c r="AL35">
        <v>7440</v>
      </c>
      <c r="AM35">
        <v>0.73555389723568665</v>
      </c>
      <c r="AN35" t="s">
        <v>70</v>
      </c>
      <c r="AO35">
        <v>175.535</v>
      </c>
      <c r="AP35" t="s">
        <v>433</v>
      </c>
      <c r="AQ35" t="s">
        <v>116</v>
      </c>
      <c r="AR35" t="s">
        <v>118</v>
      </c>
      <c r="AS35" t="s">
        <v>116</v>
      </c>
      <c r="AT35" t="s">
        <v>118</v>
      </c>
      <c r="AU35" t="s">
        <v>205</v>
      </c>
      <c r="AV35" t="s">
        <v>369</v>
      </c>
      <c r="AW35" t="s">
        <v>70</v>
      </c>
      <c r="AX35">
        <v>8333</v>
      </c>
      <c r="AY35" t="s">
        <v>578</v>
      </c>
      <c r="AZ35">
        <v>7</v>
      </c>
      <c r="BA35" t="s">
        <v>597</v>
      </c>
      <c r="BB35">
        <v>5</v>
      </c>
      <c r="BC35">
        <v>1</v>
      </c>
      <c r="BE35" t="s">
        <v>67</v>
      </c>
      <c r="BF35">
        <v>-1</v>
      </c>
      <c r="BG35" t="s">
        <v>328</v>
      </c>
      <c r="BI35" t="s">
        <v>116</v>
      </c>
      <c r="BJ35" t="s">
        <v>369</v>
      </c>
      <c r="BK35" t="s">
        <v>70</v>
      </c>
      <c r="BL35">
        <v>0.73555389723568665</v>
      </c>
      <c r="BM35">
        <v>8333</v>
      </c>
      <c r="BN35" t="s">
        <v>118</v>
      </c>
      <c r="BO35" t="s">
        <v>205</v>
      </c>
      <c r="BP35">
        <v>5</v>
      </c>
      <c r="BQ35">
        <v>733.76600000000008</v>
      </c>
      <c r="BR35">
        <v>3.434416647893327E-2</v>
      </c>
      <c r="BS35">
        <v>0.39230420307765673</v>
      </c>
      <c r="BT35">
        <v>0.21260183764306334</v>
      </c>
      <c r="BU35">
        <v>18.391999999999999</v>
      </c>
      <c r="BV35">
        <v>0.27256645851674782</v>
      </c>
      <c r="BW35">
        <v>23.576998661698685</v>
      </c>
      <c r="BX35">
        <v>11</v>
      </c>
      <c r="BY35">
        <v>2</v>
      </c>
      <c r="BZ35">
        <v>173</v>
      </c>
    </row>
    <row r="36" spans="1:78" ht="16.5">
      <c r="A36" s="297" t="str">
        <f t="shared" si="1"/>
        <v>송도버스</v>
      </c>
      <c r="B36" s="107" t="str">
        <f t="shared" si="2"/>
        <v>김형규</v>
      </c>
      <c r="C36" s="108" t="str">
        <f t="shared" si="3"/>
        <v>F</v>
      </c>
      <c r="D36" s="109">
        <f t="shared" si="4"/>
        <v>0.69005226084949112</v>
      </c>
      <c r="E36" s="110">
        <f t="shared" si="5"/>
        <v>7145</v>
      </c>
      <c r="F36" s="111" t="str">
        <f t="shared" si="6"/>
        <v>16-1</v>
      </c>
      <c r="G36" s="112" t="str">
        <f t="shared" si="7"/>
        <v>70바2283</v>
      </c>
      <c r="H36" s="113">
        <f t="shared" si="8"/>
        <v>2</v>
      </c>
      <c r="I36" s="114">
        <f t="shared" si="9"/>
        <v>1826.337</v>
      </c>
      <c r="J36" s="115">
        <f t="shared" si="10"/>
        <v>2.1187931326688458E-2</v>
      </c>
      <c r="K36" s="115">
        <f t="shared" si="11"/>
        <v>0.31620354943461332</v>
      </c>
      <c r="L36" s="115">
        <f t="shared" si="12"/>
        <v>0.22504061408162895</v>
      </c>
      <c r="M36" s="116">
        <f t="shared" si="13"/>
        <v>14.752000000000001</v>
      </c>
      <c r="N36" s="117">
        <f t="shared" si="14"/>
        <v>0.27377203659565569</v>
      </c>
      <c r="O36" s="117">
        <f t="shared" si="15"/>
        <v>11.005635871145358</v>
      </c>
      <c r="P36" s="217">
        <f t="shared" si="16"/>
        <v>13</v>
      </c>
      <c r="Q36" s="218">
        <f t="shared" si="17"/>
        <v>5</v>
      </c>
      <c r="R36" s="218">
        <f t="shared" si="18"/>
        <v>201</v>
      </c>
      <c r="T36">
        <v>521</v>
      </c>
      <c r="U36">
        <v>7145</v>
      </c>
      <c r="V36" t="s">
        <v>252</v>
      </c>
      <c r="W36">
        <v>1826.337</v>
      </c>
      <c r="X36">
        <v>1064.7339999999999</v>
      </c>
      <c r="Y36">
        <v>1.7150000000000001</v>
      </c>
      <c r="Z36">
        <v>14.752000000000001</v>
      </c>
      <c r="AA36">
        <v>90.459421000000006</v>
      </c>
      <c r="AB36">
        <v>1.9166479999999999</v>
      </c>
      <c r="AC36">
        <v>28.603590000000001</v>
      </c>
      <c r="AD36" s="1">
        <v>411</v>
      </c>
      <c r="AE36">
        <v>5</v>
      </c>
      <c r="AF36">
        <v>201</v>
      </c>
      <c r="AG36">
        <v>79</v>
      </c>
      <c r="AH36">
        <v>20.189571999999998</v>
      </c>
      <c r="AI36">
        <v>1463.1</v>
      </c>
      <c r="AJ36">
        <v>0</v>
      </c>
      <c r="AK36">
        <v>13</v>
      </c>
      <c r="AL36">
        <v>7157</v>
      </c>
      <c r="AM36">
        <v>0.69005226084949112</v>
      </c>
      <c r="AN36" t="s">
        <v>70</v>
      </c>
      <c r="AO36">
        <v>1654.17</v>
      </c>
      <c r="AP36" t="s">
        <v>434</v>
      </c>
      <c r="AQ36" t="s">
        <v>116</v>
      </c>
      <c r="AR36" t="s">
        <v>117</v>
      </c>
      <c r="AS36" t="s">
        <v>116</v>
      </c>
      <c r="AT36" t="s">
        <v>117</v>
      </c>
      <c r="AU36" t="s">
        <v>178</v>
      </c>
      <c r="AV36" t="s">
        <v>252</v>
      </c>
      <c r="AW36" t="s">
        <v>70</v>
      </c>
      <c r="AX36">
        <v>7145</v>
      </c>
      <c r="AY36" t="s">
        <v>584</v>
      </c>
      <c r="AZ36">
        <v>14</v>
      </c>
      <c r="BA36" t="s">
        <v>598</v>
      </c>
      <c r="BB36">
        <v>2</v>
      </c>
      <c r="BC36">
        <v>1</v>
      </c>
      <c r="BE36" t="s">
        <v>70</v>
      </c>
      <c r="BF36">
        <v>0</v>
      </c>
      <c r="BG36" t="s">
        <v>327</v>
      </c>
      <c r="BI36" t="s">
        <v>116</v>
      </c>
      <c r="BJ36" t="s">
        <v>252</v>
      </c>
      <c r="BK36" t="s">
        <v>70</v>
      </c>
      <c r="BL36">
        <v>0.69005226084949112</v>
      </c>
      <c r="BM36">
        <v>7145</v>
      </c>
      <c r="BN36" t="s">
        <v>117</v>
      </c>
      <c r="BO36" t="s">
        <v>178</v>
      </c>
      <c r="BP36">
        <v>2</v>
      </c>
      <c r="BQ36">
        <v>1826.337</v>
      </c>
      <c r="BR36">
        <v>2.1187931326688458E-2</v>
      </c>
      <c r="BS36">
        <v>0.31620354943461332</v>
      </c>
      <c r="BT36">
        <v>0.22504061408162895</v>
      </c>
      <c r="BU36">
        <v>14.752000000000001</v>
      </c>
      <c r="BV36">
        <v>0.27377203659565569</v>
      </c>
      <c r="BW36">
        <v>11.005635871145358</v>
      </c>
      <c r="BX36">
        <v>13</v>
      </c>
      <c r="BY36">
        <v>5</v>
      </c>
      <c r="BZ36">
        <v>201</v>
      </c>
    </row>
    <row r="37" spans="1:78" ht="16.5">
      <c r="A37" s="296" t="str">
        <f t="shared" si="1"/>
        <v>송도버스</v>
      </c>
      <c r="B37" s="123" t="str">
        <f t="shared" si="2"/>
        <v>김환석</v>
      </c>
      <c r="C37" s="124" t="str">
        <f t="shared" si="3"/>
        <v>C</v>
      </c>
      <c r="D37" s="125">
        <f t="shared" si="4"/>
        <v>0.888758258435144</v>
      </c>
      <c r="E37" s="126">
        <f t="shared" si="5"/>
        <v>7641</v>
      </c>
      <c r="F37" s="127" t="str">
        <f t="shared" si="6"/>
        <v>8</v>
      </c>
      <c r="G37" s="128" t="str">
        <f t="shared" si="7"/>
        <v>70바2238</v>
      </c>
      <c r="H37" s="129">
        <f t="shared" si="8"/>
        <v>4</v>
      </c>
      <c r="I37" s="130">
        <f t="shared" si="9"/>
        <v>2113.6469999999999</v>
      </c>
      <c r="J37" s="131">
        <f t="shared" si="10"/>
        <v>2.6215367992763743E-2</v>
      </c>
      <c r="K37" s="131">
        <f t="shared" si="11"/>
        <v>0.36169389042124978</v>
      </c>
      <c r="L37" s="131">
        <f t="shared" si="12"/>
        <v>9.9827454631733689E-2</v>
      </c>
      <c r="M37" s="132">
        <f t="shared" si="13"/>
        <v>13.692</v>
      </c>
      <c r="N37" s="133">
        <f t="shared" si="14"/>
        <v>0.18924635949143825</v>
      </c>
      <c r="O37" s="133">
        <f t="shared" si="15"/>
        <v>26.683736688292797</v>
      </c>
      <c r="P37" s="215">
        <f t="shared" si="16"/>
        <v>20</v>
      </c>
      <c r="Q37" s="216">
        <f t="shared" si="17"/>
        <v>4</v>
      </c>
      <c r="R37" s="216">
        <f t="shared" si="18"/>
        <v>564</v>
      </c>
      <c r="T37">
        <v>521</v>
      </c>
      <c r="U37">
        <v>7641</v>
      </c>
      <c r="V37" t="s">
        <v>253</v>
      </c>
      <c r="W37">
        <v>2113.6469999999999</v>
      </c>
      <c r="X37">
        <v>1133.066</v>
      </c>
      <c r="Y37">
        <v>1.865</v>
      </c>
      <c r="Z37">
        <v>13.692</v>
      </c>
      <c r="AA37">
        <v>127.20386000000001</v>
      </c>
      <c r="AB37">
        <v>3.3346960000000001</v>
      </c>
      <c r="AC37">
        <v>46.008859000000001</v>
      </c>
      <c r="AD37" s="1">
        <v>211</v>
      </c>
      <c r="AE37">
        <v>4</v>
      </c>
      <c r="AF37">
        <v>564</v>
      </c>
      <c r="AG37">
        <v>91</v>
      </c>
      <c r="AH37">
        <v>16.616216999999999</v>
      </c>
      <c r="AI37">
        <v>2494.5</v>
      </c>
      <c r="AJ37">
        <v>22.9</v>
      </c>
      <c r="AK37">
        <v>20</v>
      </c>
      <c r="AL37">
        <v>5424</v>
      </c>
      <c r="AM37">
        <v>0.888758258435144</v>
      </c>
      <c r="AN37" t="s">
        <v>69</v>
      </c>
      <c r="AO37">
        <v>1818.6089999999999</v>
      </c>
      <c r="AP37" t="s">
        <v>435</v>
      </c>
      <c r="AQ37" t="s">
        <v>116</v>
      </c>
      <c r="AR37" t="s">
        <v>118</v>
      </c>
      <c r="AS37" t="s">
        <v>116</v>
      </c>
      <c r="AT37" t="s">
        <v>118</v>
      </c>
      <c r="AU37" t="s">
        <v>195</v>
      </c>
      <c r="AV37" t="s">
        <v>253</v>
      </c>
      <c r="AW37" t="s">
        <v>69</v>
      </c>
      <c r="AX37">
        <v>7641</v>
      </c>
      <c r="AY37" t="s">
        <v>574</v>
      </c>
      <c r="AZ37">
        <v>3</v>
      </c>
      <c r="BA37" t="s">
        <v>361</v>
      </c>
      <c r="BB37">
        <v>4</v>
      </c>
      <c r="BC37">
        <v>1</v>
      </c>
      <c r="BE37" t="s">
        <v>68</v>
      </c>
      <c r="BF37">
        <v>-1</v>
      </c>
      <c r="BG37" t="s">
        <v>328</v>
      </c>
      <c r="BI37" t="s">
        <v>116</v>
      </c>
      <c r="BJ37" t="s">
        <v>253</v>
      </c>
      <c r="BK37" t="s">
        <v>69</v>
      </c>
      <c r="BL37">
        <v>0.888758258435144</v>
      </c>
      <c r="BM37">
        <v>7641</v>
      </c>
      <c r="BN37" t="s">
        <v>118</v>
      </c>
      <c r="BO37" t="s">
        <v>195</v>
      </c>
      <c r="BP37">
        <v>4</v>
      </c>
      <c r="BQ37">
        <v>2113.6469999999999</v>
      </c>
      <c r="BR37">
        <v>2.6215367992763743E-2</v>
      </c>
      <c r="BS37">
        <v>0.36169389042124978</v>
      </c>
      <c r="BT37">
        <v>9.9827454631733689E-2</v>
      </c>
      <c r="BU37">
        <v>13.692</v>
      </c>
      <c r="BV37">
        <v>0.18924635949143825</v>
      </c>
      <c r="BW37">
        <v>26.683736688292797</v>
      </c>
      <c r="BX37">
        <v>20</v>
      </c>
      <c r="BY37">
        <v>4</v>
      </c>
      <c r="BZ37">
        <v>564</v>
      </c>
    </row>
    <row r="38" spans="1:78" ht="16.5">
      <c r="A38" s="297" t="str">
        <f t="shared" si="1"/>
        <v>송도버스</v>
      </c>
      <c r="B38" s="107" t="str">
        <f t="shared" si="2"/>
        <v>나경구</v>
      </c>
      <c r="C38" s="108" t="str">
        <f t="shared" si="3"/>
        <v>F</v>
      </c>
      <c r="D38" s="109">
        <f t="shared" si="4"/>
        <v>0.78398952750137851</v>
      </c>
      <c r="E38" s="110">
        <f t="shared" si="5"/>
        <v>3121</v>
      </c>
      <c r="F38" s="111" t="str">
        <f t="shared" si="6"/>
        <v>16-1</v>
      </c>
      <c r="G38" s="112" t="str">
        <f t="shared" si="7"/>
        <v>70바2236</v>
      </c>
      <c r="H38" s="113">
        <f t="shared" si="8"/>
        <v>3</v>
      </c>
      <c r="I38" s="114">
        <f t="shared" si="9"/>
        <v>3324.3760000000002</v>
      </c>
      <c r="J38" s="115">
        <f t="shared" si="10"/>
        <v>5.8425802401813835E-3</v>
      </c>
      <c r="K38" s="115">
        <f t="shared" si="11"/>
        <v>0.33276646537116172</v>
      </c>
      <c r="L38" s="115">
        <f t="shared" si="12"/>
        <v>0.20545209085855509</v>
      </c>
      <c r="M38" s="116">
        <f t="shared" si="13"/>
        <v>10.654999999999999</v>
      </c>
      <c r="N38" s="117">
        <f t="shared" si="14"/>
        <v>0.39105083179520006</v>
      </c>
      <c r="O38" s="117">
        <f t="shared" si="15"/>
        <v>15.250982440012802</v>
      </c>
      <c r="P38" s="217">
        <f t="shared" si="16"/>
        <v>5</v>
      </c>
      <c r="Q38" s="218">
        <f t="shared" si="17"/>
        <v>13</v>
      </c>
      <c r="R38" s="218">
        <f t="shared" si="18"/>
        <v>507</v>
      </c>
      <c r="T38">
        <v>521</v>
      </c>
      <c r="U38">
        <v>3121</v>
      </c>
      <c r="V38" t="s">
        <v>254</v>
      </c>
      <c r="W38">
        <v>3324.3760000000002</v>
      </c>
      <c r="X38">
        <v>1690.403</v>
      </c>
      <c r="Y38">
        <v>1.9670000000000001</v>
      </c>
      <c r="Z38">
        <v>10.654999999999999</v>
      </c>
      <c r="AA38">
        <v>171.05747099999999</v>
      </c>
      <c r="AB38">
        <v>0.999417</v>
      </c>
      <c r="AC38">
        <v>56.922190000000001</v>
      </c>
      <c r="AD38" s="1">
        <v>683</v>
      </c>
      <c r="AE38">
        <v>13</v>
      </c>
      <c r="AF38">
        <v>507</v>
      </c>
      <c r="AG38">
        <v>76</v>
      </c>
      <c r="AH38">
        <v>19.434263000000001</v>
      </c>
      <c r="AI38">
        <v>9562.7999999999993</v>
      </c>
      <c r="AJ38">
        <v>0</v>
      </c>
      <c r="AK38">
        <v>5</v>
      </c>
      <c r="AL38">
        <v>406</v>
      </c>
      <c r="AM38">
        <v>0.78398952750137851</v>
      </c>
      <c r="AN38" t="s">
        <v>70</v>
      </c>
      <c r="AO38">
        <v>2992.424</v>
      </c>
      <c r="AP38" t="s">
        <v>436</v>
      </c>
      <c r="AQ38" t="s">
        <v>116</v>
      </c>
      <c r="AR38" t="s">
        <v>117</v>
      </c>
      <c r="AS38" t="s">
        <v>116</v>
      </c>
      <c r="AT38" t="s">
        <v>117</v>
      </c>
      <c r="AU38" t="s">
        <v>172</v>
      </c>
      <c r="AV38" t="s">
        <v>254</v>
      </c>
      <c r="AW38" t="s">
        <v>70</v>
      </c>
      <c r="AX38">
        <v>3121</v>
      </c>
      <c r="AY38" t="s">
        <v>584</v>
      </c>
      <c r="AZ38">
        <v>4</v>
      </c>
      <c r="BA38" t="s">
        <v>351</v>
      </c>
      <c r="BB38">
        <v>3</v>
      </c>
      <c r="BC38">
        <v>1</v>
      </c>
      <c r="BE38" t="s">
        <v>67</v>
      </c>
      <c r="BF38">
        <v>-1</v>
      </c>
      <c r="BG38" t="s">
        <v>328</v>
      </c>
      <c r="BI38" t="s">
        <v>116</v>
      </c>
      <c r="BJ38" t="s">
        <v>254</v>
      </c>
      <c r="BK38" t="s">
        <v>70</v>
      </c>
      <c r="BL38">
        <v>0.78398952750137851</v>
      </c>
      <c r="BM38">
        <v>3121</v>
      </c>
      <c r="BN38" t="s">
        <v>117</v>
      </c>
      <c r="BO38" t="s">
        <v>172</v>
      </c>
      <c r="BP38">
        <v>3</v>
      </c>
      <c r="BQ38">
        <v>3324.3760000000002</v>
      </c>
      <c r="BR38">
        <v>5.8425802401813835E-3</v>
      </c>
      <c r="BS38">
        <v>0.33276646537116172</v>
      </c>
      <c r="BT38">
        <v>0.20545209085855509</v>
      </c>
      <c r="BU38">
        <v>10.654999999999999</v>
      </c>
      <c r="BV38">
        <v>0.39105083179520006</v>
      </c>
      <c r="BW38">
        <v>15.250982440012802</v>
      </c>
      <c r="BX38">
        <v>5</v>
      </c>
      <c r="BY38">
        <v>13</v>
      </c>
      <c r="BZ38">
        <v>507</v>
      </c>
    </row>
    <row r="39" spans="1:78" ht="16.5">
      <c r="A39" s="296" t="str">
        <f t="shared" si="1"/>
        <v>송도버스</v>
      </c>
      <c r="B39" s="123" t="str">
        <f t="shared" si="2"/>
        <v>남기경</v>
      </c>
      <c r="C39" s="124" t="str">
        <f t="shared" si="3"/>
        <v>A</v>
      </c>
      <c r="D39" s="125">
        <f t="shared" si="4"/>
        <v>0.96385185282040675</v>
      </c>
      <c r="E39" s="126">
        <f t="shared" si="5"/>
        <v>3575</v>
      </c>
      <c r="F39" s="127" t="str">
        <f t="shared" si="6"/>
        <v>16-1</v>
      </c>
      <c r="G39" s="128" t="str">
        <f t="shared" si="7"/>
        <v>70바2279</v>
      </c>
      <c r="H39" s="129">
        <f t="shared" si="8"/>
        <v>2</v>
      </c>
      <c r="I39" s="130">
        <f t="shared" si="9"/>
        <v>2775.598</v>
      </c>
      <c r="J39" s="131">
        <f t="shared" si="10"/>
        <v>9.2375267116220211E-3</v>
      </c>
      <c r="K39" s="131">
        <f t="shared" si="11"/>
        <v>0.35489700976664496</v>
      </c>
      <c r="L39" s="131">
        <f t="shared" si="12"/>
        <v>0.2993949411982571</v>
      </c>
      <c r="M39" s="132">
        <f t="shared" si="13"/>
        <v>13.442</v>
      </c>
      <c r="N39" s="133">
        <f t="shared" si="14"/>
        <v>3.6028272105686772E-2</v>
      </c>
      <c r="O39" s="133">
        <f t="shared" si="15"/>
        <v>10.484227182754852</v>
      </c>
      <c r="P39" s="215">
        <f t="shared" si="16"/>
        <v>9</v>
      </c>
      <c r="Q39" s="216">
        <f t="shared" si="17"/>
        <v>1</v>
      </c>
      <c r="R39" s="216">
        <f t="shared" si="18"/>
        <v>291</v>
      </c>
      <c r="T39">
        <v>521</v>
      </c>
      <c r="U39">
        <v>3575</v>
      </c>
      <c r="V39" t="s">
        <v>255</v>
      </c>
      <c r="W39">
        <v>2775.598</v>
      </c>
      <c r="X39">
        <v>1110.01</v>
      </c>
      <c r="Y39">
        <v>2.5009999999999999</v>
      </c>
      <c r="Z39">
        <v>13.442</v>
      </c>
      <c r="AA39">
        <v>140.637753</v>
      </c>
      <c r="AB39">
        <v>1.299145</v>
      </c>
      <c r="AC39">
        <v>49.911918</v>
      </c>
      <c r="AD39" s="1">
        <v>831</v>
      </c>
      <c r="AE39">
        <v>1</v>
      </c>
      <c r="AF39">
        <v>291</v>
      </c>
      <c r="AG39">
        <v>85</v>
      </c>
      <c r="AH39">
        <v>19.735795</v>
      </c>
      <c r="AI39">
        <v>4610.2</v>
      </c>
      <c r="AJ39">
        <v>4.5</v>
      </c>
      <c r="AK39">
        <v>9</v>
      </c>
      <c r="AL39">
        <v>1305</v>
      </c>
      <c r="AM39">
        <v>0.96385185282040675</v>
      </c>
      <c r="AN39" t="s">
        <v>66</v>
      </c>
      <c r="AO39">
        <v>2623.3620000000001</v>
      </c>
      <c r="AP39" t="s">
        <v>437</v>
      </c>
      <c r="AQ39" t="s">
        <v>116</v>
      </c>
      <c r="AR39" t="s">
        <v>117</v>
      </c>
      <c r="AS39" t="s">
        <v>116</v>
      </c>
      <c r="AT39" t="s">
        <v>117</v>
      </c>
      <c r="AU39" t="s">
        <v>176</v>
      </c>
      <c r="AV39" t="s">
        <v>255</v>
      </c>
      <c r="AW39" t="s">
        <v>66</v>
      </c>
      <c r="AX39">
        <v>3575</v>
      </c>
      <c r="AY39" t="s">
        <v>576</v>
      </c>
      <c r="AZ39">
        <v>8</v>
      </c>
      <c r="BA39" t="s">
        <v>599</v>
      </c>
      <c r="BB39">
        <v>2</v>
      </c>
      <c r="BC39">
        <v>1</v>
      </c>
      <c r="BE39" t="s">
        <v>66</v>
      </c>
      <c r="BF39">
        <v>0</v>
      </c>
      <c r="BG39" t="s">
        <v>327</v>
      </c>
      <c r="BI39" t="s">
        <v>116</v>
      </c>
      <c r="BJ39" t="s">
        <v>255</v>
      </c>
      <c r="BK39" t="s">
        <v>66</v>
      </c>
      <c r="BL39">
        <v>0.96385185282040675</v>
      </c>
      <c r="BM39">
        <v>3575</v>
      </c>
      <c r="BN39" t="s">
        <v>117</v>
      </c>
      <c r="BO39" t="s">
        <v>176</v>
      </c>
      <c r="BP39">
        <v>2</v>
      </c>
      <c r="BQ39">
        <v>2775.598</v>
      </c>
      <c r="BR39">
        <v>9.2375267116220211E-3</v>
      </c>
      <c r="BS39">
        <v>0.35489700976664496</v>
      </c>
      <c r="BT39">
        <v>0.2993949411982571</v>
      </c>
      <c r="BU39">
        <v>13.442</v>
      </c>
      <c r="BV39">
        <v>3.6028272105686772E-2</v>
      </c>
      <c r="BW39">
        <v>10.484227182754852</v>
      </c>
      <c r="BX39">
        <v>9</v>
      </c>
      <c r="BY39">
        <v>1</v>
      </c>
      <c r="BZ39">
        <v>291</v>
      </c>
    </row>
    <row r="40" spans="1:78" ht="16.5">
      <c r="A40" s="297" t="str">
        <f t="shared" si="1"/>
        <v>송도버스</v>
      </c>
      <c r="B40" s="107" t="str">
        <f t="shared" si="2"/>
        <v>노진환</v>
      </c>
      <c r="C40" s="108" t="str">
        <f t="shared" si="3"/>
        <v>B</v>
      </c>
      <c r="D40" s="109">
        <f t="shared" si="4"/>
        <v>0.92006211897876156</v>
      </c>
      <c r="E40" s="110">
        <f t="shared" si="5"/>
        <v>3074</v>
      </c>
      <c r="F40" s="111" t="str">
        <f t="shared" si="6"/>
        <v>8</v>
      </c>
      <c r="G40" s="112" t="str">
        <f t="shared" si="7"/>
        <v>70바2309</v>
      </c>
      <c r="H40" s="113">
        <f t="shared" si="8"/>
        <v>2</v>
      </c>
      <c r="I40" s="114">
        <f t="shared" si="9"/>
        <v>1429.4270000000001</v>
      </c>
      <c r="J40" s="115">
        <f t="shared" si="10"/>
        <v>1.227331691451102E-2</v>
      </c>
      <c r="K40" s="115">
        <f t="shared" si="11"/>
        <v>0.36839430550334235</v>
      </c>
      <c r="L40" s="115">
        <f t="shared" si="12"/>
        <v>0.27073785509858145</v>
      </c>
      <c r="M40" s="116">
        <f t="shared" si="13"/>
        <v>14.561</v>
      </c>
      <c r="N40" s="117">
        <f t="shared" si="14"/>
        <v>0.15336082581737487</v>
      </c>
      <c r="O40" s="117">
        <f t="shared" si="15"/>
        <v>46.238288983938517</v>
      </c>
      <c r="P40" s="217">
        <f t="shared" si="16"/>
        <v>8</v>
      </c>
      <c r="Q40" s="218">
        <f t="shared" si="17"/>
        <v>5</v>
      </c>
      <c r="R40" s="218">
        <f t="shared" si="18"/>
        <v>742</v>
      </c>
      <c r="T40">
        <v>521</v>
      </c>
      <c r="U40">
        <v>3074</v>
      </c>
      <c r="V40" t="s">
        <v>256</v>
      </c>
      <c r="W40">
        <v>1429.4269999999999</v>
      </c>
      <c r="X40">
        <v>706.24800000000005</v>
      </c>
      <c r="Y40">
        <v>2.024</v>
      </c>
      <c r="Z40">
        <v>14.561</v>
      </c>
      <c r="AA40">
        <v>81.838594000000001</v>
      </c>
      <c r="AB40">
        <v>1.0044310000000001</v>
      </c>
      <c r="AC40">
        <v>30.148872000000001</v>
      </c>
      <c r="AD40" s="1">
        <v>387</v>
      </c>
      <c r="AE40">
        <v>5</v>
      </c>
      <c r="AF40">
        <v>742</v>
      </c>
      <c r="AG40">
        <v>86</v>
      </c>
      <c r="AH40">
        <v>17.466415999999999</v>
      </c>
      <c r="AI40">
        <v>1517.8</v>
      </c>
      <c r="AJ40">
        <v>4.8</v>
      </c>
      <c r="AK40">
        <v>8</v>
      </c>
      <c r="AL40">
        <v>921</v>
      </c>
      <c r="AM40">
        <v>0.92006211897876156</v>
      </c>
      <c r="AN40" t="s">
        <v>68</v>
      </c>
      <c r="AO40">
        <v>1304.114</v>
      </c>
      <c r="AP40" t="s">
        <v>438</v>
      </c>
      <c r="AQ40" t="s">
        <v>116</v>
      </c>
      <c r="AR40" t="s">
        <v>118</v>
      </c>
      <c r="AS40" t="s">
        <v>116</v>
      </c>
      <c r="AT40" t="s">
        <v>118</v>
      </c>
      <c r="AU40" t="s">
        <v>221</v>
      </c>
      <c r="AV40" t="s">
        <v>256</v>
      </c>
      <c r="AW40" t="s">
        <v>68</v>
      </c>
      <c r="AX40">
        <v>3074</v>
      </c>
      <c r="AY40" t="s">
        <v>580</v>
      </c>
      <c r="AZ40">
        <v>7</v>
      </c>
      <c r="BA40" t="s">
        <v>600</v>
      </c>
      <c r="BB40">
        <v>2</v>
      </c>
      <c r="BC40">
        <v>1</v>
      </c>
      <c r="BE40" t="s">
        <v>69</v>
      </c>
      <c r="BF40">
        <v>1</v>
      </c>
      <c r="BG40" t="s">
        <v>329</v>
      </c>
      <c r="BI40" t="s">
        <v>116</v>
      </c>
      <c r="BJ40" t="s">
        <v>256</v>
      </c>
      <c r="BK40" t="s">
        <v>68</v>
      </c>
      <c r="BL40">
        <v>0.92006211897876156</v>
      </c>
      <c r="BM40">
        <v>3074</v>
      </c>
      <c r="BN40" t="s">
        <v>118</v>
      </c>
      <c r="BO40" t="s">
        <v>221</v>
      </c>
      <c r="BP40">
        <v>2</v>
      </c>
      <c r="BQ40">
        <v>1429.4270000000001</v>
      </c>
      <c r="BR40">
        <v>1.227331691451102E-2</v>
      </c>
      <c r="BS40">
        <v>0.36839430550334235</v>
      </c>
      <c r="BT40">
        <v>0.2707378550985815</v>
      </c>
      <c r="BU40">
        <v>14.561</v>
      </c>
      <c r="BV40">
        <v>0.15336082581737487</v>
      </c>
      <c r="BW40">
        <v>46.238288983938517</v>
      </c>
      <c r="BX40">
        <v>8</v>
      </c>
      <c r="BY40">
        <v>5</v>
      </c>
      <c r="BZ40">
        <v>742</v>
      </c>
    </row>
    <row r="41" spans="1:78" ht="16.5">
      <c r="A41" s="296" t="str">
        <f t="shared" si="1"/>
        <v>송도버스</v>
      </c>
      <c r="B41" s="123" t="str">
        <f t="shared" si="2"/>
        <v>박규준</v>
      </c>
      <c r="C41" s="124" t="str">
        <f t="shared" si="3"/>
        <v>S</v>
      </c>
      <c r="D41" s="125">
        <f t="shared" si="4"/>
        <v>1.1614048080969417</v>
      </c>
      <c r="E41" s="126">
        <f t="shared" si="5"/>
        <v>3069</v>
      </c>
      <c r="F41" s="127" t="str">
        <f t="shared" si="6"/>
        <v>8</v>
      </c>
      <c r="G41" s="128" t="str">
        <f t="shared" si="7"/>
        <v>70바2271</v>
      </c>
      <c r="H41" s="129">
        <f t="shared" si="8"/>
        <v>5</v>
      </c>
      <c r="I41" s="130">
        <f t="shared" si="9"/>
        <v>2407.319</v>
      </c>
      <c r="J41" s="131">
        <f t="shared" si="10"/>
        <v>8.8146842991956489E-3</v>
      </c>
      <c r="K41" s="131">
        <f t="shared" si="11"/>
        <v>0.33035283973796875</v>
      </c>
      <c r="L41" s="131">
        <f t="shared" si="12"/>
        <v>0.30199570559614242</v>
      </c>
      <c r="M41" s="132">
        <f t="shared" si="13"/>
        <v>8.9290000000000003</v>
      </c>
      <c r="N41" s="133">
        <f t="shared" si="14"/>
        <v>0</v>
      </c>
      <c r="O41" s="133">
        <f t="shared" si="15"/>
        <v>2.4923992208760035</v>
      </c>
      <c r="P41" s="215">
        <f t="shared" si="16"/>
        <v>1</v>
      </c>
      <c r="Q41" s="216">
        <f t="shared" si="17"/>
        <v>0</v>
      </c>
      <c r="R41" s="216">
        <f t="shared" si="18"/>
        <v>60</v>
      </c>
      <c r="T41">
        <v>521</v>
      </c>
      <c r="U41">
        <v>3069</v>
      </c>
      <c r="V41" t="s">
        <v>257</v>
      </c>
      <c r="W41">
        <v>2407.319</v>
      </c>
      <c r="X41">
        <v>980.62599999999998</v>
      </c>
      <c r="Y41">
        <v>2.4550000000000001</v>
      </c>
      <c r="Z41">
        <v>8.9290000000000003</v>
      </c>
      <c r="AA41">
        <v>143.44246000000001</v>
      </c>
      <c r="AB41">
        <v>1.2644</v>
      </c>
      <c r="AC41">
        <v>47.386623999999998</v>
      </c>
      <c r="AD41" s="1">
        <v>727</v>
      </c>
      <c r="AE41">
        <v>0</v>
      </c>
      <c r="AF41">
        <v>60</v>
      </c>
      <c r="AG41">
        <v>76</v>
      </c>
      <c r="AH41">
        <v>16.782471000000001</v>
      </c>
      <c r="AI41">
        <v>644.79999999999995</v>
      </c>
      <c r="AJ41">
        <v>0</v>
      </c>
      <c r="AK41">
        <v>1</v>
      </c>
      <c r="AL41">
        <v>69</v>
      </c>
      <c r="AM41">
        <v>1.1614048080969417</v>
      </c>
      <c r="AN41" t="s">
        <v>71</v>
      </c>
      <c r="AO41">
        <v>1786.8879999999999</v>
      </c>
      <c r="AP41" t="s">
        <v>439</v>
      </c>
      <c r="AQ41" t="s">
        <v>116</v>
      </c>
      <c r="AR41" t="s">
        <v>118</v>
      </c>
      <c r="AS41" t="s">
        <v>116</v>
      </c>
      <c r="AT41" t="s">
        <v>118</v>
      </c>
      <c r="AU41" t="s">
        <v>209</v>
      </c>
      <c r="AV41" t="s">
        <v>257</v>
      </c>
      <c r="AW41" t="s">
        <v>71</v>
      </c>
      <c r="AX41">
        <v>3069</v>
      </c>
      <c r="AY41" t="s">
        <v>601</v>
      </c>
      <c r="AZ41">
        <v>1</v>
      </c>
      <c r="BA41" t="s">
        <v>393</v>
      </c>
      <c r="BB41">
        <v>5</v>
      </c>
      <c r="BC41">
        <v>1</v>
      </c>
      <c r="BE41" t="s">
        <v>71</v>
      </c>
      <c r="BF41">
        <v>0</v>
      </c>
      <c r="BG41" t="s">
        <v>327</v>
      </c>
      <c r="BI41" t="s">
        <v>116</v>
      </c>
      <c r="BJ41" t="s">
        <v>257</v>
      </c>
      <c r="BK41" t="s">
        <v>71</v>
      </c>
      <c r="BL41">
        <v>1.1614048080969417</v>
      </c>
      <c r="BM41">
        <v>3069</v>
      </c>
      <c r="BN41" t="s">
        <v>118</v>
      </c>
      <c r="BO41" t="s">
        <v>209</v>
      </c>
      <c r="BP41">
        <v>5</v>
      </c>
      <c r="BQ41">
        <v>2407.319</v>
      </c>
      <c r="BR41">
        <v>8.8146842991956489E-3</v>
      </c>
      <c r="BS41">
        <v>0.33035283973796875</v>
      </c>
      <c r="BT41">
        <v>0.30199570559614242</v>
      </c>
      <c r="BU41">
        <v>8.9290000000000003</v>
      </c>
      <c r="BV41">
        <v>0</v>
      </c>
      <c r="BW41">
        <v>2.4923992208760035</v>
      </c>
      <c r="BX41">
        <v>1</v>
      </c>
      <c r="BY41">
        <v>0</v>
      </c>
      <c r="BZ41">
        <v>60</v>
      </c>
    </row>
    <row r="42" spans="1:78" ht="16.5">
      <c r="A42" s="297" t="str">
        <f t="shared" si="1"/>
        <v>송도버스</v>
      </c>
      <c r="B42" s="107" t="str">
        <f t="shared" si="2"/>
        <v>박명식</v>
      </c>
      <c r="C42" s="108" t="str">
        <f t="shared" si="3"/>
        <v>B</v>
      </c>
      <c r="D42" s="109">
        <f t="shared" si="4"/>
        <v>0.91620714026479633</v>
      </c>
      <c r="E42" s="110">
        <f t="shared" si="5"/>
        <v>2533</v>
      </c>
      <c r="F42" s="111" t="str">
        <f t="shared" si="6"/>
        <v>16-1</v>
      </c>
      <c r="G42" s="112" t="str">
        <f t="shared" si="7"/>
        <v>70바2225</v>
      </c>
      <c r="H42" s="113">
        <f t="shared" si="8"/>
        <v>3</v>
      </c>
      <c r="I42" s="114">
        <f t="shared" si="9"/>
        <v>2640.4859999999999</v>
      </c>
      <c r="J42" s="115">
        <f t="shared" si="10"/>
        <v>2.188420830892639E-2</v>
      </c>
      <c r="K42" s="115">
        <f t="shared" si="11"/>
        <v>0.32524174694938518</v>
      </c>
      <c r="L42" s="115">
        <f t="shared" si="12"/>
        <v>0.19163138907004243</v>
      </c>
      <c r="M42" s="116">
        <f t="shared" si="13"/>
        <v>12.958</v>
      </c>
      <c r="N42" s="117">
        <f t="shared" si="14"/>
        <v>3.7871816021747516E-2</v>
      </c>
      <c r="O42" s="117">
        <f t="shared" si="15"/>
        <v>14.732136432459782</v>
      </c>
      <c r="P42" s="217">
        <f t="shared" si="16"/>
        <v>16</v>
      </c>
      <c r="Q42" s="218">
        <f t="shared" si="17"/>
        <v>1</v>
      </c>
      <c r="R42" s="218">
        <f t="shared" si="18"/>
        <v>389</v>
      </c>
      <c r="T42">
        <v>521</v>
      </c>
      <c r="U42">
        <v>2533</v>
      </c>
      <c r="V42" t="s">
        <v>258</v>
      </c>
      <c r="W42">
        <v>2640.4859999999999</v>
      </c>
      <c r="X42">
        <v>1112.854</v>
      </c>
      <c r="Y42">
        <v>2.3730000000000002</v>
      </c>
      <c r="Z42">
        <v>12.958</v>
      </c>
      <c r="AA42">
        <v>132.844696</v>
      </c>
      <c r="AB42">
        <v>2.9072010000000001</v>
      </c>
      <c r="AC42">
        <v>43.206640999999998</v>
      </c>
      <c r="AD42" s="1">
        <v>506</v>
      </c>
      <c r="AE42">
        <v>1</v>
      </c>
      <c r="AF42">
        <v>389</v>
      </c>
      <c r="AG42">
        <v>86</v>
      </c>
      <c r="AH42">
        <v>19.876487000000001</v>
      </c>
      <c r="AI42">
        <v>2799.6</v>
      </c>
      <c r="AJ42">
        <v>3.3</v>
      </c>
      <c r="AK42">
        <v>16</v>
      </c>
      <c r="AL42">
        <v>1536</v>
      </c>
      <c r="AM42">
        <v>0.91620714026479633</v>
      </c>
      <c r="AN42" t="s">
        <v>68</v>
      </c>
      <c r="AO42">
        <v>2336.913</v>
      </c>
      <c r="AP42" t="s">
        <v>440</v>
      </c>
      <c r="AQ42" t="s">
        <v>116</v>
      </c>
      <c r="AR42" t="s">
        <v>117</v>
      </c>
      <c r="AS42" t="s">
        <v>116</v>
      </c>
      <c r="AT42" t="s">
        <v>117</v>
      </c>
      <c r="AU42" t="s">
        <v>167</v>
      </c>
      <c r="AV42" t="s">
        <v>258</v>
      </c>
      <c r="AW42" t="s">
        <v>68</v>
      </c>
      <c r="AX42">
        <v>2533</v>
      </c>
      <c r="AY42" t="s">
        <v>590</v>
      </c>
      <c r="AZ42">
        <v>2</v>
      </c>
      <c r="BA42" t="s">
        <v>347</v>
      </c>
      <c r="BB42">
        <v>3</v>
      </c>
      <c r="BC42">
        <v>1</v>
      </c>
      <c r="BE42" t="s">
        <v>68</v>
      </c>
      <c r="BF42">
        <v>0</v>
      </c>
      <c r="BG42" t="s">
        <v>327</v>
      </c>
      <c r="BI42" t="s">
        <v>116</v>
      </c>
      <c r="BJ42" t="s">
        <v>258</v>
      </c>
      <c r="BK42" t="s">
        <v>68</v>
      </c>
      <c r="BL42">
        <v>0.91620714026479633</v>
      </c>
      <c r="BM42">
        <v>2533</v>
      </c>
      <c r="BN42" t="s">
        <v>117</v>
      </c>
      <c r="BO42" t="s">
        <v>167</v>
      </c>
      <c r="BP42">
        <v>3</v>
      </c>
      <c r="BQ42">
        <v>2640.4859999999999</v>
      </c>
      <c r="BR42">
        <v>2.188420830892639E-2</v>
      </c>
      <c r="BS42">
        <v>0.32524174694938518</v>
      </c>
      <c r="BT42">
        <v>0.19163138907004243</v>
      </c>
      <c r="BU42">
        <v>12.958</v>
      </c>
      <c r="BV42">
        <v>3.7871816021747516E-2</v>
      </c>
      <c r="BW42">
        <v>14.732136432459782</v>
      </c>
      <c r="BX42">
        <v>16</v>
      </c>
      <c r="BY42">
        <v>1</v>
      </c>
      <c r="BZ42">
        <v>389</v>
      </c>
    </row>
    <row r="43" spans="1:78" ht="16.5">
      <c r="A43" s="296" t="str">
        <f t="shared" si="1"/>
        <v>송도버스</v>
      </c>
      <c r="B43" s="123" t="str">
        <f t="shared" si="2"/>
        <v>박삼규</v>
      </c>
      <c r="C43" s="124" t="str">
        <f t="shared" si="3"/>
        <v>D</v>
      </c>
      <c r="D43" s="125">
        <f t="shared" si="4"/>
        <v>0.82761904761904759</v>
      </c>
      <c r="E43" s="126">
        <f t="shared" si="5"/>
        <v>2831</v>
      </c>
      <c r="F43" s="127" t="str">
        <f t="shared" si="6"/>
        <v>8</v>
      </c>
      <c r="G43" s="128" t="str">
        <f t="shared" si="7"/>
        <v>70바2296</v>
      </c>
      <c r="H43" s="129">
        <f t="shared" si="8"/>
        <v>1</v>
      </c>
      <c r="I43" s="130">
        <f t="shared" si="9"/>
        <v>1727.62</v>
      </c>
      <c r="J43" s="131">
        <f t="shared" si="10"/>
        <v>9.8833825463125365E-3</v>
      </c>
      <c r="K43" s="131">
        <f t="shared" si="11"/>
        <v>0.3812947151502426</v>
      </c>
      <c r="L43" s="131">
        <f t="shared" si="12"/>
        <v>0.30735925724406987</v>
      </c>
      <c r="M43" s="132">
        <f t="shared" si="13"/>
        <v>13.997999999999999</v>
      </c>
      <c r="N43" s="133">
        <f t="shared" si="14"/>
        <v>0.11576619858533706</v>
      </c>
      <c r="O43" s="133">
        <f t="shared" si="15"/>
        <v>25.237031291603479</v>
      </c>
      <c r="P43" s="215">
        <f t="shared" si="16"/>
        <v>30</v>
      </c>
      <c r="Q43" s="216">
        <f t="shared" si="17"/>
        <v>2</v>
      </c>
      <c r="R43" s="216">
        <f t="shared" si="18"/>
        <v>436</v>
      </c>
      <c r="T43">
        <v>521</v>
      </c>
      <c r="U43">
        <v>2831</v>
      </c>
      <c r="V43" t="s">
        <v>259</v>
      </c>
      <c r="W43">
        <v>1727.62</v>
      </c>
      <c r="X43">
        <v>994.221</v>
      </c>
      <c r="Y43">
        <v>1.738</v>
      </c>
      <c r="Z43">
        <v>13.997999999999999</v>
      </c>
      <c r="AA43">
        <v>100.334981</v>
      </c>
      <c r="AB43">
        <v>0.991649</v>
      </c>
      <c r="AC43">
        <v>38.257198000000002</v>
      </c>
      <c r="AD43" s="1">
        <v>531</v>
      </c>
      <c r="AE43">
        <v>2</v>
      </c>
      <c r="AF43">
        <v>436</v>
      </c>
      <c r="AG43">
        <v>78</v>
      </c>
      <c r="AH43">
        <v>17.218520999999999</v>
      </c>
      <c r="AI43">
        <v>2092</v>
      </c>
      <c r="AJ43">
        <v>0</v>
      </c>
      <c r="AK43">
        <v>30</v>
      </c>
      <c r="AL43">
        <v>10125</v>
      </c>
      <c r="AM43">
        <v>0.82761904761904759</v>
      </c>
      <c r="AN43" t="s">
        <v>67</v>
      </c>
      <c r="AO43">
        <v>1727.62</v>
      </c>
      <c r="AP43" t="s">
        <v>441</v>
      </c>
      <c r="AQ43" t="s">
        <v>116</v>
      </c>
      <c r="AR43" t="s">
        <v>118</v>
      </c>
      <c r="AS43" t="s">
        <v>116</v>
      </c>
      <c r="AT43" t="s">
        <v>118</v>
      </c>
      <c r="AU43" t="s">
        <v>218</v>
      </c>
      <c r="AV43" t="s">
        <v>259</v>
      </c>
      <c r="AW43" t="s">
        <v>67</v>
      </c>
      <c r="AX43">
        <v>2831</v>
      </c>
      <c r="AY43" t="s">
        <v>571</v>
      </c>
      <c r="AZ43">
        <v>20</v>
      </c>
      <c r="BA43" t="s">
        <v>602</v>
      </c>
      <c r="BB43">
        <v>1</v>
      </c>
      <c r="BC43">
        <v>1</v>
      </c>
      <c r="BE43" t="s">
        <v>67</v>
      </c>
      <c r="BF43">
        <v>0</v>
      </c>
      <c r="BG43" t="s">
        <v>327</v>
      </c>
      <c r="BI43" t="s">
        <v>116</v>
      </c>
      <c r="BJ43" t="s">
        <v>259</v>
      </c>
      <c r="BK43" t="s">
        <v>67</v>
      </c>
      <c r="BL43">
        <v>0.82761904761904759</v>
      </c>
      <c r="BM43">
        <v>2831</v>
      </c>
      <c r="BN43" t="s">
        <v>118</v>
      </c>
      <c r="BO43" t="s">
        <v>218</v>
      </c>
      <c r="BP43">
        <v>1</v>
      </c>
      <c r="BQ43">
        <v>1727.62</v>
      </c>
      <c r="BR43">
        <v>9.8833825463125365E-3</v>
      </c>
      <c r="BS43">
        <v>0.3812947151502426</v>
      </c>
      <c r="BT43">
        <v>0.30735925724406987</v>
      </c>
      <c r="BU43">
        <v>13.997999999999999</v>
      </c>
      <c r="BV43">
        <v>0.11576619858533706</v>
      </c>
      <c r="BW43">
        <v>25.237031291603479</v>
      </c>
      <c r="BX43">
        <v>30</v>
      </c>
      <c r="BY43">
        <v>2</v>
      </c>
      <c r="BZ43">
        <v>436</v>
      </c>
    </row>
    <row r="44" spans="1:78" ht="16.5">
      <c r="A44" s="297" t="str">
        <f t="shared" si="1"/>
        <v>송도버스</v>
      </c>
      <c r="B44" s="107" t="str">
        <f t="shared" si="2"/>
        <v>박영식</v>
      </c>
      <c r="C44" s="108" t="str">
        <f t="shared" si="3"/>
        <v>D</v>
      </c>
      <c r="D44" s="109">
        <f t="shared" si="4"/>
        <v>0.82951457445428844</v>
      </c>
      <c r="E44" s="110">
        <f t="shared" si="5"/>
        <v>4060</v>
      </c>
      <c r="F44" s="111" t="str">
        <f t="shared" si="6"/>
        <v>8</v>
      </c>
      <c r="G44" s="112" t="str">
        <f t="shared" si="7"/>
        <v>70바2308</v>
      </c>
      <c r="H44" s="113">
        <f t="shared" si="8"/>
        <v>3</v>
      </c>
      <c r="I44" s="114">
        <f t="shared" si="9"/>
        <v>2175.1289999999999</v>
      </c>
      <c r="J44" s="115">
        <f t="shared" si="10"/>
        <v>2.7438529686535214E-2</v>
      </c>
      <c r="K44" s="115">
        <f t="shared" si="11"/>
        <v>0.3869004881724622</v>
      </c>
      <c r="L44" s="115">
        <f t="shared" si="12"/>
        <v>0.22849219517555053</v>
      </c>
      <c r="M44" s="116">
        <f t="shared" si="13"/>
        <v>16.864000000000001</v>
      </c>
      <c r="N44" s="117">
        <f t="shared" si="14"/>
        <v>0.2758457084614292</v>
      </c>
      <c r="O44" s="117">
        <f t="shared" si="15"/>
        <v>86.799449595863052</v>
      </c>
      <c r="P44" s="217">
        <f t="shared" si="16"/>
        <v>44</v>
      </c>
      <c r="Q44" s="218">
        <f t="shared" si="17"/>
        <v>6</v>
      </c>
      <c r="R44" s="218">
        <f t="shared" si="18"/>
        <v>1888</v>
      </c>
      <c r="T44">
        <v>521</v>
      </c>
      <c r="U44">
        <v>4060</v>
      </c>
      <c r="V44" t="s">
        <v>260</v>
      </c>
      <c r="W44">
        <v>2175.1289999999999</v>
      </c>
      <c r="X44">
        <v>1196.6669999999999</v>
      </c>
      <c r="Y44">
        <v>1.8180000000000001</v>
      </c>
      <c r="Z44">
        <v>16.864000000000001</v>
      </c>
      <c r="AA44">
        <v>135.90914100000001</v>
      </c>
      <c r="AB44">
        <v>3.7291470000000002</v>
      </c>
      <c r="AC44">
        <v>52.583312999999997</v>
      </c>
      <c r="AD44" s="1">
        <v>497</v>
      </c>
      <c r="AE44">
        <v>6</v>
      </c>
      <c r="AF44">
        <v>1888</v>
      </c>
      <c r="AG44">
        <v>86</v>
      </c>
      <c r="AH44">
        <v>16.004287000000001</v>
      </c>
      <c r="AI44">
        <v>3327.6</v>
      </c>
      <c r="AJ44">
        <v>19.399999999999999</v>
      </c>
      <c r="AK44">
        <v>44</v>
      </c>
      <c r="AL44">
        <v>17093</v>
      </c>
      <c r="AM44">
        <v>0.82951457445428844</v>
      </c>
      <c r="AN44" t="s">
        <v>67</v>
      </c>
      <c r="AO44">
        <v>1884.1020000000001</v>
      </c>
      <c r="AP44" t="s">
        <v>442</v>
      </c>
      <c r="AQ44" t="s">
        <v>116</v>
      </c>
      <c r="AR44" t="s">
        <v>118</v>
      </c>
      <c r="AS44" t="s">
        <v>116</v>
      </c>
      <c r="AT44" t="s">
        <v>118</v>
      </c>
      <c r="AU44" t="s">
        <v>220</v>
      </c>
      <c r="AV44" t="s">
        <v>260</v>
      </c>
      <c r="AW44" t="s">
        <v>67</v>
      </c>
      <c r="AX44">
        <v>4060</v>
      </c>
      <c r="AY44" t="s">
        <v>571</v>
      </c>
      <c r="AZ44">
        <v>15</v>
      </c>
      <c r="BA44" t="s">
        <v>603</v>
      </c>
      <c r="BB44">
        <v>3</v>
      </c>
      <c r="BC44">
        <v>1</v>
      </c>
      <c r="BE44" t="s">
        <v>69</v>
      </c>
      <c r="BF44">
        <v>-1</v>
      </c>
      <c r="BG44" t="s">
        <v>328</v>
      </c>
      <c r="BI44" t="s">
        <v>116</v>
      </c>
      <c r="BJ44" t="s">
        <v>260</v>
      </c>
      <c r="BK44" t="s">
        <v>67</v>
      </c>
      <c r="BL44">
        <v>0.82951457445428844</v>
      </c>
      <c r="BM44">
        <v>4060</v>
      </c>
      <c r="BN44" t="s">
        <v>118</v>
      </c>
      <c r="BO44" t="s">
        <v>220</v>
      </c>
      <c r="BP44">
        <v>3</v>
      </c>
      <c r="BQ44">
        <v>2175.1289999999999</v>
      </c>
      <c r="BR44">
        <v>2.7438529686535214E-2</v>
      </c>
      <c r="BS44">
        <v>0.3869004881724622</v>
      </c>
      <c r="BT44">
        <v>0.22849219517555053</v>
      </c>
      <c r="BU44">
        <v>16.864000000000001</v>
      </c>
      <c r="BV44">
        <v>0.2758457084614292</v>
      </c>
      <c r="BW44">
        <v>86.799449595863052</v>
      </c>
      <c r="BX44">
        <v>44</v>
      </c>
      <c r="BY44">
        <v>6</v>
      </c>
      <c r="BZ44">
        <v>1888</v>
      </c>
    </row>
    <row r="45" spans="1:78" ht="16.5">
      <c r="A45" s="296" t="str">
        <f t="shared" si="1"/>
        <v>송도버스</v>
      </c>
      <c r="B45" s="123" t="str">
        <f t="shared" si="2"/>
        <v>박요섭</v>
      </c>
      <c r="C45" s="124" t="str">
        <f t="shared" si="3"/>
        <v>B</v>
      </c>
      <c r="D45" s="125">
        <f t="shared" si="4"/>
        <v>0.90408413796719256</v>
      </c>
      <c r="E45" s="126">
        <f t="shared" si="5"/>
        <v>672</v>
      </c>
      <c r="F45" s="127" t="str">
        <f t="shared" si="6"/>
        <v>8</v>
      </c>
      <c r="G45" s="128" t="str">
        <f t="shared" si="7"/>
        <v>70바2241</v>
      </c>
      <c r="H45" s="129">
        <f t="shared" si="8"/>
        <v>2</v>
      </c>
      <c r="I45" s="130">
        <f t="shared" si="9"/>
        <v>2689.9209999999998</v>
      </c>
      <c r="J45" s="131">
        <f t="shared" si="10"/>
        <v>1.1904106488944945E-2</v>
      </c>
      <c r="K45" s="131">
        <f t="shared" si="11"/>
        <v>0.37586941315979444</v>
      </c>
      <c r="L45" s="131">
        <f t="shared" si="12"/>
        <v>0.15613841447388233</v>
      </c>
      <c r="M45" s="132">
        <f t="shared" si="13"/>
        <v>12.627000000000001</v>
      </c>
      <c r="N45" s="133">
        <f t="shared" si="14"/>
        <v>0.66916463345949573</v>
      </c>
      <c r="O45" s="133">
        <f t="shared" si="15"/>
        <v>11.22709551693154</v>
      </c>
      <c r="P45" s="215">
        <f t="shared" si="16"/>
        <v>13</v>
      </c>
      <c r="Q45" s="216">
        <f t="shared" si="17"/>
        <v>19</v>
      </c>
      <c r="R45" s="216">
        <f t="shared" si="18"/>
        <v>309</v>
      </c>
      <c r="T45">
        <v>521</v>
      </c>
      <c r="U45">
        <v>672</v>
      </c>
      <c r="V45" t="s">
        <v>261</v>
      </c>
      <c r="W45">
        <v>2712.5529999999999</v>
      </c>
      <c r="X45">
        <v>1425.221</v>
      </c>
      <c r="Y45">
        <v>1.903</v>
      </c>
      <c r="Z45">
        <v>12.627000000000001</v>
      </c>
      <c r="AA45">
        <v>163.454939</v>
      </c>
      <c r="AB45">
        <v>1.9457850000000001</v>
      </c>
      <c r="AC45">
        <v>61.437711999999998</v>
      </c>
      <c r="AD45" s="1">
        <v>420</v>
      </c>
      <c r="AE45">
        <v>19</v>
      </c>
      <c r="AF45">
        <v>309</v>
      </c>
      <c r="AG45">
        <v>89</v>
      </c>
      <c r="AH45">
        <v>16.595110999999999</v>
      </c>
      <c r="AI45">
        <v>1389.7</v>
      </c>
      <c r="AJ45">
        <v>17.5</v>
      </c>
      <c r="AK45">
        <v>13</v>
      </c>
      <c r="AL45">
        <v>7657</v>
      </c>
      <c r="AM45">
        <v>0.90408413796719256</v>
      </c>
      <c r="AN45" t="s">
        <v>68</v>
      </c>
      <c r="AO45">
        <v>2583.0349999999999</v>
      </c>
      <c r="AP45" t="s">
        <v>443</v>
      </c>
      <c r="AQ45" t="s">
        <v>116</v>
      </c>
      <c r="AR45" t="s">
        <v>118</v>
      </c>
      <c r="AS45" t="s">
        <v>116</v>
      </c>
      <c r="AT45" t="s">
        <v>118</v>
      </c>
      <c r="AU45" t="s">
        <v>197</v>
      </c>
      <c r="AV45" t="s">
        <v>261</v>
      </c>
      <c r="AW45" t="s">
        <v>68</v>
      </c>
      <c r="AX45">
        <v>672</v>
      </c>
      <c r="AY45" t="s">
        <v>580</v>
      </c>
      <c r="AZ45">
        <v>10</v>
      </c>
      <c r="BA45" t="s">
        <v>604</v>
      </c>
      <c r="BB45">
        <v>2</v>
      </c>
      <c r="BC45">
        <v>1</v>
      </c>
      <c r="BE45" t="s">
        <v>69</v>
      </c>
      <c r="BF45">
        <v>1</v>
      </c>
      <c r="BG45" t="s">
        <v>329</v>
      </c>
      <c r="BI45" t="s">
        <v>116</v>
      </c>
      <c r="BJ45" t="s">
        <v>261</v>
      </c>
      <c r="BK45" t="s">
        <v>68</v>
      </c>
      <c r="BL45">
        <v>0.90408413796719256</v>
      </c>
      <c r="BM45">
        <v>672</v>
      </c>
      <c r="BN45" t="s">
        <v>118</v>
      </c>
      <c r="BO45" t="s">
        <v>197</v>
      </c>
      <c r="BP45">
        <v>2</v>
      </c>
      <c r="BQ45">
        <v>2689.9209999999998</v>
      </c>
      <c r="BR45">
        <v>1.1904106488944945E-2</v>
      </c>
      <c r="BS45">
        <v>0.37586941315979444</v>
      </c>
      <c r="BT45">
        <v>0.15483568431658296</v>
      </c>
      <c r="BU45">
        <v>12.627000000000001</v>
      </c>
      <c r="BV45">
        <v>0.66916463345949573</v>
      </c>
      <c r="BW45">
        <v>11.22709551693154</v>
      </c>
      <c r="BX45">
        <v>13</v>
      </c>
      <c r="BY45">
        <v>19</v>
      </c>
      <c r="BZ45">
        <v>309</v>
      </c>
    </row>
    <row r="46" spans="1:78" ht="16.5">
      <c r="A46" s="297" t="str">
        <f t="shared" si="1"/>
        <v>송도버스</v>
      </c>
      <c r="B46" s="107" t="str">
        <f t="shared" si="2"/>
        <v>박정구</v>
      </c>
      <c r="C46" s="108" t="str">
        <f t="shared" si="3"/>
        <v>C</v>
      </c>
      <c r="D46" s="109">
        <f t="shared" si="4"/>
        <v>0.88085391079933628</v>
      </c>
      <c r="E46" s="110">
        <f t="shared" si="5"/>
        <v>3111</v>
      </c>
      <c r="F46" s="111" t="str">
        <f t="shared" si="6"/>
        <v>16-1</v>
      </c>
      <c r="G46" s="112" t="str">
        <f t="shared" si="7"/>
        <v>70바2225</v>
      </c>
      <c r="H46" s="113">
        <f t="shared" si="8"/>
        <v>4</v>
      </c>
      <c r="I46" s="114">
        <f t="shared" si="9"/>
        <v>2890.558</v>
      </c>
      <c r="J46" s="115">
        <f t="shared" si="10"/>
        <v>1.9723230861307915E-2</v>
      </c>
      <c r="K46" s="115">
        <f t="shared" si="11"/>
        <v>0.33265513693850901</v>
      </c>
      <c r="L46" s="115">
        <f t="shared" si="12"/>
        <v>0.21622122787364931</v>
      </c>
      <c r="M46" s="116">
        <f t="shared" si="13"/>
        <v>14.215</v>
      </c>
      <c r="N46" s="117">
        <f t="shared" si="14"/>
        <v>6.9190792919567784E-2</v>
      </c>
      <c r="O46" s="117">
        <f t="shared" si="15"/>
        <v>10.75916829899279</v>
      </c>
      <c r="P46" s="217">
        <f t="shared" si="16"/>
        <v>17</v>
      </c>
      <c r="Q46" s="218">
        <f t="shared" si="17"/>
        <v>2</v>
      </c>
      <c r="R46" s="218">
        <f t="shared" si="18"/>
        <v>311</v>
      </c>
      <c r="T46">
        <v>521</v>
      </c>
      <c r="U46">
        <v>3111</v>
      </c>
      <c r="V46" t="s">
        <v>262</v>
      </c>
      <c r="W46">
        <v>2890.558</v>
      </c>
      <c r="X46">
        <v>1267.4760000000001</v>
      </c>
      <c r="Y46">
        <v>2.2810000000000001</v>
      </c>
      <c r="Z46">
        <v>14.215</v>
      </c>
      <c r="AA46">
        <v>143.794139</v>
      </c>
      <c r="AB46">
        <v>2.8360850000000002</v>
      </c>
      <c r="AC46">
        <v>47.833858999999997</v>
      </c>
      <c r="AD46" s="1">
        <v>625</v>
      </c>
      <c r="AE46">
        <v>2</v>
      </c>
      <c r="AF46">
        <v>311</v>
      </c>
      <c r="AG46">
        <v>89</v>
      </c>
      <c r="AH46">
        <v>20.102056999999999</v>
      </c>
      <c r="AI46">
        <v>5028</v>
      </c>
      <c r="AJ46">
        <v>17.7</v>
      </c>
      <c r="AK46">
        <v>17</v>
      </c>
      <c r="AL46">
        <v>2313</v>
      </c>
      <c r="AM46">
        <v>0.88085391079933628</v>
      </c>
      <c r="AN46" t="s">
        <v>69</v>
      </c>
      <c r="AO46">
        <v>2463.5430000000001</v>
      </c>
      <c r="AP46" t="s">
        <v>444</v>
      </c>
      <c r="AQ46" t="s">
        <v>116</v>
      </c>
      <c r="AR46" t="s">
        <v>117</v>
      </c>
      <c r="AS46" t="s">
        <v>116</v>
      </c>
      <c r="AT46" t="s">
        <v>117</v>
      </c>
      <c r="AU46" t="s">
        <v>167</v>
      </c>
      <c r="AV46" t="s">
        <v>262</v>
      </c>
      <c r="AW46" t="s">
        <v>69</v>
      </c>
      <c r="AX46">
        <v>3111</v>
      </c>
      <c r="AY46" t="s">
        <v>569</v>
      </c>
      <c r="AZ46">
        <v>3</v>
      </c>
      <c r="BA46" t="s">
        <v>350</v>
      </c>
      <c r="BB46">
        <v>4</v>
      </c>
      <c r="BC46">
        <v>1</v>
      </c>
      <c r="BE46" t="s">
        <v>68</v>
      </c>
      <c r="BF46">
        <v>-1</v>
      </c>
      <c r="BG46" t="s">
        <v>328</v>
      </c>
      <c r="BI46" t="s">
        <v>116</v>
      </c>
      <c r="BJ46" t="s">
        <v>262</v>
      </c>
      <c r="BK46" t="s">
        <v>69</v>
      </c>
      <c r="BL46">
        <v>0.88085391079933628</v>
      </c>
      <c r="BM46">
        <v>3111</v>
      </c>
      <c r="BN46" t="s">
        <v>117</v>
      </c>
      <c r="BO46" t="s">
        <v>167</v>
      </c>
      <c r="BP46">
        <v>4</v>
      </c>
      <c r="BQ46">
        <v>2890.558</v>
      </c>
      <c r="BR46">
        <v>1.9723230861307915E-2</v>
      </c>
      <c r="BS46">
        <v>0.33265513693850901</v>
      </c>
      <c r="BT46">
        <v>0.21622122787364931</v>
      </c>
      <c r="BU46">
        <v>14.215</v>
      </c>
      <c r="BV46">
        <v>6.9190792919567784E-2</v>
      </c>
      <c r="BW46">
        <v>10.75916829899279</v>
      </c>
      <c r="BX46">
        <v>17</v>
      </c>
      <c r="BY46">
        <v>2</v>
      </c>
      <c r="BZ46">
        <v>311</v>
      </c>
    </row>
    <row r="47" spans="1:78" ht="16.5">
      <c r="A47" s="296" t="str">
        <f t="shared" si="1"/>
        <v>송도버스</v>
      </c>
      <c r="B47" s="123" t="str">
        <f t="shared" si="2"/>
        <v>박정혁</v>
      </c>
      <c r="C47" s="124" t="str">
        <f t="shared" si="3"/>
        <v>D</v>
      </c>
      <c r="D47" s="125">
        <f t="shared" si="4"/>
        <v>0.81036610648252749</v>
      </c>
      <c r="E47" s="126">
        <f t="shared" si="5"/>
        <v>5143</v>
      </c>
      <c r="F47" s="127" t="str">
        <f t="shared" si="6"/>
        <v>16-1</v>
      </c>
      <c r="G47" s="128" t="str">
        <f t="shared" si="7"/>
        <v>70바2286</v>
      </c>
      <c r="H47" s="129">
        <f t="shared" si="8"/>
        <v>11</v>
      </c>
      <c r="I47" s="130">
        <f t="shared" si="9"/>
        <v>1753.8880000000001</v>
      </c>
      <c r="J47" s="131">
        <f t="shared" si="10"/>
        <v>5.0971580898368271E-2</v>
      </c>
      <c r="K47" s="131">
        <f t="shared" si="11"/>
        <v>0.37380239784363062</v>
      </c>
      <c r="L47" s="131">
        <f t="shared" si="12"/>
        <v>0.24630991260559396</v>
      </c>
      <c r="M47" s="132">
        <f t="shared" si="13"/>
        <v>16.632000000000001</v>
      </c>
      <c r="N47" s="133">
        <f t="shared" si="14"/>
        <v>6.2469194878275645E-2</v>
      </c>
      <c r="O47" s="133">
        <f t="shared" si="15"/>
        <v>53.036346451656023</v>
      </c>
      <c r="P47" s="215">
        <f t="shared" si="16"/>
        <v>20</v>
      </c>
      <c r="Q47" s="216">
        <f t="shared" si="17"/>
        <v>2</v>
      </c>
      <c r="R47" s="216">
        <f t="shared" si="18"/>
        <v>1027</v>
      </c>
      <c r="T47">
        <v>521</v>
      </c>
      <c r="U47">
        <v>5143</v>
      </c>
      <c r="V47" t="s">
        <v>330</v>
      </c>
      <c r="W47">
        <v>1753.8879999999999</v>
      </c>
      <c r="X47">
        <v>910.88599999999997</v>
      </c>
      <c r="Y47">
        <v>1.925</v>
      </c>
      <c r="Z47">
        <v>16.632000000000001</v>
      </c>
      <c r="AA47">
        <v>96.502206000000001</v>
      </c>
      <c r="AB47">
        <v>4.9188700000000001</v>
      </c>
      <c r="AC47">
        <v>36.072755999999998</v>
      </c>
      <c r="AD47" s="1">
        <v>432</v>
      </c>
      <c r="AE47">
        <v>2</v>
      </c>
      <c r="AF47">
        <v>1027</v>
      </c>
      <c r="AG47">
        <v>77</v>
      </c>
      <c r="AH47">
        <v>18.174589000000001</v>
      </c>
      <c r="AI47">
        <v>7857.3</v>
      </c>
      <c r="AJ47">
        <v>0</v>
      </c>
      <c r="AK47">
        <v>20</v>
      </c>
      <c r="AL47">
        <v>2822</v>
      </c>
      <c r="AM47">
        <v>0.81036610648252749</v>
      </c>
      <c r="AN47" t="s">
        <v>67</v>
      </c>
      <c r="AO47">
        <v>307.52300000000002</v>
      </c>
      <c r="AP47" t="s">
        <v>445</v>
      </c>
      <c r="AQ47" t="s">
        <v>116</v>
      </c>
      <c r="AR47" t="s">
        <v>117</v>
      </c>
      <c r="AS47" t="s">
        <v>116</v>
      </c>
      <c r="AT47" t="s">
        <v>117</v>
      </c>
      <c r="AU47" t="s">
        <v>179</v>
      </c>
      <c r="AV47" t="s">
        <v>330</v>
      </c>
      <c r="AW47" t="s">
        <v>67</v>
      </c>
      <c r="AX47">
        <v>5143</v>
      </c>
      <c r="AY47" t="s">
        <v>572</v>
      </c>
      <c r="AZ47">
        <v>6</v>
      </c>
      <c r="BA47" t="s">
        <v>605</v>
      </c>
      <c r="BB47">
        <v>11</v>
      </c>
      <c r="BC47">
        <v>1</v>
      </c>
      <c r="BE47" t="s">
        <v>67</v>
      </c>
      <c r="BF47">
        <v>0</v>
      </c>
      <c r="BG47" t="s">
        <v>327</v>
      </c>
      <c r="BI47" t="s">
        <v>116</v>
      </c>
      <c r="BJ47" t="s">
        <v>330</v>
      </c>
      <c r="BK47" t="s">
        <v>67</v>
      </c>
      <c r="BL47">
        <v>0.81036610648252749</v>
      </c>
      <c r="BM47">
        <v>5143</v>
      </c>
      <c r="BN47" t="s">
        <v>117</v>
      </c>
      <c r="BO47" t="s">
        <v>179</v>
      </c>
      <c r="BP47">
        <v>11</v>
      </c>
      <c r="BQ47">
        <v>1753.8880000000001</v>
      </c>
      <c r="BR47">
        <v>5.0971580898368271E-2</v>
      </c>
      <c r="BS47">
        <v>0.37380239784363062</v>
      </c>
      <c r="BT47">
        <v>0.24630991260559398</v>
      </c>
      <c r="BU47">
        <v>16.632000000000001</v>
      </c>
      <c r="BV47">
        <v>6.2469194878275645E-2</v>
      </c>
      <c r="BW47">
        <v>53.036346451656023</v>
      </c>
      <c r="BX47">
        <v>20</v>
      </c>
      <c r="BY47">
        <v>2</v>
      </c>
      <c r="BZ47">
        <v>1027</v>
      </c>
    </row>
    <row r="48" spans="1:78" ht="16.5">
      <c r="A48" s="297" t="str">
        <f t="shared" si="1"/>
        <v>송도버스</v>
      </c>
      <c r="B48" s="107" t="str">
        <f t="shared" si="2"/>
        <v>박종대</v>
      </c>
      <c r="C48" s="108" t="str">
        <f t="shared" si="3"/>
        <v>C</v>
      </c>
      <c r="D48" s="109">
        <f t="shared" si="4"/>
        <v>0.86119999999999997</v>
      </c>
      <c r="E48" s="110">
        <f t="shared" si="5"/>
        <v>2242</v>
      </c>
      <c r="F48" s="111" t="str">
        <f t="shared" si="6"/>
        <v>16-1</v>
      </c>
      <c r="G48" s="112" t="str">
        <f t="shared" si="7"/>
        <v>70바2215</v>
      </c>
      <c r="H48" s="113">
        <f t="shared" si="8"/>
        <v>2</v>
      </c>
      <c r="I48" s="114">
        <f t="shared" si="9"/>
        <v>3027.009</v>
      </c>
      <c r="J48" s="115">
        <f t="shared" si="10"/>
        <v>1.8256109430857256E-2</v>
      </c>
      <c r="K48" s="115">
        <f t="shared" si="11"/>
        <v>0.32855492639332612</v>
      </c>
      <c r="L48" s="115">
        <f t="shared" si="12"/>
        <v>0.15097411339047886</v>
      </c>
      <c r="M48" s="116">
        <f t="shared" si="13"/>
        <v>13.856999999999999</v>
      </c>
      <c r="N48" s="117">
        <f t="shared" si="14"/>
        <v>3.3035911026362989E-2</v>
      </c>
      <c r="O48" s="117">
        <f t="shared" si="15"/>
        <v>57.019982431502513</v>
      </c>
      <c r="P48" s="217">
        <f t="shared" si="16"/>
        <v>34</v>
      </c>
      <c r="Q48" s="218">
        <f t="shared" si="17"/>
        <v>1</v>
      </c>
      <c r="R48" s="218">
        <f t="shared" si="18"/>
        <v>1726</v>
      </c>
      <c r="T48">
        <v>521</v>
      </c>
      <c r="U48">
        <v>2242</v>
      </c>
      <c r="V48" t="s">
        <v>263</v>
      </c>
      <c r="W48">
        <v>3027.009</v>
      </c>
      <c r="X48">
        <v>1428.6759999999999</v>
      </c>
      <c r="Y48">
        <v>2.1190000000000002</v>
      </c>
      <c r="Z48">
        <v>13.856999999999999</v>
      </c>
      <c r="AA48">
        <v>153.006642</v>
      </c>
      <c r="AB48">
        <v>2.7933059999999998</v>
      </c>
      <c r="AC48">
        <v>50.271085999999997</v>
      </c>
      <c r="AD48" s="1">
        <v>457</v>
      </c>
      <c r="AE48">
        <v>1</v>
      </c>
      <c r="AF48">
        <v>1726</v>
      </c>
      <c r="AG48">
        <v>82</v>
      </c>
      <c r="AH48">
        <v>19.783512999999999</v>
      </c>
      <c r="AI48">
        <v>6928.6</v>
      </c>
      <c r="AJ48">
        <v>0</v>
      </c>
      <c r="AK48">
        <v>34</v>
      </c>
      <c r="AL48">
        <v>11690</v>
      </c>
      <c r="AM48">
        <v>0.86119999999999997</v>
      </c>
      <c r="AN48" t="s">
        <v>69</v>
      </c>
      <c r="AO48">
        <v>2883.5149999999999</v>
      </c>
      <c r="AP48" t="s">
        <v>446</v>
      </c>
      <c r="AQ48" t="s">
        <v>116</v>
      </c>
      <c r="AR48" t="s">
        <v>117</v>
      </c>
      <c r="AS48" t="s">
        <v>116</v>
      </c>
      <c r="AT48" t="s">
        <v>117</v>
      </c>
      <c r="AU48" t="s">
        <v>166</v>
      </c>
      <c r="AV48" t="s">
        <v>263</v>
      </c>
      <c r="AW48" t="s">
        <v>69</v>
      </c>
      <c r="AX48">
        <v>2242</v>
      </c>
      <c r="AY48" t="s">
        <v>569</v>
      </c>
      <c r="AZ48">
        <v>9</v>
      </c>
      <c r="BA48" t="s">
        <v>606</v>
      </c>
      <c r="BB48">
        <v>2</v>
      </c>
      <c r="BC48">
        <v>1</v>
      </c>
      <c r="BE48" t="s">
        <v>67</v>
      </c>
      <c r="BF48">
        <v>1</v>
      </c>
      <c r="BG48" t="s">
        <v>329</v>
      </c>
      <c r="BI48" t="s">
        <v>116</v>
      </c>
      <c r="BJ48" t="s">
        <v>263</v>
      </c>
      <c r="BK48" t="s">
        <v>69</v>
      </c>
      <c r="BL48">
        <v>0.86119999999999997</v>
      </c>
      <c r="BM48">
        <v>2242</v>
      </c>
      <c r="BN48" t="s">
        <v>117</v>
      </c>
      <c r="BO48" t="s">
        <v>166</v>
      </c>
      <c r="BP48">
        <v>2</v>
      </c>
      <c r="BQ48">
        <v>3027.009</v>
      </c>
      <c r="BR48">
        <v>1.8256109430857256E-2</v>
      </c>
      <c r="BS48">
        <v>0.32855492639332612</v>
      </c>
      <c r="BT48">
        <v>0.15097411339047886</v>
      </c>
      <c r="BU48">
        <v>13.856999999999999</v>
      </c>
      <c r="BV48">
        <v>3.3035911026362989E-2</v>
      </c>
      <c r="BW48">
        <v>57.019982431502513</v>
      </c>
      <c r="BX48">
        <v>34</v>
      </c>
      <c r="BY48">
        <v>1</v>
      </c>
      <c r="BZ48">
        <v>1726</v>
      </c>
    </row>
    <row r="49" spans="1:78" ht="16.5">
      <c r="A49" s="296" t="str">
        <f t="shared" si="1"/>
        <v>송도버스</v>
      </c>
      <c r="B49" s="123" t="str">
        <f t="shared" si="2"/>
        <v>박종수</v>
      </c>
      <c r="C49" s="124" t="str">
        <f t="shared" si="3"/>
        <v>C</v>
      </c>
      <c r="D49" s="125">
        <f t="shared" si="4"/>
        <v>0.8832916603987554</v>
      </c>
      <c r="E49" s="126">
        <f t="shared" si="5"/>
        <v>5535</v>
      </c>
      <c r="F49" s="127" t="str">
        <f t="shared" si="6"/>
        <v>8</v>
      </c>
      <c r="G49" s="128" t="str">
        <f t="shared" si="7"/>
        <v>70바2309</v>
      </c>
      <c r="H49" s="129">
        <f t="shared" si="8"/>
        <v>3</v>
      </c>
      <c r="I49" s="130">
        <f t="shared" si="9"/>
        <v>2447.7040000000002</v>
      </c>
      <c r="J49" s="131">
        <f t="shared" si="10"/>
        <v>1.5179787005778076E-2</v>
      </c>
      <c r="K49" s="131">
        <f t="shared" si="11"/>
        <v>0.37488916416311163</v>
      </c>
      <c r="L49" s="131">
        <f t="shared" si="12"/>
        <v>0.25738406277883269</v>
      </c>
      <c r="M49" s="132">
        <f t="shared" si="13"/>
        <v>13.164</v>
      </c>
      <c r="N49" s="133">
        <f t="shared" si="14"/>
        <v>0.12256383941849176</v>
      </c>
      <c r="O49" s="133">
        <f t="shared" si="15"/>
        <v>35.216676526246637</v>
      </c>
      <c r="P49" s="215">
        <f t="shared" si="16"/>
        <v>20</v>
      </c>
      <c r="Q49" s="216">
        <f t="shared" si="17"/>
        <v>3</v>
      </c>
      <c r="R49" s="216">
        <f t="shared" si="18"/>
        <v>862</v>
      </c>
      <c r="T49">
        <v>521</v>
      </c>
      <c r="U49">
        <v>5535</v>
      </c>
      <c r="V49" t="s">
        <v>264</v>
      </c>
      <c r="W49">
        <v>2447.7040000000002</v>
      </c>
      <c r="X49">
        <v>1264.4849999999999</v>
      </c>
      <c r="Y49">
        <v>1.9359999999999999</v>
      </c>
      <c r="Z49">
        <v>13.164</v>
      </c>
      <c r="AA49">
        <v>157.11524800000001</v>
      </c>
      <c r="AB49">
        <v>2.384976</v>
      </c>
      <c r="AC49">
        <v>58.900804000000001</v>
      </c>
      <c r="AD49" s="1">
        <v>630</v>
      </c>
      <c r="AE49">
        <v>3</v>
      </c>
      <c r="AF49">
        <v>862</v>
      </c>
      <c r="AG49">
        <v>80</v>
      </c>
      <c r="AH49">
        <v>15.579034999999999</v>
      </c>
      <c r="AI49">
        <v>1617.6</v>
      </c>
      <c r="AJ49">
        <v>0</v>
      </c>
      <c r="AK49">
        <v>20</v>
      </c>
      <c r="AL49">
        <v>16885</v>
      </c>
      <c r="AM49">
        <v>0.8832916603987554</v>
      </c>
      <c r="AN49" t="s">
        <v>69</v>
      </c>
      <c r="AO49">
        <v>2115.931</v>
      </c>
      <c r="AP49" t="s">
        <v>447</v>
      </c>
      <c r="AQ49" t="s">
        <v>116</v>
      </c>
      <c r="AR49" t="s">
        <v>118</v>
      </c>
      <c r="AS49" t="s">
        <v>116</v>
      </c>
      <c r="AT49" t="s">
        <v>118</v>
      </c>
      <c r="AU49" t="s">
        <v>221</v>
      </c>
      <c r="AV49" t="s">
        <v>264</v>
      </c>
      <c r="AW49" t="s">
        <v>69</v>
      </c>
      <c r="AX49">
        <v>5535</v>
      </c>
      <c r="AY49" t="s">
        <v>574</v>
      </c>
      <c r="AZ49">
        <v>4</v>
      </c>
      <c r="BA49" t="s">
        <v>225</v>
      </c>
      <c r="BB49">
        <v>3</v>
      </c>
      <c r="BC49">
        <v>1</v>
      </c>
      <c r="BE49" t="s">
        <v>67</v>
      </c>
      <c r="BF49">
        <v>1</v>
      </c>
      <c r="BG49" t="s">
        <v>329</v>
      </c>
      <c r="BI49" t="s">
        <v>116</v>
      </c>
      <c r="BJ49" t="s">
        <v>264</v>
      </c>
      <c r="BK49" t="s">
        <v>69</v>
      </c>
      <c r="BL49">
        <v>0.8832916603987554</v>
      </c>
      <c r="BM49">
        <v>5535</v>
      </c>
      <c r="BN49" t="s">
        <v>118</v>
      </c>
      <c r="BO49" t="s">
        <v>221</v>
      </c>
      <c r="BP49">
        <v>3</v>
      </c>
      <c r="BQ49">
        <v>2447.7040000000002</v>
      </c>
      <c r="BR49">
        <v>1.5179787005778076E-2</v>
      </c>
      <c r="BS49">
        <v>0.37488916416311163</v>
      </c>
      <c r="BT49">
        <v>0.25738406277883269</v>
      </c>
      <c r="BU49">
        <v>13.164</v>
      </c>
      <c r="BV49">
        <v>0.12256383941849176</v>
      </c>
      <c r="BW49">
        <v>35.216676526246637</v>
      </c>
      <c r="BX49">
        <v>20</v>
      </c>
      <c r="BY49">
        <v>3</v>
      </c>
      <c r="BZ49">
        <v>862</v>
      </c>
    </row>
    <row r="50" spans="1:78" ht="16.5">
      <c r="A50" s="297" t="str">
        <f t="shared" si="1"/>
        <v>송도버스</v>
      </c>
      <c r="B50" s="107" t="str">
        <f t="shared" si="2"/>
        <v>박찬두</v>
      </c>
      <c r="C50" s="108" t="str">
        <f t="shared" si="3"/>
        <v>B</v>
      </c>
      <c r="D50" s="109">
        <f t="shared" si="4"/>
        <v>0.92181793675882628</v>
      </c>
      <c r="E50" s="110">
        <f t="shared" si="5"/>
        <v>8331</v>
      </c>
      <c r="F50" s="111" t="str">
        <f t="shared" si="6"/>
        <v>8</v>
      </c>
      <c r="G50" s="112" t="str">
        <f t="shared" si="7"/>
        <v>70바2234</v>
      </c>
      <c r="H50" s="113">
        <f t="shared" si="8"/>
        <v>3</v>
      </c>
      <c r="I50" s="114">
        <f t="shared" si="9"/>
        <v>1910.6599999999999</v>
      </c>
      <c r="J50" s="115">
        <f t="shared" si="10"/>
        <v>8.4694249857575354E-4</v>
      </c>
      <c r="K50" s="115">
        <f t="shared" si="11"/>
        <v>0.37274699817581952</v>
      </c>
      <c r="L50" s="115">
        <f t="shared" si="12"/>
        <v>0.19522049972260896</v>
      </c>
      <c r="M50" s="116">
        <f t="shared" si="13"/>
        <v>13.473000000000001</v>
      </c>
      <c r="N50" s="117">
        <f t="shared" si="14"/>
        <v>0</v>
      </c>
      <c r="O50" s="117">
        <f t="shared" si="15"/>
        <v>30.303664702249488</v>
      </c>
      <c r="P50" s="217">
        <f t="shared" si="16"/>
        <v>17</v>
      </c>
      <c r="Q50" s="218">
        <f t="shared" si="17"/>
        <v>0</v>
      </c>
      <c r="R50" s="218">
        <f t="shared" si="18"/>
        <v>579</v>
      </c>
      <c r="T50">
        <v>521</v>
      </c>
      <c r="U50">
        <v>8331</v>
      </c>
      <c r="V50" t="s">
        <v>265</v>
      </c>
      <c r="W50">
        <v>1910.66</v>
      </c>
      <c r="X50">
        <v>988.08399999999995</v>
      </c>
      <c r="Y50">
        <v>1.9339999999999999</v>
      </c>
      <c r="Z50">
        <v>13.473000000000001</v>
      </c>
      <c r="AA50">
        <v>115.115253</v>
      </c>
      <c r="AB50">
        <v>9.7495999999999999E-2</v>
      </c>
      <c r="AC50">
        <v>42.908864999999999</v>
      </c>
      <c r="AD50" s="1">
        <v>373</v>
      </c>
      <c r="AE50">
        <v>0</v>
      </c>
      <c r="AF50">
        <v>579</v>
      </c>
      <c r="AG50">
        <v>82</v>
      </c>
      <c r="AH50">
        <v>16.597799999999999</v>
      </c>
      <c r="AI50">
        <v>1173.5999999999999</v>
      </c>
      <c r="AJ50">
        <v>0</v>
      </c>
      <c r="AK50">
        <v>17</v>
      </c>
      <c r="AL50">
        <v>9652</v>
      </c>
      <c r="AM50">
        <v>0.92181793675882628</v>
      </c>
      <c r="AN50" t="s">
        <v>68</v>
      </c>
      <c r="AO50">
        <v>1634.4359999999999</v>
      </c>
      <c r="AP50" t="s">
        <v>448</v>
      </c>
      <c r="AQ50" t="s">
        <v>116</v>
      </c>
      <c r="AR50" t="s">
        <v>118</v>
      </c>
      <c r="AS50" t="s">
        <v>116</v>
      </c>
      <c r="AT50" t="s">
        <v>118</v>
      </c>
      <c r="AU50" t="s">
        <v>192</v>
      </c>
      <c r="AV50" t="s">
        <v>265</v>
      </c>
      <c r="AW50" t="s">
        <v>68</v>
      </c>
      <c r="AX50">
        <v>8331</v>
      </c>
      <c r="AY50" t="s">
        <v>580</v>
      </c>
      <c r="AZ50">
        <v>5</v>
      </c>
      <c r="BA50" t="s">
        <v>607</v>
      </c>
      <c r="BB50">
        <v>3</v>
      </c>
      <c r="BC50">
        <v>1</v>
      </c>
      <c r="BE50" t="s">
        <v>68</v>
      </c>
      <c r="BF50">
        <v>0</v>
      </c>
      <c r="BG50" t="s">
        <v>327</v>
      </c>
      <c r="BI50" t="s">
        <v>116</v>
      </c>
      <c r="BJ50" t="s">
        <v>265</v>
      </c>
      <c r="BK50" t="s">
        <v>68</v>
      </c>
      <c r="BL50">
        <v>0.92181793675882628</v>
      </c>
      <c r="BM50">
        <v>8331</v>
      </c>
      <c r="BN50" t="s">
        <v>118</v>
      </c>
      <c r="BO50" t="s">
        <v>192</v>
      </c>
      <c r="BP50">
        <v>3</v>
      </c>
      <c r="BQ50">
        <v>1910.6599999999999</v>
      </c>
      <c r="BR50">
        <v>8.4694249857575354E-4</v>
      </c>
      <c r="BS50">
        <v>0.37274699817581952</v>
      </c>
      <c r="BT50">
        <v>0.19522049972260894</v>
      </c>
      <c r="BU50">
        <v>13.473000000000001</v>
      </c>
      <c r="BV50">
        <v>0</v>
      </c>
      <c r="BW50">
        <v>30.303664702249488</v>
      </c>
      <c r="BX50">
        <v>17</v>
      </c>
      <c r="BY50">
        <v>0</v>
      </c>
      <c r="BZ50">
        <v>579</v>
      </c>
    </row>
    <row r="51" spans="1:78" ht="16.5">
      <c r="A51" s="296" t="str">
        <f t="shared" si="1"/>
        <v>송도버스</v>
      </c>
      <c r="B51" s="123" t="str">
        <f t="shared" si="2"/>
        <v>박청일</v>
      </c>
      <c r="C51" s="124" t="str">
        <f t="shared" si="3"/>
        <v>D</v>
      </c>
      <c r="D51" s="125">
        <f t="shared" si="4"/>
        <v>0.82380952380952377</v>
      </c>
      <c r="E51" s="126">
        <f t="shared" si="5"/>
        <v>6063</v>
      </c>
      <c r="F51" s="127" t="str">
        <f t="shared" si="6"/>
        <v>8</v>
      </c>
      <c r="G51" s="128" t="str">
        <f t="shared" si="7"/>
        <v>70바2319</v>
      </c>
      <c r="H51" s="129">
        <f t="shared" si="8"/>
        <v>1</v>
      </c>
      <c r="I51" s="130">
        <f t="shared" si="9"/>
        <v>2259.3870000000002</v>
      </c>
      <c r="J51" s="131">
        <f t="shared" si="10"/>
        <v>4.4167431406724154E-2</v>
      </c>
      <c r="K51" s="131">
        <f t="shared" si="11"/>
        <v>0.37316438402903346</v>
      </c>
      <c r="L51" s="131">
        <f t="shared" si="12"/>
        <v>0.26467355968676459</v>
      </c>
      <c r="M51" s="132">
        <f t="shared" si="13"/>
        <v>14.574999999999999</v>
      </c>
      <c r="N51" s="133">
        <f t="shared" si="14"/>
        <v>0.7081566814361594</v>
      </c>
      <c r="O51" s="133">
        <f t="shared" si="15"/>
        <v>22.661013805957101</v>
      </c>
      <c r="P51" s="215">
        <f t="shared" si="16"/>
        <v>45</v>
      </c>
      <c r="Q51" s="216">
        <f t="shared" si="17"/>
        <v>16</v>
      </c>
      <c r="R51" s="216">
        <f t="shared" si="18"/>
        <v>512</v>
      </c>
      <c r="T51">
        <v>521</v>
      </c>
      <c r="U51">
        <v>6063</v>
      </c>
      <c r="V51" t="s">
        <v>379</v>
      </c>
      <c r="W51">
        <v>2259.3870000000002</v>
      </c>
      <c r="X51">
        <v>1305.816</v>
      </c>
      <c r="Y51">
        <v>1.73</v>
      </c>
      <c r="Z51">
        <v>14.574999999999999</v>
      </c>
      <c r="AA51">
        <v>146.45608300000001</v>
      </c>
      <c r="AB51">
        <v>6.4685889999999997</v>
      </c>
      <c r="AC51">
        <v>54.652194000000001</v>
      </c>
      <c r="AD51" s="1">
        <v>598</v>
      </c>
      <c r="AE51">
        <v>16</v>
      </c>
      <c r="AF51">
        <v>512</v>
      </c>
      <c r="AG51">
        <v>81</v>
      </c>
      <c r="AH51">
        <v>15.427061</v>
      </c>
      <c r="AI51">
        <v>2360.1</v>
      </c>
      <c r="AJ51">
        <v>0</v>
      </c>
      <c r="AK51">
        <v>45</v>
      </c>
      <c r="AL51">
        <v>21487</v>
      </c>
      <c r="AM51">
        <v>0.82380952380952377</v>
      </c>
      <c r="AN51" t="s">
        <v>67</v>
      </c>
      <c r="AO51">
        <v>2259.3870000000002</v>
      </c>
      <c r="AP51" t="s">
        <v>449</v>
      </c>
      <c r="AQ51" t="s">
        <v>116</v>
      </c>
      <c r="AR51" t="s">
        <v>118</v>
      </c>
      <c r="AS51" t="s">
        <v>116</v>
      </c>
      <c r="AT51" t="s">
        <v>118</v>
      </c>
      <c r="AU51" t="s">
        <v>224</v>
      </c>
      <c r="AV51" t="s">
        <v>379</v>
      </c>
      <c r="AW51" t="s">
        <v>67</v>
      </c>
      <c r="AX51">
        <v>6063</v>
      </c>
      <c r="AY51" t="s">
        <v>571</v>
      </c>
      <c r="AZ51">
        <v>23</v>
      </c>
      <c r="BA51" t="s">
        <v>608</v>
      </c>
      <c r="BB51">
        <v>1</v>
      </c>
      <c r="BC51">
        <v>1</v>
      </c>
      <c r="BE51" t="s">
        <v>67</v>
      </c>
      <c r="BF51">
        <v>0</v>
      </c>
      <c r="BG51" t="s">
        <v>327</v>
      </c>
      <c r="BI51" t="s">
        <v>116</v>
      </c>
      <c r="BJ51" t="s">
        <v>379</v>
      </c>
      <c r="BK51" t="s">
        <v>67</v>
      </c>
      <c r="BL51">
        <v>0.82380952380952377</v>
      </c>
      <c r="BM51">
        <v>6063</v>
      </c>
      <c r="BN51" t="s">
        <v>118</v>
      </c>
      <c r="BO51" t="s">
        <v>224</v>
      </c>
      <c r="BP51">
        <v>1</v>
      </c>
      <c r="BQ51">
        <v>2259.3870000000002</v>
      </c>
      <c r="BR51">
        <v>4.4167431406724154E-2</v>
      </c>
      <c r="BS51">
        <v>0.37316438402903346</v>
      </c>
      <c r="BT51">
        <v>0.26467355968676459</v>
      </c>
      <c r="BU51">
        <v>14.574999999999999</v>
      </c>
      <c r="BV51">
        <v>0.7081566814361594</v>
      </c>
      <c r="BW51">
        <v>22.661013805957101</v>
      </c>
      <c r="BX51">
        <v>45</v>
      </c>
      <c r="BY51">
        <v>16</v>
      </c>
      <c r="BZ51">
        <v>512</v>
      </c>
    </row>
    <row r="52" spans="1:78" ht="16.5">
      <c r="A52" s="297" t="str">
        <f t="shared" si="1"/>
        <v>송도버스</v>
      </c>
      <c r="B52" s="107" t="str">
        <f t="shared" si="2"/>
        <v>박해숙</v>
      </c>
      <c r="C52" s="108" t="str">
        <f t="shared" si="3"/>
        <v>A</v>
      </c>
      <c r="D52" s="109">
        <f t="shared" si="4"/>
        <v>0.97571428571428565</v>
      </c>
      <c r="E52" s="110">
        <f t="shared" si="5"/>
        <v>7149</v>
      </c>
      <c r="F52" s="111" t="str">
        <f t="shared" si="6"/>
        <v>8</v>
      </c>
      <c r="G52" s="112" t="str">
        <f t="shared" si="7"/>
        <v>70바2319</v>
      </c>
      <c r="H52" s="113">
        <f t="shared" si="8"/>
        <v>1</v>
      </c>
      <c r="I52" s="114">
        <f t="shared" si="9"/>
        <v>2714.7530000000002</v>
      </c>
      <c r="J52" s="115">
        <f t="shared" si="10"/>
        <v>1.4663788406060502E-2</v>
      </c>
      <c r="K52" s="115">
        <f t="shared" si="11"/>
        <v>0.36447492266570175</v>
      </c>
      <c r="L52" s="115">
        <f t="shared" si="12"/>
        <v>0.36688420640846514</v>
      </c>
      <c r="M52" s="116">
        <f t="shared" si="13"/>
        <v>10.996</v>
      </c>
      <c r="N52" s="117">
        <f t="shared" si="14"/>
        <v>0.29468610956503222</v>
      </c>
      <c r="O52" s="117">
        <f t="shared" si="15"/>
        <v>10.20350654368924</v>
      </c>
      <c r="P52" s="217">
        <f t="shared" si="16"/>
        <v>45</v>
      </c>
      <c r="Q52" s="218">
        <f t="shared" si="17"/>
        <v>8</v>
      </c>
      <c r="R52" s="218">
        <f t="shared" si="18"/>
        <v>277</v>
      </c>
      <c r="T52">
        <v>521</v>
      </c>
      <c r="U52">
        <v>7149</v>
      </c>
      <c r="V52" t="s">
        <v>266</v>
      </c>
      <c r="W52">
        <v>2714.7530000000002</v>
      </c>
      <c r="X52">
        <v>1324.7829999999999</v>
      </c>
      <c r="Y52">
        <v>2.0489999999999999</v>
      </c>
      <c r="Z52">
        <v>10.996</v>
      </c>
      <c r="AA52">
        <v>167.189401</v>
      </c>
      <c r="AB52">
        <v>2.4516300000000002</v>
      </c>
      <c r="AC52">
        <v>60.936343999999998</v>
      </c>
      <c r="AD52" s="1">
        <v>996</v>
      </c>
      <c r="AE52">
        <v>8</v>
      </c>
      <c r="AF52">
        <v>277</v>
      </c>
      <c r="AG52">
        <v>75</v>
      </c>
      <c r="AH52">
        <v>16.237590000000001</v>
      </c>
      <c r="AI52">
        <v>1802.9</v>
      </c>
      <c r="AJ52">
        <v>0</v>
      </c>
      <c r="AK52">
        <v>45</v>
      </c>
      <c r="AL52">
        <v>6026</v>
      </c>
      <c r="AM52">
        <v>0.97571428571428565</v>
      </c>
      <c r="AN52" t="s">
        <v>66</v>
      </c>
      <c r="AO52">
        <v>2714.7530000000002</v>
      </c>
      <c r="AP52" t="s">
        <v>450</v>
      </c>
      <c r="AQ52" t="s">
        <v>116</v>
      </c>
      <c r="AR52" t="s">
        <v>118</v>
      </c>
      <c r="AS52" t="s">
        <v>116</v>
      </c>
      <c r="AT52" t="s">
        <v>118</v>
      </c>
      <c r="AU52" t="s">
        <v>224</v>
      </c>
      <c r="AV52" t="s">
        <v>266</v>
      </c>
      <c r="AW52" t="s">
        <v>66</v>
      </c>
      <c r="AX52">
        <v>7149</v>
      </c>
      <c r="AY52" t="s">
        <v>609</v>
      </c>
      <c r="AZ52">
        <v>2</v>
      </c>
      <c r="BA52" t="s">
        <v>610</v>
      </c>
      <c r="BB52">
        <v>1</v>
      </c>
      <c r="BC52">
        <v>1</v>
      </c>
      <c r="BE52" t="s">
        <v>68</v>
      </c>
      <c r="BF52">
        <v>1</v>
      </c>
      <c r="BG52" t="s">
        <v>329</v>
      </c>
      <c r="BI52" t="s">
        <v>116</v>
      </c>
      <c r="BJ52" t="s">
        <v>266</v>
      </c>
      <c r="BK52" t="s">
        <v>66</v>
      </c>
      <c r="BL52">
        <v>0.97571428571428565</v>
      </c>
      <c r="BM52">
        <v>7149</v>
      </c>
      <c r="BN52" t="s">
        <v>118</v>
      </c>
      <c r="BO52" t="s">
        <v>224</v>
      </c>
      <c r="BP52">
        <v>1</v>
      </c>
      <c r="BQ52">
        <v>2714.7530000000002</v>
      </c>
      <c r="BR52">
        <v>1.4663788406060502E-2</v>
      </c>
      <c r="BS52">
        <v>0.36447492266570175</v>
      </c>
      <c r="BT52">
        <v>0.36688420640846514</v>
      </c>
      <c r="BU52">
        <v>10.996</v>
      </c>
      <c r="BV52">
        <v>0.29468610956503222</v>
      </c>
      <c r="BW52">
        <v>10.20350654368924</v>
      </c>
      <c r="BX52">
        <v>45</v>
      </c>
      <c r="BY52">
        <v>8</v>
      </c>
      <c r="BZ52">
        <v>277</v>
      </c>
    </row>
    <row r="53" spans="1:78" ht="16.5">
      <c r="A53" s="296" t="str">
        <f t="shared" si="1"/>
        <v>송도버스</v>
      </c>
      <c r="B53" s="123" t="str">
        <f t="shared" si="2"/>
        <v>박환우</v>
      </c>
      <c r="C53" s="124" t="str">
        <f t="shared" si="3"/>
        <v>F</v>
      </c>
      <c r="D53" s="125">
        <f t="shared" si="4"/>
        <v>0.7665384615384615</v>
      </c>
      <c r="E53" s="126">
        <f t="shared" si="5"/>
        <v>2713</v>
      </c>
      <c r="F53" s="127" t="str">
        <f t="shared" si="6"/>
        <v>16-1</v>
      </c>
      <c r="G53" s="128" t="str">
        <f t="shared" si="7"/>
        <v>70바2324</v>
      </c>
      <c r="H53" s="129">
        <f t="shared" si="8"/>
        <v>1</v>
      </c>
      <c r="I53" s="130">
        <f t="shared" si="9"/>
        <v>3031.8449999999998</v>
      </c>
      <c r="J53" s="131">
        <f t="shared" si="10"/>
        <v>1.2199932400774905E-2</v>
      </c>
      <c r="K53" s="131">
        <f t="shared" si="11"/>
        <v>0.33853108652867808</v>
      </c>
      <c r="L53" s="131">
        <f t="shared" si="12"/>
        <v>0.22659469728828488</v>
      </c>
      <c r="M53" s="132">
        <f t="shared" si="13"/>
        <v>12.192</v>
      </c>
      <c r="N53" s="133">
        <f t="shared" si="14"/>
        <v>0.26386573192231133</v>
      </c>
      <c r="O53" s="133">
        <f t="shared" si="15"/>
        <v>1.7810936904756016</v>
      </c>
      <c r="P53" s="215">
        <f t="shared" si="16"/>
        <v>15</v>
      </c>
      <c r="Q53" s="216">
        <f t="shared" si="17"/>
        <v>8</v>
      </c>
      <c r="R53" s="216">
        <f t="shared" si="18"/>
        <v>54</v>
      </c>
      <c r="T53">
        <v>521</v>
      </c>
      <c r="U53">
        <v>2713</v>
      </c>
      <c r="V53" t="s">
        <v>267</v>
      </c>
      <c r="W53">
        <v>3031.8449999999998</v>
      </c>
      <c r="X53">
        <v>1521.3430000000001</v>
      </c>
      <c r="Y53">
        <v>1.9930000000000001</v>
      </c>
      <c r="Z53">
        <v>12.192</v>
      </c>
      <c r="AA53">
        <v>157.489971</v>
      </c>
      <c r="AB53">
        <v>1.921367</v>
      </c>
      <c r="AC53">
        <v>53.315251000000004</v>
      </c>
      <c r="AD53" s="1">
        <v>687</v>
      </c>
      <c r="AE53">
        <v>8</v>
      </c>
      <c r="AF53">
        <v>54</v>
      </c>
      <c r="AG53">
        <v>72</v>
      </c>
      <c r="AH53">
        <v>19.251035000000002</v>
      </c>
      <c r="AI53">
        <v>1937.3</v>
      </c>
      <c r="AJ53">
        <v>0</v>
      </c>
      <c r="AK53">
        <v>15</v>
      </c>
      <c r="AL53">
        <v>2473</v>
      </c>
      <c r="AM53">
        <v>0.7665384615384615</v>
      </c>
      <c r="AN53" t="s">
        <v>70</v>
      </c>
      <c r="AO53">
        <v>3031.8449999999998</v>
      </c>
      <c r="AP53" t="s">
        <v>451</v>
      </c>
      <c r="AQ53" t="s">
        <v>116</v>
      </c>
      <c r="AR53" t="s">
        <v>117</v>
      </c>
      <c r="AS53" t="s">
        <v>116</v>
      </c>
      <c r="AT53" t="s">
        <v>117</v>
      </c>
      <c r="AU53" t="s">
        <v>185</v>
      </c>
      <c r="AV53" t="s">
        <v>267</v>
      </c>
      <c r="AW53" t="s">
        <v>70</v>
      </c>
      <c r="AX53">
        <v>2713</v>
      </c>
      <c r="AY53" t="s">
        <v>584</v>
      </c>
      <c r="AZ53">
        <v>7</v>
      </c>
      <c r="BA53" t="s">
        <v>345</v>
      </c>
      <c r="BB53">
        <v>1</v>
      </c>
      <c r="BC53">
        <v>1</v>
      </c>
      <c r="BE53" t="s">
        <v>70</v>
      </c>
      <c r="BF53">
        <v>0</v>
      </c>
      <c r="BG53" t="s">
        <v>327</v>
      </c>
      <c r="BI53" t="s">
        <v>116</v>
      </c>
      <c r="BJ53" t="s">
        <v>267</v>
      </c>
      <c r="BK53" t="s">
        <v>70</v>
      </c>
      <c r="BL53">
        <v>0.7665384615384615</v>
      </c>
      <c r="BM53">
        <v>2713</v>
      </c>
      <c r="BN53" t="s">
        <v>117</v>
      </c>
      <c r="BO53" t="s">
        <v>185</v>
      </c>
      <c r="BP53">
        <v>1</v>
      </c>
      <c r="BQ53">
        <v>3031.8449999999998</v>
      </c>
      <c r="BR53">
        <v>1.2199932400774905E-2</v>
      </c>
      <c r="BS53">
        <v>0.33853108652867808</v>
      </c>
      <c r="BT53">
        <v>0.22659469728828488</v>
      </c>
      <c r="BU53">
        <v>12.192</v>
      </c>
      <c r="BV53">
        <v>0.26386573192231133</v>
      </c>
      <c r="BW53">
        <v>1.7810936904756016</v>
      </c>
      <c r="BX53">
        <v>15</v>
      </c>
      <c r="BY53">
        <v>8</v>
      </c>
      <c r="BZ53">
        <v>54</v>
      </c>
    </row>
    <row r="54" spans="1:78" ht="16.5">
      <c r="A54" s="297" t="str">
        <f t="shared" si="1"/>
        <v>송도버스</v>
      </c>
      <c r="B54" s="107" t="str">
        <f t="shared" si="2"/>
        <v>박훈</v>
      </c>
      <c r="C54" s="108" t="str">
        <f t="shared" si="3"/>
        <v>B</v>
      </c>
      <c r="D54" s="109">
        <f t="shared" si="4"/>
        <v>0.94100396111419238</v>
      </c>
      <c r="E54" s="110">
        <f t="shared" si="5"/>
        <v>5772</v>
      </c>
      <c r="F54" s="111" t="str">
        <f t="shared" si="6"/>
        <v>8</v>
      </c>
      <c r="G54" s="112" t="str">
        <f t="shared" si="7"/>
        <v>70바2276</v>
      </c>
      <c r="H54" s="113">
        <f t="shared" si="8"/>
        <v>3</v>
      </c>
      <c r="I54" s="114">
        <f t="shared" si="9"/>
        <v>3476.1459999999997</v>
      </c>
      <c r="J54" s="115">
        <f t="shared" si="10"/>
        <v>2.1051653533454437E-2</v>
      </c>
      <c r="K54" s="115">
        <f t="shared" si="11"/>
        <v>0.35468804023805378</v>
      </c>
      <c r="L54" s="115">
        <f t="shared" si="12"/>
        <v>0.16685144985279676</v>
      </c>
      <c r="M54" s="116">
        <f t="shared" si="13"/>
        <v>11.526</v>
      </c>
      <c r="N54" s="117">
        <f t="shared" si="14"/>
        <v>4.2000537376738496</v>
      </c>
      <c r="O54" s="117">
        <f t="shared" si="15"/>
        <v>38.260763500727535</v>
      </c>
      <c r="P54" s="217">
        <f t="shared" si="16"/>
        <v>29</v>
      </c>
      <c r="Q54" s="218">
        <f t="shared" si="17"/>
        <v>146</v>
      </c>
      <c r="R54" s="218">
        <f t="shared" si="18"/>
        <v>1330</v>
      </c>
      <c r="T54">
        <v>521</v>
      </c>
      <c r="U54">
        <v>5772</v>
      </c>
      <c r="V54" t="s">
        <v>268</v>
      </c>
      <c r="W54">
        <v>3476.1460000000002</v>
      </c>
      <c r="X54">
        <v>1682.165</v>
      </c>
      <c r="Y54">
        <v>2.0659999999999998</v>
      </c>
      <c r="Z54">
        <v>11.526</v>
      </c>
      <c r="AA54">
        <v>203.82218399999999</v>
      </c>
      <c r="AB54">
        <v>4.290794</v>
      </c>
      <c r="AC54">
        <v>72.293290999999996</v>
      </c>
      <c r="AD54" s="1">
        <v>580</v>
      </c>
      <c r="AE54">
        <v>146</v>
      </c>
      <c r="AF54">
        <v>1330</v>
      </c>
      <c r="AG54">
        <v>86</v>
      </c>
      <c r="AH54">
        <v>17.054797000000001</v>
      </c>
      <c r="AI54">
        <v>5025.7</v>
      </c>
      <c r="AJ54">
        <v>2.9</v>
      </c>
      <c r="AK54">
        <v>29</v>
      </c>
      <c r="AL54">
        <v>10780</v>
      </c>
      <c r="AM54">
        <v>0.94100396111419238</v>
      </c>
      <c r="AN54" t="s">
        <v>68</v>
      </c>
      <c r="AO54">
        <v>3197.1979999999999</v>
      </c>
      <c r="AP54" t="s">
        <v>452</v>
      </c>
      <c r="AQ54" t="s">
        <v>116</v>
      </c>
      <c r="AR54" t="s">
        <v>118</v>
      </c>
      <c r="AS54" t="s">
        <v>116</v>
      </c>
      <c r="AT54" t="s">
        <v>118</v>
      </c>
      <c r="AU54" t="s">
        <v>210</v>
      </c>
      <c r="AV54" t="s">
        <v>268</v>
      </c>
      <c r="AW54" t="s">
        <v>68</v>
      </c>
      <c r="AX54">
        <v>5772</v>
      </c>
      <c r="AY54" t="s">
        <v>580</v>
      </c>
      <c r="AZ54">
        <v>1</v>
      </c>
      <c r="BA54" t="s">
        <v>359</v>
      </c>
      <c r="BB54">
        <v>3</v>
      </c>
      <c r="BC54">
        <v>1</v>
      </c>
      <c r="BE54" t="s">
        <v>68</v>
      </c>
      <c r="BF54">
        <v>0</v>
      </c>
      <c r="BG54" t="s">
        <v>327</v>
      </c>
      <c r="BI54" t="s">
        <v>116</v>
      </c>
      <c r="BJ54" t="s">
        <v>268</v>
      </c>
      <c r="BK54" t="s">
        <v>68</v>
      </c>
      <c r="BL54">
        <v>0.94100396111419238</v>
      </c>
      <c r="BM54">
        <v>5772</v>
      </c>
      <c r="BN54" t="s">
        <v>118</v>
      </c>
      <c r="BO54" t="s">
        <v>210</v>
      </c>
      <c r="BP54">
        <v>3</v>
      </c>
      <c r="BQ54">
        <v>3476.1459999999997</v>
      </c>
      <c r="BR54">
        <v>2.1051653533454437E-2</v>
      </c>
      <c r="BS54">
        <v>0.35468804023805378</v>
      </c>
      <c r="BT54">
        <v>0.16685144985279673</v>
      </c>
      <c r="BU54">
        <v>11.526</v>
      </c>
      <c r="BV54">
        <v>4.2000537376738496</v>
      </c>
      <c r="BW54">
        <v>38.260763500727535</v>
      </c>
      <c r="BX54">
        <v>29</v>
      </c>
      <c r="BY54">
        <v>146</v>
      </c>
      <c r="BZ54">
        <v>1330</v>
      </c>
    </row>
    <row r="55" spans="1:78" ht="16.5">
      <c r="A55" s="296" t="str">
        <f t="shared" si="1"/>
        <v>송도버스</v>
      </c>
      <c r="B55" s="123" t="str">
        <f t="shared" si="2"/>
        <v>배성호</v>
      </c>
      <c r="C55" s="124" t="str">
        <f t="shared" si="3"/>
        <v>D</v>
      </c>
      <c r="D55" s="125">
        <f t="shared" si="4"/>
        <v>0.83333333333333326</v>
      </c>
      <c r="E55" s="126">
        <f t="shared" si="5"/>
        <v>5850</v>
      </c>
      <c r="F55" s="127" t="str">
        <f t="shared" si="6"/>
        <v>8</v>
      </c>
      <c r="G55" s="128" t="str">
        <f t="shared" si="7"/>
        <v>70바2296</v>
      </c>
      <c r="H55" s="129">
        <f t="shared" si="8"/>
        <v>1</v>
      </c>
      <c r="I55" s="130">
        <f t="shared" si="9"/>
        <v>2020.3520000000001</v>
      </c>
      <c r="J55" s="131">
        <f t="shared" si="10"/>
        <v>4.8897522836640284E-2</v>
      </c>
      <c r="K55" s="131">
        <f t="shared" si="11"/>
        <v>0.35279140296829836</v>
      </c>
      <c r="L55" s="131">
        <f t="shared" si="12"/>
        <v>0.27074489989863154</v>
      </c>
      <c r="M55" s="132">
        <f t="shared" si="13"/>
        <v>13.574</v>
      </c>
      <c r="N55" s="133">
        <f t="shared" si="14"/>
        <v>0.29697795235681701</v>
      </c>
      <c r="O55" s="133">
        <f t="shared" si="15"/>
        <v>27.71794221996959</v>
      </c>
      <c r="P55" s="215">
        <f t="shared" si="16"/>
        <v>26</v>
      </c>
      <c r="Q55" s="216">
        <f t="shared" si="17"/>
        <v>6</v>
      </c>
      <c r="R55" s="216">
        <f t="shared" si="18"/>
        <v>560</v>
      </c>
      <c r="T55">
        <v>521</v>
      </c>
      <c r="U55">
        <v>5850</v>
      </c>
      <c r="V55" t="s">
        <v>373</v>
      </c>
      <c r="W55">
        <v>2020.3520000000001</v>
      </c>
      <c r="X55">
        <v>1154.287</v>
      </c>
      <c r="Y55">
        <v>1.75</v>
      </c>
      <c r="Z55">
        <v>13.574</v>
      </c>
      <c r="AA55">
        <v>120.99525</v>
      </c>
      <c r="AB55">
        <v>5.9163680000000003</v>
      </c>
      <c r="AC55">
        <v>42.686084000000001</v>
      </c>
      <c r="AD55" s="1">
        <v>547</v>
      </c>
      <c r="AE55">
        <v>6</v>
      </c>
      <c r="AF55">
        <v>560</v>
      </c>
      <c r="AG55">
        <v>86</v>
      </c>
      <c r="AH55">
        <v>16.697779000000001</v>
      </c>
      <c r="AI55">
        <v>2891.7</v>
      </c>
      <c r="AJ55">
        <v>31.2</v>
      </c>
      <c r="AK55">
        <v>26</v>
      </c>
      <c r="AL55">
        <v>12399</v>
      </c>
      <c r="AM55">
        <v>0.83333333333333326</v>
      </c>
      <c r="AN55" t="s">
        <v>67</v>
      </c>
      <c r="AO55">
        <v>2020.3520000000001</v>
      </c>
      <c r="AP55" t="s">
        <v>453</v>
      </c>
      <c r="AQ55" t="s">
        <v>116</v>
      </c>
      <c r="AR55" t="s">
        <v>118</v>
      </c>
      <c r="AS55" t="s">
        <v>116</v>
      </c>
      <c r="AT55" t="s">
        <v>118</v>
      </c>
      <c r="AU55" t="s">
        <v>218</v>
      </c>
      <c r="AV55" t="s">
        <v>373</v>
      </c>
      <c r="AW55" t="s">
        <v>67</v>
      </c>
      <c r="AX55">
        <v>5850</v>
      </c>
      <c r="AY55" t="s">
        <v>571</v>
      </c>
      <c r="AZ55">
        <v>11</v>
      </c>
      <c r="BA55" t="s">
        <v>395</v>
      </c>
      <c r="BB55">
        <v>1</v>
      </c>
      <c r="BC55">
        <v>1</v>
      </c>
      <c r="BE55" t="s">
        <v>69</v>
      </c>
      <c r="BF55">
        <v>-1</v>
      </c>
      <c r="BG55" t="s">
        <v>328</v>
      </c>
      <c r="BI55" t="s">
        <v>116</v>
      </c>
      <c r="BJ55" t="s">
        <v>373</v>
      </c>
      <c r="BK55" t="s">
        <v>67</v>
      </c>
      <c r="BL55">
        <v>0.83333333333333326</v>
      </c>
      <c r="BM55">
        <v>5850</v>
      </c>
      <c r="BN55" t="s">
        <v>118</v>
      </c>
      <c r="BO55" t="s">
        <v>218</v>
      </c>
      <c r="BP55">
        <v>1</v>
      </c>
      <c r="BQ55">
        <v>2020.3520000000001</v>
      </c>
      <c r="BR55">
        <v>4.8897522836640284E-2</v>
      </c>
      <c r="BS55">
        <v>0.35279140296829836</v>
      </c>
      <c r="BT55">
        <v>0.27074489989863154</v>
      </c>
      <c r="BU55">
        <v>13.574</v>
      </c>
      <c r="BV55">
        <v>0.29697795235681701</v>
      </c>
      <c r="BW55">
        <v>27.71794221996959</v>
      </c>
      <c r="BX55">
        <v>26</v>
      </c>
      <c r="BY55">
        <v>6</v>
      </c>
      <c r="BZ55">
        <v>560</v>
      </c>
    </row>
    <row r="56" spans="1:78" ht="16.5">
      <c r="A56" s="297" t="str">
        <f t="shared" si="1"/>
        <v>송도버스</v>
      </c>
      <c r="B56" s="107" t="str">
        <f t="shared" si="2"/>
        <v>서대원</v>
      </c>
      <c r="C56" s="108" t="str">
        <f t="shared" si="3"/>
        <v>B</v>
      </c>
      <c r="D56" s="109">
        <f t="shared" si="4"/>
        <v>0.92247262928931961</v>
      </c>
      <c r="E56" s="110">
        <f t="shared" si="5"/>
        <v>699</v>
      </c>
      <c r="F56" s="111" t="str">
        <f t="shared" si="6"/>
        <v>8</v>
      </c>
      <c r="G56" s="112" t="str">
        <f t="shared" si="7"/>
        <v>70바2217</v>
      </c>
      <c r="H56" s="113">
        <f t="shared" si="8"/>
        <v>3</v>
      </c>
      <c r="I56" s="114">
        <f t="shared" si="9"/>
        <v>2251.11</v>
      </c>
      <c r="J56" s="115">
        <f t="shared" si="10"/>
        <v>3.6904868062343985E-2</v>
      </c>
      <c r="K56" s="115">
        <f t="shared" si="11"/>
        <v>0.368968651802975</v>
      </c>
      <c r="L56" s="115">
        <f t="shared" si="12"/>
        <v>0.22611067428957268</v>
      </c>
      <c r="M56" s="116">
        <f t="shared" si="13"/>
        <v>11.425000000000001</v>
      </c>
      <c r="N56" s="117">
        <f t="shared" si="14"/>
        <v>4.4422529329974987E-2</v>
      </c>
      <c r="O56" s="117">
        <f t="shared" si="15"/>
        <v>24.610081248806143</v>
      </c>
      <c r="P56" s="217">
        <f t="shared" si="16"/>
        <v>33</v>
      </c>
      <c r="Q56" s="218">
        <f t="shared" si="17"/>
        <v>1</v>
      </c>
      <c r="R56" s="218">
        <f t="shared" si="18"/>
        <v>570</v>
      </c>
      <c r="T56">
        <v>521</v>
      </c>
      <c r="U56">
        <v>699</v>
      </c>
      <c r="V56" t="s">
        <v>269</v>
      </c>
      <c r="W56">
        <v>2293.009</v>
      </c>
      <c r="X56">
        <v>1175.0730000000001</v>
      </c>
      <c r="Y56">
        <v>1.9510000000000001</v>
      </c>
      <c r="Z56">
        <v>11.425000000000001</v>
      </c>
      <c r="AA56">
        <v>142.72358299999999</v>
      </c>
      <c r="AB56">
        <v>5.2671950000000001</v>
      </c>
      <c r="AC56">
        <v>52.660527999999999</v>
      </c>
      <c r="AD56" s="1">
        <v>509</v>
      </c>
      <c r="AE56">
        <v>1</v>
      </c>
      <c r="AF56">
        <v>570</v>
      </c>
      <c r="AG56">
        <v>85</v>
      </c>
      <c r="AH56">
        <v>16.066082999999999</v>
      </c>
      <c r="AI56">
        <v>2175.1</v>
      </c>
      <c r="AJ56">
        <v>9.3000000000000007</v>
      </c>
      <c r="AK56">
        <v>33</v>
      </c>
      <c r="AL56">
        <v>9380</v>
      </c>
      <c r="AM56">
        <v>0.92247262928931961</v>
      </c>
      <c r="AN56" t="s">
        <v>68</v>
      </c>
      <c r="AO56">
        <v>1781.325</v>
      </c>
      <c r="AP56" t="s">
        <v>454</v>
      </c>
      <c r="AQ56" t="s">
        <v>116</v>
      </c>
      <c r="AR56" t="s">
        <v>118</v>
      </c>
      <c r="AS56" t="s">
        <v>116</v>
      </c>
      <c r="AT56" t="s">
        <v>118</v>
      </c>
      <c r="AU56" t="s">
        <v>187</v>
      </c>
      <c r="AV56" t="s">
        <v>269</v>
      </c>
      <c r="AW56" t="s">
        <v>68</v>
      </c>
      <c r="AX56">
        <v>699</v>
      </c>
      <c r="AY56" t="s">
        <v>580</v>
      </c>
      <c r="AZ56">
        <v>4</v>
      </c>
      <c r="BA56" t="s">
        <v>357</v>
      </c>
      <c r="BB56">
        <v>3</v>
      </c>
      <c r="BC56">
        <v>1</v>
      </c>
      <c r="BE56" t="s">
        <v>68</v>
      </c>
      <c r="BF56">
        <v>0</v>
      </c>
      <c r="BG56" t="s">
        <v>327</v>
      </c>
      <c r="BI56" t="s">
        <v>116</v>
      </c>
      <c r="BJ56" t="s">
        <v>269</v>
      </c>
      <c r="BK56" t="s">
        <v>68</v>
      </c>
      <c r="BL56">
        <v>0.92247262928931961</v>
      </c>
      <c r="BM56">
        <v>699</v>
      </c>
      <c r="BN56" t="s">
        <v>118</v>
      </c>
      <c r="BO56" t="s">
        <v>187</v>
      </c>
      <c r="BP56">
        <v>3</v>
      </c>
      <c r="BQ56">
        <v>2251.11</v>
      </c>
      <c r="BR56">
        <v>3.6904868062343985E-2</v>
      </c>
      <c r="BS56">
        <v>0.368968651802975</v>
      </c>
      <c r="BT56">
        <v>0.22197906767919359</v>
      </c>
      <c r="BU56">
        <v>11.425000000000001</v>
      </c>
      <c r="BV56">
        <v>4.4422529329974987E-2</v>
      </c>
      <c r="BW56">
        <v>24.610081248806143</v>
      </c>
      <c r="BX56">
        <v>33</v>
      </c>
      <c r="BY56">
        <v>1</v>
      </c>
      <c r="BZ56">
        <v>570</v>
      </c>
    </row>
    <row r="57" spans="1:78" ht="16.5">
      <c r="A57" s="296" t="str">
        <f t="shared" si="1"/>
        <v>송도버스</v>
      </c>
      <c r="B57" s="123" t="str">
        <f t="shared" si="2"/>
        <v>서현국</v>
      </c>
      <c r="C57" s="124" t="str">
        <f t="shared" si="3"/>
        <v>F</v>
      </c>
      <c r="D57" s="125">
        <f t="shared" si="4"/>
        <v>0.79938258177858779</v>
      </c>
      <c r="E57" s="126">
        <f t="shared" si="5"/>
        <v>3375</v>
      </c>
      <c r="F57" s="127" t="str">
        <f t="shared" si="6"/>
        <v>8</v>
      </c>
      <c r="G57" s="128" t="str">
        <f t="shared" si="7"/>
        <v>70바2235</v>
      </c>
      <c r="H57" s="129">
        <f t="shared" si="8"/>
        <v>5</v>
      </c>
      <c r="I57" s="130">
        <f t="shared" si="9"/>
        <v>884.25900000000001</v>
      </c>
      <c r="J57" s="131">
        <f t="shared" si="10"/>
        <v>7.2916339655744081E-2</v>
      </c>
      <c r="K57" s="131">
        <f t="shared" si="11"/>
        <v>0.39473960459092378</v>
      </c>
      <c r="L57" s="131">
        <f t="shared" si="12"/>
        <v>0.21373828256200955</v>
      </c>
      <c r="M57" s="132">
        <f t="shared" si="13"/>
        <v>19.428000000000001</v>
      </c>
      <c r="N57" s="133">
        <f t="shared" si="14"/>
        <v>0.12399717286445869</v>
      </c>
      <c r="O57" s="133">
        <f t="shared" si="15"/>
        <v>46.994928515629844</v>
      </c>
      <c r="P57" s="215">
        <f t="shared" si="16"/>
        <v>21</v>
      </c>
      <c r="Q57" s="216">
        <f t="shared" si="17"/>
        <v>1</v>
      </c>
      <c r="R57" s="216">
        <f t="shared" si="18"/>
        <v>476</v>
      </c>
      <c r="T57">
        <v>521</v>
      </c>
      <c r="U57">
        <v>3375</v>
      </c>
      <c r="V57" t="s">
        <v>270</v>
      </c>
      <c r="W57">
        <v>915.51800000000003</v>
      </c>
      <c r="X57">
        <v>534.86699999999996</v>
      </c>
      <c r="Y57">
        <v>1.712</v>
      </c>
      <c r="Z57">
        <v>19.428000000000001</v>
      </c>
      <c r="AA57">
        <v>55.394429000000002</v>
      </c>
      <c r="AB57">
        <v>4.0391589999999997</v>
      </c>
      <c r="AC57">
        <v>21.866375000000001</v>
      </c>
      <c r="AD57" s="1">
        <v>189</v>
      </c>
      <c r="AE57">
        <v>1</v>
      </c>
      <c r="AF57">
        <v>476</v>
      </c>
      <c r="AG57">
        <v>78</v>
      </c>
      <c r="AH57">
        <v>16.527256999999999</v>
      </c>
      <c r="AI57">
        <v>2219.1999999999998</v>
      </c>
      <c r="AJ57">
        <v>0</v>
      </c>
      <c r="AK57">
        <v>21</v>
      </c>
      <c r="AL57">
        <v>14114</v>
      </c>
      <c r="AM57">
        <v>0.79938258177858779</v>
      </c>
      <c r="AN57" t="s">
        <v>70</v>
      </c>
      <c r="AO57">
        <v>396.94600000000003</v>
      </c>
      <c r="AP57" t="s">
        <v>455</v>
      </c>
      <c r="AQ57" t="s">
        <v>116</v>
      </c>
      <c r="AR57" t="s">
        <v>118</v>
      </c>
      <c r="AS57" t="s">
        <v>116</v>
      </c>
      <c r="AT57" t="s">
        <v>118</v>
      </c>
      <c r="AU57" t="s">
        <v>193</v>
      </c>
      <c r="AV57" t="s">
        <v>270</v>
      </c>
      <c r="AW57" t="s">
        <v>70</v>
      </c>
      <c r="AX57">
        <v>3375</v>
      </c>
      <c r="AY57" t="s">
        <v>578</v>
      </c>
      <c r="AZ57">
        <v>1</v>
      </c>
      <c r="BA57" t="s">
        <v>611</v>
      </c>
      <c r="BB57">
        <v>5</v>
      </c>
      <c r="BC57">
        <v>1</v>
      </c>
      <c r="BE57" t="s">
        <v>67</v>
      </c>
      <c r="BF57">
        <v>-1</v>
      </c>
      <c r="BG57" t="s">
        <v>328</v>
      </c>
      <c r="BI57" t="s">
        <v>116</v>
      </c>
      <c r="BJ57" t="s">
        <v>270</v>
      </c>
      <c r="BK57" t="s">
        <v>70</v>
      </c>
      <c r="BL57">
        <v>0.79938258177858779</v>
      </c>
      <c r="BM57">
        <v>3375</v>
      </c>
      <c r="BN57" t="s">
        <v>118</v>
      </c>
      <c r="BO57" t="s">
        <v>193</v>
      </c>
      <c r="BP57">
        <v>5</v>
      </c>
      <c r="BQ57">
        <v>884.25900000000001</v>
      </c>
      <c r="BR57">
        <v>7.2916339655744081E-2</v>
      </c>
      <c r="BS57">
        <v>0.39473960459092378</v>
      </c>
      <c r="BT57">
        <v>0.20644050690428806</v>
      </c>
      <c r="BU57">
        <v>19.428000000000001</v>
      </c>
      <c r="BV57">
        <v>0.12399717286445869</v>
      </c>
      <c r="BW57">
        <v>46.994928515629844</v>
      </c>
      <c r="BX57">
        <v>21</v>
      </c>
      <c r="BY57">
        <v>1</v>
      </c>
      <c r="BZ57">
        <v>476</v>
      </c>
    </row>
    <row r="58" spans="1:78" ht="16.5">
      <c r="A58" s="297" t="str">
        <f t="shared" si="1"/>
        <v>송도버스</v>
      </c>
      <c r="B58" s="107" t="str">
        <f t="shared" si="2"/>
        <v>석승우</v>
      </c>
      <c r="C58" s="108" t="str">
        <f t="shared" si="3"/>
        <v>F</v>
      </c>
      <c r="D58" s="109">
        <f t="shared" si="4"/>
        <v>0.7987811427209961</v>
      </c>
      <c r="E58" s="110">
        <f t="shared" si="5"/>
        <v>5079</v>
      </c>
      <c r="F58" s="111" t="str">
        <f t="shared" si="6"/>
        <v>8</v>
      </c>
      <c r="G58" s="112" t="str">
        <f t="shared" si="7"/>
        <v>70바2251</v>
      </c>
      <c r="H58" s="113">
        <f t="shared" si="8"/>
        <v>4</v>
      </c>
      <c r="I58" s="114">
        <f t="shared" si="9"/>
        <v>1173.05</v>
      </c>
      <c r="J58" s="115">
        <f t="shared" si="10"/>
        <v>6.4843320058442103E-3</v>
      </c>
      <c r="K58" s="115">
        <f t="shared" si="11"/>
        <v>0.39293380378447462</v>
      </c>
      <c r="L58" s="115">
        <f t="shared" si="12"/>
        <v>0.17561058778398195</v>
      </c>
      <c r="M58" s="116">
        <f t="shared" si="13"/>
        <v>15.419</v>
      </c>
      <c r="N58" s="117">
        <f t="shared" si="14"/>
        <v>8.524785814756404E-2</v>
      </c>
      <c r="O58" s="117">
        <f t="shared" si="15"/>
        <v>59.332509270704577</v>
      </c>
      <c r="P58" s="217">
        <f t="shared" si="16"/>
        <v>24</v>
      </c>
      <c r="Q58" s="218">
        <f t="shared" si="17"/>
        <v>1</v>
      </c>
      <c r="R58" s="218">
        <f t="shared" si="18"/>
        <v>696</v>
      </c>
      <c r="T58">
        <v>521</v>
      </c>
      <c r="U58">
        <v>5079</v>
      </c>
      <c r="V58" t="s">
        <v>271</v>
      </c>
      <c r="W58">
        <v>1173.05</v>
      </c>
      <c r="X58">
        <v>658.71199999999999</v>
      </c>
      <c r="Y58">
        <v>1.7809999999999999</v>
      </c>
      <c r="Z58">
        <v>15.419</v>
      </c>
      <c r="AA58">
        <v>65.626652000000007</v>
      </c>
      <c r="AB58">
        <v>0.42554500000000001</v>
      </c>
      <c r="AC58">
        <v>25.786930000000002</v>
      </c>
      <c r="AD58" s="1">
        <v>206</v>
      </c>
      <c r="AE58">
        <v>1</v>
      </c>
      <c r="AF58">
        <v>696</v>
      </c>
      <c r="AG58">
        <v>92</v>
      </c>
      <c r="AH58">
        <v>17.874597000000001</v>
      </c>
      <c r="AI58">
        <v>3157</v>
      </c>
      <c r="AJ58">
        <v>3</v>
      </c>
      <c r="AK58">
        <v>24</v>
      </c>
      <c r="AL58">
        <v>5539</v>
      </c>
      <c r="AM58">
        <v>0.7987811427209961</v>
      </c>
      <c r="AN58" t="s">
        <v>70</v>
      </c>
      <c r="AO58">
        <v>569.91</v>
      </c>
      <c r="AP58" t="s">
        <v>456</v>
      </c>
      <c r="AQ58" t="s">
        <v>116</v>
      </c>
      <c r="AR58" t="s">
        <v>118</v>
      </c>
      <c r="AS58" t="s">
        <v>116</v>
      </c>
      <c r="AT58" t="s">
        <v>118</v>
      </c>
      <c r="AU58" t="s">
        <v>201</v>
      </c>
      <c r="AV58" t="s">
        <v>271</v>
      </c>
      <c r="AW58" t="s">
        <v>70</v>
      </c>
      <c r="AX58">
        <v>5079</v>
      </c>
      <c r="AY58" t="s">
        <v>578</v>
      </c>
      <c r="AZ58">
        <v>2</v>
      </c>
      <c r="BA58" t="s">
        <v>612</v>
      </c>
      <c r="BB58">
        <v>4</v>
      </c>
      <c r="BC58">
        <v>1</v>
      </c>
      <c r="BE58" t="s">
        <v>67</v>
      </c>
      <c r="BF58">
        <v>-1</v>
      </c>
      <c r="BG58" t="s">
        <v>328</v>
      </c>
      <c r="BI58" t="s">
        <v>116</v>
      </c>
      <c r="BJ58" t="s">
        <v>271</v>
      </c>
      <c r="BK58" t="s">
        <v>70</v>
      </c>
      <c r="BL58">
        <v>0.7987811427209961</v>
      </c>
      <c r="BM58">
        <v>5079</v>
      </c>
      <c r="BN58" t="s">
        <v>118</v>
      </c>
      <c r="BO58" t="s">
        <v>201</v>
      </c>
      <c r="BP58">
        <v>4</v>
      </c>
      <c r="BQ58">
        <v>1173.05</v>
      </c>
      <c r="BR58">
        <v>6.4843320058442103E-3</v>
      </c>
      <c r="BS58">
        <v>0.39293380378447462</v>
      </c>
      <c r="BT58">
        <v>0.17561058778398195</v>
      </c>
      <c r="BU58">
        <v>15.419</v>
      </c>
      <c r="BV58">
        <v>8.524785814756404E-2</v>
      </c>
      <c r="BW58">
        <v>59.332509270704577</v>
      </c>
      <c r="BX58">
        <v>24</v>
      </c>
      <c r="BY58">
        <v>1</v>
      </c>
      <c r="BZ58">
        <v>696</v>
      </c>
    </row>
    <row r="59" spans="1:78" ht="16.5">
      <c r="A59" s="296" t="str">
        <f t="shared" si="1"/>
        <v>송도버스</v>
      </c>
      <c r="B59" s="123" t="str">
        <f t="shared" si="2"/>
        <v>설성곤</v>
      </c>
      <c r="C59" s="124" t="str">
        <f t="shared" si="3"/>
        <v>C</v>
      </c>
      <c r="D59" s="125">
        <f t="shared" si="4"/>
        <v>0.86314265784013344</v>
      </c>
      <c r="E59" s="126">
        <f t="shared" si="5"/>
        <v>9230</v>
      </c>
      <c r="F59" s="127" t="str">
        <f t="shared" si="6"/>
        <v>16-1</v>
      </c>
      <c r="G59" s="128" t="str">
        <f t="shared" si="7"/>
        <v>70바2279</v>
      </c>
      <c r="H59" s="129">
        <f t="shared" si="8"/>
        <v>13</v>
      </c>
      <c r="I59" s="130">
        <f t="shared" si="9"/>
        <v>2235.3260000000005</v>
      </c>
      <c r="J59" s="131">
        <f t="shared" si="10"/>
        <v>3.0011849441762075E-2</v>
      </c>
      <c r="K59" s="131">
        <f t="shared" si="11"/>
        <v>0.34180243085429429</v>
      </c>
      <c r="L59" s="131">
        <f t="shared" si="12"/>
        <v>0.21876003768577823</v>
      </c>
      <c r="M59" s="132">
        <f t="shared" si="13"/>
        <v>13.147</v>
      </c>
      <c r="N59" s="133">
        <f t="shared" si="14"/>
        <v>4.4736204025721517E-2</v>
      </c>
      <c r="O59" s="133">
        <f t="shared" si="15"/>
        <v>44.423050597541469</v>
      </c>
      <c r="P59" s="215">
        <f t="shared" si="16"/>
        <v>29</v>
      </c>
      <c r="Q59" s="216">
        <f t="shared" si="17"/>
        <v>1</v>
      </c>
      <c r="R59" s="216">
        <f t="shared" si="18"/>
        <v>993</v>
      </c>
      <c r="T59">
        <v>521</v>
      </c>
      <c r="U59">
        <v>9230</v>
      </c>
      <c r="V59" t="s">
        <v>457</v>
      </c>
      <c r="W59">
        <v>2235.326</v>
      </c>
      <c r="X59">
        <v>1108.165</v>
      </c>
      <c r="Y59">
        <v>2.0169999999999999</v>
      </c>
      <c r="Z59">
        <v>13.147</v>
      </c>
      <c r="AA59">
        <v>129.89219499999999</v>
      </c>
      <c r="AB59">
        <v>3.8983050000000001</v>
      </c>
      <c r="AC59">
        <v>44.397468000000003</v>
      </c>
      <c r="AD59" s="1">
        <v>489</v>
      </c>
      <c r="AE59">
        <v>1</v>
      </c>
      <c r="AF59">
        <v>993</v>
      </c>
      <c r="AG59">
        <v>77</v>
      </c>
      <c r="AH59">
        <v>17.209085999999999</v>
      </c>
      <c r="AI59">
        <v>4715.8</v>
      </c>
      <c r="AJ59">
        <v>0</v>
      </c>
      <c r="AK59">
        <v>29</v>
      </c>
      <c r="AL59">
        <v>3902</v>
      </c>
      <c r="AM59">
        <v>0.86314265784013344</v>
      </c>
      <c r="AN59" t="s">
        <v>69</v>
      </c>
      <c r="AO59">
        <v>369.30599999999998</v>
      </c>
      <c r="AP59" t="s">
        <v>458</v>
      </c>
      <c r="AQ59" t="s">
        <v>116</v>
      </c>
      <c r="AR59" t="s">
        <v>117</v>
      </c>
      <c r="AS59" t="s">
        <v>116</v>
      </c>
      <c r="AT59" t="s">
        <v>117</v>
      </c>
      <c r="AU59" t="s">
        <v>176</v>
      </c>
      <c r="AV59" t="s">
        <v>457</v>
      </c>
      <c r="AW59" t="s">
        <v>69</v>
      </c>
      <c r="AX59">
        <v>9230</v>
      </c>
      <c r="AY59" t="s">
        <v>569</v>
      </c>
      <c r="AZ59">
        <v>6</v>
      </c>
      <c r="BA59" t="s">
        <v>613</v>
      </c>
      <c r="BB59">
        <v>13</v>
      </c>
      <c r="BC59">
        <v>1</v>
      </c>
      <c r="BE59" t="s">
        <v>70</v>
      </c>
      <c r="BF59">
        <v>2</v>
      </c>
      <c r="BG59" t="s">
        <v>329</v>
      </c>
      <c r="BI59" t="s">
        <v>116</v>
      </c>
      <c r="BJ59" t="s">
        <v>457</v>
      </c>
      <c r="BK59" t="s">
        <v>69</v>
      </c>
      <c r="BL59">
        <v>0.86314265784013344</v>
      </c>
      <c r="BM59">
        <v>9230</v>
      </c>
      <c r="BN59" t="s">
        <v>117</v>
      </c>
      <c r="BO59" t="s">
        <v>176</v>
      </c>
      <c r="BP59">
        <v>13</v>
      </c>
      <c r="BQ59">
        <v>2235.3260000000005</v>
      </c>
      <c r="BR59">
        <v>3.0011849441762075E-2</v>
      </c>
      <c r="BS59">
        <v>0.34180243085429429</v>
      </c>
      <c r="BT59">
        <v>0.21876003768577826</v>
      </c>
      <c r="BU59">
        <v>13.147</v>
      </c>
      <c r="BV59">
        <v>4.4736204025721517E-2</v>
      </c>
      <c r="BW59">
        <v>44.423050597541469</v>
      </c>
      <c r="BX59">
        <v>29</v>
      </c>
      <c r="BY59">
        <v>1</v>
      </c>
      <c r="BZ59">
        <v>993</v>
      </c>
    </row>
    <row r="60" spans="1:78" ht="16.5">
      <c r="A60" s="297" t="str">
        <f t="shared" si="1"/>
        <v>송도버스</v>
      </c>
      <c r="B60" s="107" t="str">
        <f t="shared" si="2"/>
        <v>송도버스</v>
      </c>
      <c r="C60" s="108" t="str">
        <f t="shared" si="3"/>
        <v>D</v>
      </c>
      <c r="D60" s="109">
        <f t="shared" si="4"/>
        <v>0.82577882346589337</v>
      </c>
      <c r="E60" s="110">
        <f t="shared" si="5"/>
        <v>9999</v>
      </c>
      <c r="F60" s="111" t="str">
        <f t="shared" si="6"/>
        <v>8</v>
      </c>
      <c r="G60" s="112" t="str">
        <f t="shared" si="7"/>
        <v>70바2307</v>
      </c>
      <c r="H60" s="113">
        <f t="shared" si="8"/>
        <v>4</v>
      </c>
      <c r="I60" s="114">
        <f t="shared" si="9"/>
        <v>827.85900000000004</v>
      </c>
      <c r="J60" s="115">
        <f t="shared" si="10"/>
        <v>5.2733240232142202E-2</v>
      </c>
      <c r="K60" s="115">
        <f t="shared" si="11"/>
        <v>0.37118461073762876</v>
      </c>
      <c r="L60" s="115">
        <f t="shared" si="12"/>
        <v>0.26212193139169832</v>
      </c>
      <c r="M60" s="116">
        <f t="shared" si="13"/>
        <v>15.571</v>
      </c>
      <c r="N60" s="117">
        <f t="shared" si="14"/>
        <v>0.27538498821352247</v>
      </c>
      <c r="O60" s="117">
        <f t="shared" si="15"/>
        <v>35.937740961864684</v>
      </c>
      <c r="P60" s="217">
        <f t="shared" si="16"/>
        <v>20</v>
      </c>
      <c r="Q60" s="218">
        <f t="shared" si="17"/>
        <v>5</v>
      </c>
      <c r="R60" s="218">
        <f t="shared" si="18"/>
        <v>420</v>
      </c>
      <c r="T60">
        <v>521</v>
      </c>
      <c r="U60">
        <v>9999</v>
      </c>
      <c r="V60" t="s">
        <v>116</v>
      </c>
      <c r="W60">
        <v>945.28099999999995</v>
      </c>
      <c r="X60">
        <v>504.99</v>
      </c>
      <c r="Y60">
        <v>1.8720000000000001</v>
      </c>
      <c r="Z60">
        <v>15.571</v>
      </c>
      <c r="AA60">
        <v>57.774413000000003</v>
      </c>
      <c r="AB60">
        <v>3.0466319999999998</v>
      </c>
      <c r="AC60">
        <v>21.444973000000001</v>
      </c>
      <c r="AD60" s="1">
        <v>217</v>
      </c>
      <c r="AE60">
        <v>5</v>
      </c>
      <c r="AF60">
        <v>420</v>
      </c>
      <c r="AG60">
        <v>83</v>
      </c>
      <c r="AH60">
        <v>16.361585000000002</v>
      </c>
      <c r="AI60">
        <v>1041.9000000000001</v>
      </c>
      <c r="AJ60">
        <v>0</v>
      </c>
      <c r="AK60">
        <v>20</v>
      </c>
      <c r="AL60">
        <v>4777</v>
      </c>
      <c r="AM60">
        <v>0.82577882346589337</v>
      </c>
      <c r="AN60" t="s">
        <v>67</v>
      </c>
      <c r="AO60">
        <v>298.24400000000003</v>
      </c>
      <c r="AP60" t="s">
        <v>459</v>
      </c>
      <c r="AQ60" t="s">
        <v>116</v>
      </c>
      <c r="AR60" t="s">
        <v>118</v>
      </c>
      <c r="AS60" t="s">
        <v>116</v>
      </c>
      <c r="AT60" t="s">
        <v>118</v>
      </c>
      <c r="AU60" t="s">
        <v>219</v>
      </c>
      <c r="AV60" t="s">
        <v>116</v>
      </c>
      <c r="AW60" t="s">
        <v>67</v>
      </c>
      <c r="AX60">
        <v>9999</v>
      </c>
      <c r="AY60" t="s">
        <v>571</v>
      </c>
      <c r="AZ60">
        <v>21</v>
      </c>
      <c r="BA60" t="s">
        <v>614</v>
      </c>
      <c r="BB60">
        <v>4</v>
      </c>
      <c r="BC60">
        <v>1</v>
      </c>
      <c r="BE60" t="s">
        <v>615</v>
      </c>
      <c r="BF60" t="s">
        <v>616</v>
      </c>
      <c r="BG60" t="s">
        <v>615</v>
      </c>
      <c r="BI60" t="s">
        <v>116</v>
      </c>
      <c r="BJ60" t="s">
        <v>116</v>
      </c>
      <c r="BK60" t="s">
        <v>67</v>
      </c>
      <c r="BL60">
        <v>0.82577882346589337</v>
      </c>
      <c r="BM60">
        <v>9999</v>
      </c>
      <c r="BN60" t="s">
        <v>118</v>
      </c>
      <c r="BO60" t="s">
        <v>219</v>
      </c>
      <c r="BP60">
        <v>4</v>
      </c>
      <c r="BQ60">
        <v>827.85900000000004</v>
      </c>
      <c r="BR60">
        <v>5.2733240232142202E-2</v>
      </c>
      <c r="BS60">
        <v>0.37118461073762876</v>
      </c>
      <c r="BT60">
        <v>0.22956136852428011</v>
      </c>
      <c r="BU60">
        <v>15.571</v>
      </c>
      <c r="BV60">
        <v>0.27538498821352247</v>
      </c>
      <c r="BW60">
        <v>35.937740961864684</v>
      </c>
      <c r="BX60">
        <v>20</v>
      </c>
      <c r="BY60">
        <v>5</v>
      </c>
      <c r="BZ60">
        <v>420</v>
      </c>
    </row>
    <row r="61" spans="1:78" ht="16.5">
      <c r="A61" s="296" t="str">
        <f t="shared" si="1"/>
        <v>송도버스</v>
      </c>
      <c r="B61" s="123" t="str">
        <f t="shared" si="2"/>
        <v>송상봉</v>
      </c>
      <c r="C61" s="124" t="str">
        <f t="shared" si="3"/>
        <v>D</v>
      </c>
      <c r="D61" s="125">
        <f t="shared" si="4"/>
        <v>0.84697865273233941</v>
      </c>
      <c r="E61" s="126">
        <f t="shared" si="5"/>
        <v>7897</v>
      </c>
      <c r="F61" s="127" t="str">
        <f t="shared" si="6"/>
        <v>16-1</v>
      </c>
      <c r="G61" s="128" t="str">
        <f t="shared" si="7"/>
        <v>70바2231</v>
      </c>
      <c r="H61" s="129">
        <f t="shared" si="8"/>
        <v>2</v>
      </c>
      <c r="I61" s="130">
        <f t="shared" si="9"/>
        <v>2696.9</v>
      </c>
      <c r="J61" s="131">
        <f t="shared" si="10"/>
        <v>2.144722443764505E-2</v>
      </c>
      <c r="K61" s="131">
        <f t="shared" si="11"/>
        <v>0.33026533701239241</v>
      </c>
      <c r="L61" s="131">
        <f t="shared" si="12"/>
        <v>0.19911750528384442</v>
      </c>
      <c r="M61" s="132">
        <f t="shared" si="13"/>
        <v>12.128</v>
      </c>
      <c r="N61" s="133">
        <f t="shared" si="14"/>
        <v>0</v>
      </c>
      <c r="O61" s="133">
        <f t="shared" si="15"/>
        <v>9.9373354592309688</v>
      </c>
      <c r="P61" s="215">
        <f t="shared" si="16"/>
        <v>2</v>
      </c>
      <c r="Q61" s="216">
        <f t="shared" si="17"/>
        <v>0</v>
      </c>
      <c r="R61" s="216">
        <f t="shared" si="18"/>
        <v>268</v>
      </c>
      <c r="T61">
        <v>521</v>
      </c>
      <c r="U61">
        <v>7897</v>
      </c>
      <c r="V61" t="s">
        <v>272</v>
      </c>
      <c r="W61">
        <v>2696.9</v>
      </c>
      <c r="X61">
        <v>1271.0239999999999</v>
      </c>
      <c r="Y61">
        <v>2.1219999999999999</v>
      </c>
      <c r="Z61">
        <v>12.128</v>
      </c>
      <c r="AA61">
        <v>135.30524700000001</v>
      </c>
      <c r="AB61">
        <v>2.9019219999999999</v>
      </c>
      <c r="AC61">
        <v>44.686633</v>
      </c>
      <c r="AD61" s="1">
        <v>537</v>
      </c>
      <c r="AE61">
        <v>0</v>
      </c>
      <c r="AF61">
        <v>268</v>
      </c>
      <c r="AG61">
        <v>77</v>
      </c>
      <c r="AH61">
        <v>19.931968999999999</v>
      </c>
      <c r="AI61">
        <v>6202.8</v>
      </c>
      <c r="AJ61">
        <v>0</v>
      </c>
      <c r="AK61">
        <v>2</v>
      </c>
      <c r="AL61">
        <v>459</v>
      </c>
      <c r="AM61">
        <v>0.84697865273233941</v>
      </c>
      <c r="AN61" t="s">
        <v>67</v>
      </c>
      <c r="AO61">
        <v>2552.1170000000002</v>
      </c>
      <c r="AP61" t="s">
        <v>460</v>
      </c>
      <c r="AQ61" t="s">
        <v>116</v>
      </c>
      <c r="AR61" t="s">
        <v>117</v>
      </c>
      <c r="AS61" t="s">
        <v>116</v>
      </c>
      <c r="AT61" t="s">
        <v>117</v>
      </c>
      <c r="AU61" t="s">
        <v>170</v>
      </c>
      <c r="AV61" t="s">
        <v>272</v>
      </c>
      <c r="AW61" t="s">
        <v>67</v>
      </c>
      <c r="AX61">
        <v>7897</v>
      </c>
      <c r="AY61" t="s">
        <v>572</v>
      </c>
      <c r="AZ61">
        <v>2</v>
      </c>
      <c r="BA61" t="s">
        <v>344</v>
      </c>
      <c r="BB61">
        <v>2</v>
      </c>
      <c r="BC61">
        <v>1</v>
      </c>
      <c r="BE61" t="s">
        <v>69</v>
      </c>
      <c r="BF61">
        <v>-1</v>
      </c>
      <c r="BG61" t="s">
        <v>328</v>
      </c>
      <c r="BI61" t="s">
        <v>116</v>
      </c>
      <c r="BJ61" t="s">
        <v>272</v>
      </c>
      <c r="BK61" t="s">
        <v>67</v>
      </c>
      <c r="BL61">
        <v>0.84697865273233941</v>
      </c>
      <c r="BM61">
        <v>7897</v>
      </c>
      <c r="BN61" t="s">
        <v>117</v>
      </c>
      <c r="BO61" t="s">
        <v>170</v>
      </c>
      <c r="BP61">
        <v>2</v>
      </c>
      <c r="BQ61">
        <v>2696.9</v>
      </c>
      <c r="BR61">
        <v>2.144722443764505E-2</v>
      </c>
      <c r="BS61">
        <v>0.33026533701239241</v>
      </c>
      <c r="BT61">
        <v>0.19911750528384442</v>
      </c>
      <c r="BU61">
        <v>12.128</v>
      </c>
      <c r="BV61">
        <v>0</v>
      </c>
      <c r="BW61">
        <v>9.9373354592309688</v>
      </c>
      <c r="BX61">
        <v>2</v>
      </c>
      <c r="BY61">
        <v>0</v>
      </c>
      <c r="BZ61">
        <v>268</v>
      </c>
    </row>
    <row r="62" spans="1:78" ht="16.5">
      <c r="A62" s="297" t="str">
        <f t="shared" si="1"/>
        <v>송도버스</v>
      </c>
      <c r="B62" s="107" t="str">
        <f t="shared" si="2"/>
        <v>송일용</v>
      </c>
      <c r="C62" s="108" t="str">
        <f t="shared" si="3"/>
        <v>B</v>
      </c>
      <c r="D62" s="109">
        <f t="shared" si="4"/>
        <v>0.90116076530843447</v>
      </c>
      <c r="E62" s="110">
        <f t="shared" si="5"/>
        <v>939</v>
      </c>
      <c r="F62" s="111" t="str">
        <f t="shared" si="6"/>
        <v>8</v>
      </c>
      <c r="G62" s="112" t="str">
        <f t="shared" si="7"/>
        <v>70바2253</v>
      </c>
      <c r="H62" s="113">
        <f t="shared" si="8"/>
        <v>5</v>
      </c>
      <c r="I62" s="114">
        <f t="shared" si="9"/>
        <v>2398.6109999999999</v>
      </c>
      <c r="J62" s="115">
        <f t="shared" si="10"/>
        <v>1.6351975826554267E-2</v>
      </c>
      <c r="K62" s="115">
        <f t="shared" si="11"/>
        <v>0.38407634374536381</v>
      </c>
      <c r="L62" s="115">
        <f t="shared" si="12"/>
        <v>0.18093805123048298</v>
      </c>
      <c r="M62" s="116">
        <f t="shared" si="13"/>
        <v>13.053000000000001</v>
      </c>
      <c r="N62" s="117">
        <f t="shared" si="14"/>
        <v>0.50028954257276403</v>
      </c>
      <c r="O62" s="117">
        <f t="shared" si="15"/>
        <v>61.910830893379547</v>
      </c>
      <c r="P62" s="217">
        <f t="shared" si="16"/>
        <v>23</v>
      </c>
      <c r="Q62" s="218">
        <f t="shared" si="17"/>
        <v>12</v>
      </c>
      <c r="R62" s="218">
        <f t="shared" si="18"/>
        <v>1485</v>
      </c>
      <c r="T62">
        <v>521</v>
      </c>
      <c r="U62">
        <v>939</v>
      </c>
      <c r="V62" t="s">
        <v>273</v>
      </c>
      <c r="W62">
        <v>2398.6109999999999</v>
      </c>
      <c r="X62">
        <v>1218.0640000000001</v>
      </c>
      <c r="Y62">
        <v>1.9690000000000001</v>
      </c>
      <c r="Z62">
        <v>13.053000000000001</v>
      </c>
      <c r="AA62">
        <v>143.06607500000001</v>
      </c>
      <c r="AB62">
        <v>2.339413</v>
      </c>
      <c r="AC62">
        <v>54.948295000000002</v>
      </c>
      <c r="AD62" s="1">
        <v>434</v>
      </c>
      <c r="AE62">
        <v>12</v>
      </c>
      <c r="AF62">
        <v>1485</v>
      </c>
      <c r="AG62">
        <v>84</v>
      </c>
      <c r="AH62">
        <v>16.765756</v>
      </c>
      <c r="AI62">
        <v>2691.9</v>
      </c>
      <c r="AJ62">
        <v>1.7</v>
      </c>
      <c r="AK62">
        <v>23</v>
      </c>
      <c r="AL62">
        <v>5417</v>
      </c>
      <c r="AM62">
        <v>0.90116076530843447</v>
      </c>
      <c r="AN62" t="s">
        <v>68</v>
      </c>
      <c r="AO62">
        <v>1911.645</v>
      </c>
      <c r="AP62" t="s">
        <v>461</v>
      </c>
      <c r="AQ62" t="s">
        <v>116</v>
      </c>
      <c r="AR62" t="s">
        <v>118</v>
      </c>
      <c r="AS62" t="s">
        <v>116</v>
      </c>
      <c r="AT62" t="s">
        <v>118</v>
      </c>
      <c r="AU62" t="s">
        <v>203</v>
      </c>
      <c r="AV62" t="s">
        <v>273</v>
      </c>
      <c r="AW62" t="s">
        <v>68</v>
      </c>
      <c r="AX62">
        <v>939</v>
      </c>
      <c r="AY62" t="s">
        <v>580</v>
      </c>
      <c r="AZ62">
        <v>11</v>
      </c>
      <c r="BA62" t="s">
        <v>617</v>
      </c>
      <c r="BB62">
        <v>5</v>
      </c>
      <c r="BC62">
        <v>1</v>
      </c>
      <c r="BE62" t="s">
        <v>69</v>
      </c>
      <c r="BF62">
        <v>1</v>
      </c>
      <c r="BG62" t="s">
        <v>329</v>
      </c>
      <c r="BI62" t="s">
        <v>116</v>
      </c>
      <c r="BJ62" t="s">
        <v>273</v>
      </c>
      <c r="BK62" t="s">
        <v>68</v>
      </c>
      <c r="BL62">
        <v>0.90116076530843447</v>
      </c>
      <c r="BM62">
        <v>939</v>
      </c>
      <c r="BN62" t="s">
        <v>118</v>
      </c>
      <c r="BO62" t="s">
        <v>203</v>
      </c>
      <c r="BP62">
        <v>5</v>
      </c>
      <c r="BQ62">
        <v>2398.6109999999999</v>
      </c>
      <c r="BR62">
        <v>1.6351975826554267E-2</v>
      </c>
      <c r="BS62">
        <v>0.38407634374536381</v>
      </c>
      <c r="BT62">
        <v>0.18093805123048298</v>
      </c>
      <c r="BU62">
        <v>13.053000000000001</v>
      </c>
      <c r="BV62">
        <v>0.50028954257276403</v>
      </c>
      <c r="BW62">
        <v>61.910830893379547</v>
      </c>
      <c r="BX62">
        <v>23</v>
      </c>
      <c r="BY62">
        <v>12</v>
      </c>
      <c r="BZ62">
        <v>1485</v>
      </c>
    </row>
    <row r="63" spans="1:78" ht="16.5">
      <c r="A63" s="296" t="str">
        <f t="shared" si="1"/>
        <v>송도버스</v>
      </c>
      <c r="B63" s="123" t="str">
        <f t="shared" si="2"/>
        <v>신정은</v>
      </c>
      <c r="C63" s="124" t="str">
        <f t="shared" si="3"/>
        <v>B</v>
      </c>
      <c r="D63" s="125">
        <f t="shared" si="4"/>
        <v>0.91668297697072298</v>
      </c>
      <c r="E63" s="126">
        <f t="shared" si="5"/>
        <v>9189</v>
      </c>
      <c r="F63" s="127" t="str">
        <f t="shared" si="6"/>
        <v>16-1</v>
      </c>
      <c r="G63" s="128" t="str">
        <f t="shared" si="7"/>
        <v>70바2299</v>
      </c>
      <c r="H63" s="129">
        <f t="shared" si="8"/>
        <v>2</v>
      </c>
      <c r="I63" s="130">
        <f t="shared" si="9"/>
        <v>3056.9949999999999</v>
      </c>
      <c r="J63" s="131">
        <f t="shared" si="10"/>
        <v>1.375749338669462E-2</v>
      </c>
      <c r="K63" s="131">
        <f t="shared" si="11"/>
        <v>0.31601064403020007</v>
      </c>
      <c r="L63" s="131">
        <f t="shared" si="12"/>
        <v>0.19299998855084816</v>
      </c>
      <c r="M63" s="132">
        <f t="shared" si="13"/>
        <v>12.955</v>
      </c>
      <c r="N63" s="133">
        <f t="shared" si="14"/>
        <v>9.8135587398736346E-2</v>
      </c>
      <c r="O63" s="133">
        <f t="shared" si="15"/>
        <v>13.019321261565688</v>
      </c>
      <c r="P63" s="215">
        <f t="shared" si="16"/>
        <v>17</v>
      </c>
      <c r="Q63" s="216">
        <f t="shared" si="17"/>
        <v>3</v>
      </c>
      <c r="R63" s="216">
        <f t="shared" si="18"/>
        <v>398</v>
      </c>
      <c r="T63">
        <v>521</v>
      </c>
      <c r="U63">
        <v>9189</v>
      </c>
      <c r="V63" t="s">
        <v>274</v>
      </c>
      <c r="W63">
        <v>3056.9949999999999</v>
      </c>
      <c r="X63">
        <v>1331.886</v>
      </c>
      <c r="Y63">
        <v>2.2949999999999999</v>
      </c>
      <c r="Z63">
        <v>12.955</v>
      </c>
      <c r="AA63">
        <v>158.618866</v>
      </c>
      <c r="AB63">
        <v>2.1821980000000001</v>
      </c>
      <c r="AC63">
        <v>50.125250000000001</v>
      </c>
      <c r="AD63" s="1">
        <v>590</v>
      </c>
      <c r="AE63">
        <v>3</v>
      </c>
      <c r="AF63">
        <v>398</v>
      </c>
      <c r="AG63">
        <v>75</v>
      </c>
      <c r="AH63">
        <v>19.272580999999999</v>
      </c>
      <c r="AI63">
        <v>6087.6</v>
      </c>
      <c r="AJ63">
        <v>0</v>
      </c>
      <c r="AK63">
        <v>17</v>
      </c>
      <c r="AL63">
        <v>3367</v>
      </c>
      <c r="AM63">
        <v>0.91668297697072298</v>
      </c>
      <c r="AN63" t="s">
        <v>68</v>
      </c>
      <c r="AO63">
        <v>2912.3339999999998</v>
      </c>
      <c r="AP63" t="s">
        <v>462</v>
      </c>
      <c r="AQ63" t="s">
        <v>116</v>
      </c>
      <c r="AR63" t="s">
        <v>117</v>
      </c>
      <c r="AS63" t="s">
        <v>116</v>
      </c>
      <c r="AT63" t="s">
        <v>117</v>
      </c>
      <c r="AU63" t="s">
        <v>181</v>
      </c>
      <c r="AV63" t="s">
        <v>274</v>
      </c>
      <c r="AW63" t="s">
        <v>68</v>
      </c>
      <c r="AX63">
        <v>9189</v>
      </c>
      <c r="AY63" t="s">
        <v>590</v>
      </c>
      <c r="AZ63">
        <v>1</v>
      </c>
      <c r="BA63" t="s">
        <v>349</v>
      </c>
      <c r="BB63">
        <v>2</v>
      </c>
      <c r="BC63">
        <v>1</v>
      </c>
      <c r="BE63" t="s">
        <v>68</v>
      </c>
      <c r="BF63">
        <v>0</v>
      </c>
      <c r="BG63" t="s">
        <v>327</v>
      </c>
      <c r="BI63" t="s">
        <v>116</v>
      </c>
      <c r="BJ63" t="s">
        <v>274</v>
      </c>
      <c r="BK63" t="s">
        <v>68</v>
      </c>
      <c r="BL63">
        <v>0.91668297697072298</v>
      </c>
      <c r="BM63">
        <v>9189</v>
      </c>
      <c r="BN63" t="s">
        <v>117</v>
      </c>
      <c r="BO63" t="s">
        <v>181</v>
      </c>
      <c r="BP63">
        <v>2</v>
      </c>
      <c r="BQ63">
        <v>3056.9949999999999</v>
      </c>
      <c r="BR63">
        <v>1.375749338669462E-2</v>
      </c>
      <c r="BS63">
        <v>0.31601064403020007</v>
      </c>
      <c r="BT63">
        <v>0.19299998855084816</v>
      </c>
      <c r="BU63">
        <v>12.955</v>
      </c>
      <c r="BV63">
        <v>9.8135587398736346E-2</v>
      </c>
      <c r="BW63">
        <v>13.019321261565688</v>
      </c>
      <c r="BX63">
        <v>17</v>
      </c>
      <c r="BY63">
        <v>3</v>
      </c>
      <c r="BZ63">
        <v>398</v>
      </c>
    </row>
    <row r="64" spans="1:78" ht="16.5">
      <c r="A64" s="297" t="str">
        <f t="shared" si="1"/>
        <v>송도버스</v>
      </c>
      <c r="B64" s="107" t="str">
        <f t="shared" si="2"/>
        <v>신철순</v>
      </c>
      <c r="C64" s="108" t="str">
        <f t="shared" si="3"/>
        <v>D</v>
      </c>
      <c r="D64" s="109">
        <f t="shared" si="4"/>
        <v>0.84953600332334289</v>
      </c>
      <c r="E64" s="110">
        <f t="shared" si="5"/>
        <v>4920</v>
      </c>
      <c r="F64" s="111" t="str">
        <f t="shared" si="6"/>
        <v>8</v>
      </c>
      <c r="G64" s="112" t="str">
        <f t="shared" si="7"/>
        <v>70바2246</v>
      </c>
      <c r="H64" s="113">
        <f t="shared" si="8"/>
        <v>3</v>
      </c>
      <c r="I64" s="114">
        <f t="shared" si="9"/>
        <v>1059.633</v>
      </c>
      <c r="J64" s="115">
        <f t="shared" si="10"/>
        <v>3.9909127644215989E-2</v>
      </c>
      <c r="K64" s="115">
        <f t="shared" si="11"/>
        <v>0.37772472072583313</v>
      </c>
      <c r="L64" s="115">
        <f t="shared" si="12"/>
        <v>0.19535065442469232</v>
      </c>
      <c r="M64" s="116">
        <f t="shared" si="13"/>
        <v>16.54</v>
      </c>
      <c r="N64" s="117">
        <f t="shared" si="14"/>
        <v>0</v>
      </c>
      <c r="O64" s="117">
        <f t="shared" si="15"/>
        <v>33.219048481880044</v>
      </c>
      <c r="P64" s="217">
        <f t="shared" si="16"/>
        <v>17</v>
      </c>
      <c r="Q64" s="218">
        <f t="shared" si="17"/>
        <v>0</v>
      </c>
      <c r="R64" s="218">
        <f t="shared" si="18"/>
        <v>353</v>
      </c>
      <c r="T64">
        <v>521</v>
      </c>
      <c r="U64">
        <v>4920</v>
      </c>
      <c r="V64" t="s">
        <v>275</v>
      </c>
      <c r="W64">
        <v>1066.883</v>
      </c>
      <c r="X64">
        <v>598.53300000000002</v>
      </c>
      <c r="Y64">
        <v>1.782</v>
      </c>
      <c r="Z64">
        <v>16.54</v>
      </c>
      <c r="AA64">
        <v>63.191935000000001</v>
      </c>
      <c r="AB64">
        <v>2.521935</v>
      </c>
      <c r="AC64">
        <v>23.869156</v>
      </c>
      <c r="AD64" s="1">
        <v>207</v>
      </c>
      <c r="AE64">
        <v>0</v>
      </c>
      <c r="AF64">
        <v>353</v>
      </c>
      <c r="AG64">
        <v>77</v>
      </c>
      <c r="AH64">
        <v>16.883213999999999</v>
      </c>
      <c r="AI64">
        <v>1860.9</v>
      </c>
      <c r="AJ64">
        <v>0</v>
      </c>
      <c r="AK64">
        <v>17</v>
      </c>
      <c r="AL64">
        <v>8304</v>
      </c>
      <c r="AM64">
        <v>0.84953600332334289</v>
      </c>
      <c r="AN64" t="s">
        <v>67</v>
      </c>
      <c r="AO64">
        <v>764.95699999999999</v>
      </c>
      <c r="AP64" t="s">
        <v>463</v>
      </c>
      <c r="AQ64" t="s">
        <v>116</v>
      </c>
      <c r="AR64" t="s">
        <v>118</v>
      </c>
      <c r="AS64" t="s">
        <v>116</v>
      </c>
      <c r="AT64" t="s">
        <v>118</v>
      </c>
      <c r="AU64" t="s">
        <v>199</v>
      </c>
      <c r="AV64" t="s">
        <v>275</v>
      </c>
      <c r="AW64" t="s">
        <v>67</v>
      </c>
      <c r="AX64">
        <v>4920</v>
      </c>
      <c r="AY64" t="s">
        <v>571</v>
      </c>
      <c r="AZ64">
        <v>1</v>
      </c>
      <c r="BA64" t="s">
        <v>363</v>
      </c>
      <c r="BB64">
        <v>3</v>
      </c>
      <c r="BC64">
        <v>1</v>
      </c>
      <c r="BE64" t="s">
        <v>67</v>
      </c>
      <c r="BF64">
        <v>0</v>
      </c>
      <c r="BG64" t="s">
        <v>327</v>
      </c>
      <c r="BI64" t="s">
        <v>116</v>
      </c>
      <c r="BJ64" t="s">
        <v>275</v>
      </c>
      <c r="BK64" t="s">
        <v>67</v>
      </c>
      <c r="BL64">
        <v>0.84953600332334289</v>
      </c>
      <c r="BM64">
        <v>4920</v>
      </c>
      <c r="BN64" t="s">
        <v>118</v>
      </c>
      <c r="BO64" t="s">
        <v>199</v>
      </c>
      <c r="BP64">
        <v>3</v>
      </c>
      <c r="BQ64">
        <v>1059.633</v>
      </c>
      <c r="BR64">
        <v>3.9909127644215989E-2</v>
      </c>
      <c r="BS64">
        <v>0.37772472072583313</v>
      </c>
      <c r="BT64">
        <v>0.19402314967995551</v>
      </c>
      <c r="BU64">
        <v>16.54</v>
      </c>
      <c r="BV64">
        <v>0</v>
      </c>
      <c r="BW64">
        <v>33.219048481880044</v>
      </c>
      <c r="BX64">
        <v>17</v>
      </c>
      <c r="BY64">
        <v>0</v>
      </c>
      <c r="BZ64">
        <v>353</v>
      </c>
    </row>
    <row r="65" spans="1:78" ht="16.5">
      <c r="A65" s="296" t="str">
        <f t="shared" si="1"/>
        <v>송도버스</v>
      </c>
      <c r="B65" s="123" t="str">
        <f t="shared" si="2"/>
        <v>양현세</v>
      </c>
      <c r="C65" s="124" t="str">
        <f t="shared" si="3"/>
        <v>F</v>
      </c>
      <c r="D65" s="125">
        <f t="shared" si="4"/>
        <v>0.76050059073237875</v>
      </c>
      <c r="E65" s="126">
        <f t="shared" si="5"/>
        <v>5027</v>
      </c>
      <c r="F65" s="127" t="str">
        <f t="shared" si="6"/>
        <v>16-1</v>
      </c>
      <c r="G65" s="128" t="str">
        <f t="shared" si="7"/>
        <v>70바2233</v>
      </c>
      <c r="H65" s="129">
        <f t="shared" si="8"/>
        <v>2</v>
      </c>
      <c r="I65" s="130">
        <f t="shared" si="9"/>
        <v>2921.2889999999998</v>
      </c>
      <c r="J65" s="131">
        <f t="shared" si="10"/>
        <v>2.0587835108568722E-2</v>
      </c>
      <c r="K65" s="131">
        <f t="shared" si="11"/>
        <v>0.35888533268330519</v>
      </c>
      <c r="L65" s="131">
        <f t="shared" si="12"/>
        <v>0.23037775447756112</v>
      </c>
      <c r="M65" s="132">
        <f t="shared" si="13"/>
        <v>14.589</v>
      </c>
      <c r="N65" s="133">
        <f t="shared" si="14"/>
        <v>3.4231464261153213E-2</v>
      </c>
      <c r="O65" s="133">
        <f t="shared" si="15"/>
        <v>59.665442207190047</v>
      </c>
      <c r="P65" s="215">
        <f t="shared" si="16"/>
        <v>51</v>
      </c>
      <c r="Q65" s="216">
        <f t="shared" si="17"/>
        <v>1</v>
      </c>
      <c r="R65" s="216">
        <f t="shared" si="18"/>
        <v>1743</v>
      </c>
      <c r="T65">
        <v>521</v>
      </c>
      <c r="U65">
        <v>5027</v>
      </c>
      <c r="V65" t="s">
        <v>276</v>
      </c>
      <c r="W65">
        <v>2921.2890000000002</v>
      </c>
      <c r="X65">
        <v>1535.548</v>
      </c>
      <c r="Y65">
        <v>1.9019999999999999</v>
      </c>
      <c r="Z65">
        <v>14.589</v>
      </c>
      <c r="AA65">
        <v>154.55330699999999</v>
      </c>
      <c r="AB65">
        <v>3.181918</v>
      </c>
      <c r="AC65">
        <v>55.466915</v>
      </c>
      <c r="AD65" s="1">
        <v>673</v>
      </c>
      <c r="AE65">
        <v>1</v>
      </c>
      <c r="AF65">
        <v>1743</v>
      </c>
      <c r="AG65">
        <v>91</v>
      </c>
      <c r="AH65">
        <v>18.901496999999999</v>
      </c>
      <c r="AI65">
        <v>9284.5</v>
      </c>
      <c r="AJ65">
        <v>2.6</v>
      </c>
      <c r="AK65">
        <v>51</v>
      </c>
      <c r="AL65">
        <v>20496</v>
      </c>
      <c r="AM65">
        <v>0.76050059073237875</v>
      </c>
      <c r="AN65" t="s">
        <v>70</v>
      </c>
      <c r="AO65">
        <v>2840.9859999999999</v>
      </c>
      <c r="AP65" t="s">
        <v>464</v>
      </c>
      <c r="AQ65" t="s">
        <v>116</v>
      </c>
      <c r="AR65" t="s">
        <v>117</v>
      </c>
      <c r="AS65" t="s">
        <v>116</v>
      </c>
      <c r="AT65" t="s">
        <v>117</v>
      </c>
      <c r="AU65" t="s">
        <v>171</v>
      </c>
      <c r="AV65" t="s">
        <v>276</v>
      </c>
      <c r="AW65" t="s">
        <v>70</v>
      </c>
      <c r="AX65">
        <v>5027</v>
      </c>
      <c r="AY65" t="s">
        <v>584</v>
      </c>
      <c r="AZ65">
        <v>8</v>
      </c>
      <c r="BA65" t="s">
        <v>618</v>
      </c>
      <c r="BB65">
        <v>2</v>
      </c>
      <c r="BC65">
        <v>1</v>
      </c>
      <c r="BE65" t="s">
        <v>70</v>
      </c>
      <c r="BF65">
        <v>0</v>
      </c>
      <c r="BG65" t="s">
        <v>327</v>
      </c>
      <c r="BI65" t="s">
        <v>116</v>
      </c>
      <c r="BJ65" t="s">
        <v>276</v>
      </c>
      <c r="BK65" t="s">
        <v>70</v>
      </c>
      <c r="BL65">
        <v>0.76050059073237875</v>
      </c>
      <c r="BM65">
        <v>5027</v>
      </c>
      <c r="BN65" t="s">
        <v>117</v>
      </c>
      <c r="BO65" t="s">
        <v>171</v>
      </c>
      <c r="BP65">
        <v>2</v>
      </c>
      <c r="BQ65">
        <v>2921.2889999999998</v>
      </c>
      <c r="BR65">
        <v>2.0587835108568722E-2</v>
      </c>
      <c r="BS65">
        <v>0.35888533268330519</v>
      </c>
      <c r="BT65">
        <v>0.23037775447756109</v>
      </c>
      <c r="BU65">
        <v>14.589</v>
      </c>
      <c r="BV65">
        <v>3.4231464261153213E-2</v>
      </c>
      <c r="BW65">
        <v>59.665442207190047</v>
      </c>
      <c r="BX65">
        <v>51</v>
      </c>
      <c r="BY65">
        <v>1</v>
      </c>
      <c r="BZ65">
        <v>1743</v>
      </c>
    </row>
    <row r="66" spans="1:78" ht="16.5">
      <c r="A66" s="297" t="str">
        <f t="shared" si="1"/>
        <v>송도버스</v>
      </c>
      <c r="B66" s="107" t="str">
        <f t="shared" si="2"/>
        <v>여종수</v>
      </c>
      <c r="C66" s="108" t="str">
        <f t="shared" si="3"/>
        <v>F</v>
      </c>
      <c r="D66" s="109">
        <f t="shared" si="4"/>
        <v>0.75591231552776195</v>
      </c>
      <c r="E66" s="110">
        <f t="shared" si="5"/>
        <v>2598</v>
      </c>
      <c r="F66" s="111" t="str">
        <f t="shared" si="6"/>
        <v>8</v>
      </c>
      <c r="G66" s="112" t="str">
        <f t="shared" si="7"/>
        <v>70바2232</v>
      </c>
      <c r="H66" s="113">
        <f t="shared" si="8"/>
        <v>2</v>
      </c>
      <c r="I66" s="114">
        <f t="shared" si="9"/>
        <v>1685.6689999999999</v>
      </c>
      <c r="J66" s="115">
        <f t="shared" si="10"/>
        <v>2.0928317286310085E-2</v>
      </c>
      <c r="K66" s="115">
        <f t="shared" si="11"/>
        <v>0.37024447488301943</v>
      </c>
      <c r="L66" s="115">
        <f t="shared" si="12"/>
        <v>0.23610803781762613</v>
      </c>
      <c r="M66" s="116">
        <f t="shared" si="13"/>
        <v>14.446</v>
      </c>
      <c r="N66" s="117">
        <f t="shared" si="14"/>
        <v>0.29661813796184189</v>
      </c>
      <c r="O66" s="117">
        <f t="shared" si="15"/>
        <v>39.806154114479178</v>
      </c>
      <c r="P66" s="217">
        <f t="shared" si="16"/>
        <v>30</v>
      </c>
      <c r="Q66" s="218">
        <f t="shared" si="17"/>
        <v>5</v>
      </c>
      <c r="R66" s="218">
        <f t="shared" si="18"/>
        <v>685</v>
      </c>
      <c r="T66">
        <v>521</v>
      </c>
      <c r="U66">
        <v>2598</v>
      </c>
      <c r="V66" t="s">
        <v>277</v>
      </c>
      <c r="W66">
        <v>1721.479</v>
      </c>
      <c r="X66">
        <v>956.00400000000002</v>
      </c>
      <c r="Y66">
        <v>1.8009999999999999</v>
      </c>
      <c r="Z66">
        <v>14.446</v>
      </c>
      <c r="AA66">
        <v>102.239419</v>
      </c>
      <c r="AB66">
        <v>2.1396989999999998</v>
      </c>
      <c r="AC66">
        <v>37.853580000000001</v>
      </c>
      <c r="AD66" s="1">
        <v>398</v>
      </c>
      <c r="AE66">
        <v>5</v>
      </c>
      <c r="AF66">
        <v>685</v>
      </c>
      <c r="AG66">
        <v>83</v>
      </c>
      <c r="AH66">
        <v>16.837721999999999</v>
      </c>
      <c r="AI66">
        <v>2316.6</v>
      </c>
      <c r="AJ66">
        <v>4.2</v>
      </c>
      <c r="AK66">
        <v>30</v>
      </c>
      <c r="AL66">
        <v>7837</v>
      </c>
      <c r="AM66">
        <v>0.75591231552776195</v>
      </c>
      <c r="AN66" t="s">
        <v>70</v>
      </c>
      <c r="AO66">
        <v>985.18</v>
      </c>
      <c r="AP66" t="s">
        <v>465</v>
      </c>
      <c r="AQ66" t="s">
        <v>116</v>
      </c>
      <c r="AR66" t="s">
        <v>118</v>
      </c>
      <c r="AS66" t="s">
        <v>116</v>
      </c>
      <c r="AT66" t="s">
        <v>118</v>
      </c>
      <c r="AU66" t="s">
        <v>191</v>
      </c>
      <c r="AV66" t="s">
        <v>277</v>
      </c>
      <c r="AW66" t="s">
        <v>70</v>
      </c>
      <c r="AX66">
        <v>2598</v>
      </c>
      <c r="AY66" t="s">
        <v>578</v>
      </c>
      <c r="AZ66">
        <v>6</v>
      </c>
      <c r="BA66" t="s">
        <v>619</v>
      </c>
      <c r="BB66">
        <v>2</v>
      </c>
      <c r="BC66">
        <v>1</v>
      </c>
      <c r="BE66" t="s">
        <v>70</v>
      </c>
      <c r="BF66">
        <v>0</v>
      </c>
      <c r="BG66" t="s">
        <v>327</v>
      </c>
      <c r="BI66" t="s">
        <v>116</v>
      </c>
      <c r="BJ66" t="s">
        <v>277</v>
      </c>
      <c r="BK66" t="s">
        <v>70</v>
      </c>
      <c r="BL66">
        <v>0.75591231552776195</v>
      </c>
      <c r="BM66">
        <v>2598</v>
      </c>
      <c r="BN66" t="s">
        <v>118</v>
      </c>
      <c r="BO66" t="s">
        <v>191</v>
      </c>
      <c r="BP66">
        <v>2</v>
      </c>
      <c r="BQ66">
        <v>1685.6689999999999</v>
      </c>
      <c r="BR66">
        <v>2.0928317286310085E-2</v>
      </c>
      <c r="BS66">
        <v>0.37024447488301943</v>
      </c>
      <c r="BT66">
        <v>0.23119654669037495</v>
      </c>
      <c r="BU66">
        <v>14.446</v>
      </c>
      <c r="BV66">
        <v>0.29661813796184189</v>
      </c>
      <c r="BW66">
        <v>39.806154114479178</v>
      </c>
      <c r="BX66">
        <v>30</v>
      </c>
      <c r="BY66">
        <v>5</v>
      </c>
      <c r="BZ66">
        <v>685</v>
      </c>
    </row>
    <row r="67" spans="1:78" ht="16.5">
      <c r="A67" s="296" t="str">
        <f t="shared" si="1"/>
        <v>송도버스</v>
      </c>
      <c r="B67" s="123" t="str">
        <f t="shared" si="2"/>
        <v>오병찬</v>
      </c>
      <c r="C67" s="124" t="str">
        <f t="shared" si="3"/>
        <v>A</v>
      </c>
      <c r="D67" s="125">
        <f t="shared" si="4"/>
        <v>0.98038288062422496</v>
      </c>
      <c r="E67" s="126">
        <f t="shared" si="5"/>
        <v>7800</v>
      </c>
      <c r="F67" s="127" t="str">
        <f t="shared" si="6"/>
        <v>8</v>
      </c>
      <c r="G67" s="128" t="str">
        <f t="shared" si="7"/>
        <v>70바2256</v>
      </c>
      <c r="H67" s="129">
        <f t="shared" si="8"/>
        <v>2</v>
      </c>
      <c r="I67" s="130">
        <f t="shared" si="9"/>
        <v>2320.5430000000001</v>
      </c>
      <c r="J67" s="131">
        <f t="shared" si="10"/>
        <v>2.3602991266325417E-2</v>
      </c>
      <c r="K67" s="131">
        <f t="shared" si="11"/>
        <v>0.34623208461600385</v>
      </c>
      <c r="L67" s="131">
        <f t="shared" si="12"/>
        <v>0.11807581242838422</v>
      </c>
      <c r="M67" s="132">
        <f t="shared" si="13"/>
        <v>11.031000000000001</v>
      </c>
      <c r="N67" s="133">
        <f t="shared" si="14"/>
        <v>0.43093362200140223</v>
      </c>
      <c r="O67" s="133">
        <f t="shared" si="15"/>
        <v>9.0496060620294472</v>
      </c>
      <c r="P67" s="215">
        <f t="shared" si="16"/>
        <v>6</v>
      </c>
      <c r="Q67" s="216">
        <f t="shared" si="17"/>
        <v>10</v>
      </c>
      <c r="R67" s="216">
        <f t="shared" si="18"/>
        <v>210</v>
      </c>
      <c r="T67">
        <v>521</v>
      </c>
      <c r="U67">
        <v>7800</v>
      </c>
      <c r="V67" t="s">
        <v>278</v>
      </c>
      <c r="W67">
        <v>2320.5430000000001</v>
      </c>
      <c r="X67">
        <v>1128.673</v>
      </c>
      <c r="Y67">
        <v>2.056</v>
      </c>
      <c r="Z67">
        <v>11.031000000000001</v>
      </c>
      <c r="AA67">
        <v>134.58607699999999</v>
      </c>
      <c r="AB67">
        <v>3.176634</v>
      </c>
      <c r="AC67">
        <v>46.598018000000003</v>
      </c>
      <c r="AD67" s="1">
        <v>274</v>
      </c>
      <c r="AE67">
        <v>10</v>
      </c>
      <c r="AF67">
        <v>210</v>
      </c>
      <c r="AG67">
        <v>73</v>
      </c>
      <c r="AH67">
        <v>17.242073000000001</v>
      </c>
      <c r="AI67">
        <v>1619.4</v>
      </c>
      <c r="AJ67">
        <v>0</v>
      </c>
      <c r="AK67">
        <v>6</v>
      </c>
      <c r="AL67">
        <v>471</v>
      </c>
      <c r="AM67">
        <v>0.98038288062422496</v>
      </c>
      <c r="AN67" t="s">
        <v>66</v>
      </c>
      <c r="AO67">
        <v>2174.7640000000001</v>
      </c>
      <c r="AP67" t="s">
        <v>466</v>
      </c>
      <c r="AQ67" t="s">
        <v>116</v>
      </c>
      <c r="AR67" t="s">
        <v>118</v>
      </c>
      <c r="AS67" t="s">
        <v>116</v>
      </c>
      <c r="AT67" t="s">
        <v>118</v>
      </c>
      <c r="AU67" t="s">
        <v>205</v>
      </c>
      <c r="AV67" t="s">
        <v>278</v>
      </c>
      <c r="AW67" t="s">
        <v>66</v>
      </c>
      <c r="AX67">
        <v>7800</v>
      </c>
      <c r="AY67" t="s">
        <v>609</v>
      </c>
      <c r="AZ67">
        <v>1</v>
      </c>
      <c r="BA67" t="s">
        <v>620</v>
      </c>
      <c r="BB67">
        <v>2</v>
      </c>
      <c r="BC67">
        <v>1</v>
      </c>
      <c r="BE67" t="s">
        <v>66</v>
      </c>
      <c r="BF67">
        <v>0</v>
      </c>
      <c r="BG67" t="s">
        <v>327</v>
      </c>
      <c r="BI67" t="s">
        <v>116</v>
      </c>
      <c r="BJ67" t="s">
        <v>278</v>
      </c>
      <c r="BK67" t="s">
        <v>66</v>
      </c>
      <c r="BL67">
        <v>0.98038288062422496</v>
      </c>
      <c r="BM67">
        <v>7800</v>
      </c>
      <c r="BN67" t="s">
        <v>118</v>
      </c>
      <c r="BO67" t="s">
        <v>205</v>
      </c>
      <c r="BP67">
        <v>2</v>
      </c>
      <c r="BQ67">
        <v>2320.5430000000001</v>
      </c>
      <c r="BR67">
        <v>2.3602991266325417E-2</v>
      </c>
      <c r="BS67">
        <v>0.34623208461600385</v>
      </c>
      <c r="BT67">
        <v>0.11807581242838422</v>
      </c>
      <c r="BU67">
        <v>11.031000000000001</v>
      </c>
      <c r="BV67">
        <v>0.43093362200140223</v>
      </c>
      <c r="BW67">
        <v>9.0496060620294472</v>
      </c>
      <c r="BX67">
        <v>6</v>
      </c>
      <c r="BY67">
        <v>10</v>
      </c>
      <c r="BZ67">
        <v>210</v>
      </c>
    </row>
    <row r="68" spans="1:78" ht="16.5">
      <c r="A68" s="297" t="str">
        <f t="shared" si="1"/>
        <v>송도버스</v>
      </c>
      <c r="B68" s="107" t="str">
        <f t="shared" si="2"/>
        <v>오승근</v>
      </c>
      <c r="C68" s="108" t="str">
        <f t="shared" si="3"/>
        <v>A</v>
      </c>
      <c r="D68" s="109">
        <f t="shared" si="4"/>
        <v>0.96804453293854598</v>
      </c>
      <c r="E68" s="110">
        <f t="shared" si="5"/>
        <v>9933</v>
      </c>
      <c r="F68" s="111" t="str">
        <f t="shared" si="6"/>
        <v>8</v>
      </c>
      <c r="G68" s="112" t="str">
        <f t="shared" si="7"/>
        <v>70바2271</v>
      </c>
      <c r="H68" s="113">
        <f t="shared" si="8"/>
        <v>4</v>
      </c>
      <c r="I68" s="114">
        <f t="shared" si="9"/>
        <v>2364.2570000000001</v>
      </c>
      <c r="J68" s="115">
        <f t="shared" si="10"/>
        <v>1.577418784169915E-2</v>
      </c>
      <c r="K68" s="115">
        <f t="shared" si="11"/>
        <v>0.37994349598120092</v>
      </c>
      <c r="L68" s="115">
        <f t="shared" si="12"/>
        <v>0.28169526409353973</v>
      </c>
      <c r="M68" s="116">
        <f t="shared" si="13"/>
        <v>14.36</v>
      </c>
      <c r="N68" s="117">
        <f t="shared" si="14"/>
        <v>8.459317240046238E-2</v>
      </c>
      <c r="O68" s="117">
        <f t="shared" si="15"/>
        <v>15.057584687282304</v>
      </c>
      <c r="P68" s="217">
        <f t="shared" si="16"/>
        <v>20</v>
      </c>
      <c r="Q68" s="218">
        <f t="shared" si="17"/>
        <v>2</v>
      </c>
      <c r="R68" s="218">
        <f t="shared" si="18"/>
        <v>356</v>
      </c>
      <c r="T68">
        <v>521</v>
      </c>
      <c r="U68">
        <v>9933</v>
      </c>
      <c r="V68" t="s">
        <v>279</v>
      </c>
      <c r="W68">
        <v>2364.2570000000001</v>
      </c>
      <c r="X68">
        <v>1159.2829999999999</v>
      </c>
      <c r="Y68">
        <v>2.0390000000000001</v>
      </c>
      <c r="Z68">
        <v>14.36</v>
      </c>
      <c r="AA68">
        <v>140.13551899999999</v>
      </c>
      <c r="AB68">
        <v>2.2105239999999999</v>
      </c>
      <c r="AC68">
        <v>53.243578999999997</v>
      </c>
      <c r="AD68" s="1">
        <v>666</v>
      </c>
      <c r="AE68">
        <v>2</v>
      </c>
      <c r="AF68">
        <v>356</v>
      </c>
      <c r="AG68">
        <v>82</v>
      </c>
      <c r="AH68">
        <v>16.871217999999999</v>
      </c>
      <c r="AI68">
        <v>3051.2</v>
      </c>
      <c r="AJ68">
        <v>1.4</v>
      </c>
      <c r="AK68">
        <v>20</v>
      </c>
      <c r="AL68">
        <v>4124</v>
      </c>
      <c r="AM68">
        <v>0.96804453293854598</v>
      </c>
      <c r="AN68" t="s">
        <v>66</v>
      </c>
      <c r="AO68">
        <v>1912.482</v>
      </c>
      <c r="AP68" t="s">
        <v>467</v>
      </c>
      <c r="AQ68" t="s">
        <v>116</v>
      </c>
      <c r="AR68" t="s">
        <v>118</v>
      </c>
      <c r="AS68" t="s">
        <v>116</v>
      </c>
      <c r="AT68" t="s">
        <v>118</v>
      </c>
      <c r="AU68" t="s">
        <v>209</v>
      </c>
      <c r="AV68" t="s">
        <v>279</v>
      </c>
      <c r="AW68" t="s">
        <v>66</v>
      </c>
      <c r="AX68">
        <v>9933</v>
      </c>
      <c r="AY68" t="s">
        <v>609</v>
      </c>
      <c r="AZ68">
        <v>3</v>
      </c>
      <c r="BA68" t="s">
        <v>621</v>
      </c>
      <c r="BB68">
        <v>4</v>
      </c>
      <c r="BC68">
        <v>1</v>
      </c>
      <c r="BE68" t="s">
        <v>66</v>
      </c>
      <c r="BF68">
        <v>0</v>
      </c>
      <c r="BG68" t="s">
        <v>327</v>
      </c>
      <c r="BI68" t="s">
        <v>116</v>
      </c>
      <c r="BJ68" t="s">
        <v>279</v>
      </c>
      <c r="BK68" t="s">
        <v>66</v>
      </c>
      <c r="BL68">
        <v>0.96804453293854598</v>
      </c>
      <c r="BM68">
        <v>9933</v>
      </c>
      <c r="BN68" t="s">
        <v>118</v>
      </c>
      <c r="BO68" t="s">
        <v>209</v>
      </c>
      <c r="BP68">
        <v>4</v>
      </c>
      <c r="BQ68">
        <v>2364.2570000000001</v>
      </c>
      <c r="BR68">
        <v>1.577418784169915E-2</v>
      </c>
      <c r="BS68">
        <v>0.37994349598120092</v>
      </c>
      <c r="BT68">
        <v>0.28169526409353973</v>
      </c>
      <c r="BU68">
        <v>14.36</v>
      </c>
      <c r="BV68">
        <v>8.459317240046238E-2</v>
      </c>
      <c r="BW68">
        <v>15.057584687282304</v>
      </c>
      <c r="BX68">
        <v>20</v>
      </c>
      <c r="BY68">
        <v>2</v>
      </c>
      <c r="BZ68">
        <v>356</v>
      </c>
    </row>
    <row r="69" spans="1:78" ht="16.5">
      <c r="A69" s="296" t="str">
        <f t="shared" si="1"/>
        <v>송도버스</v>
      </c>
      <c r="B69" s="123" t="str">
        <f t="shared" si="2"/>
        <v>우관석</v>
      </c>
      <c r="C69" s="124" t="str">
        <f t="shared" si="3"/>
        <v>S</v>
      </c>
      <c r="D69" s="125">
        <f t="shared" si="4"/>
        <v>1.0221266137871161</v>
      </c>
      <c r="E69" s="126">
        <f t="shared" si="5"/>
        <v>3323</v>
      </c>
      <c r="F69" s="127" t="str">
        <f t="shared" si="6"/>
        <v>8</v>
      </c>
      <c r="G69" s="128" t="str">
        <f t="shared" si="7"/>
        <v>70바2265</v>
      </c>
      <c r="H69" s="129">
        <f t="shared" si="8"/>
        <v>15</v>
      </c>
      <c r="I69" s="130">
        <f t="shared" si="9"/>
        <v>2412.9839999999999</v>
      </c>
      <c r="J69" s="131">
        <f t="shared" si="10"/>
        <v>1.5650992775338698E-2</v>
      </c>
      <c r="K69" s="131">
        <f t="shared" si="11"/>
        <v>0.28573181540497822</v>
      </c>
      <c r="L69" s="131">
        <f t="shared" si="12"/>
        <v>0.15375153751537515</v>
      </c>
      <c r="M69" s="132">
        <f t="shared" si="13"/>
        <v>8.1639999999999997</v>
      </c>
      <c r="N69" s="133">
        <f t="shared" si="14"/>
        <v>0.16576985176859854</v>
      </c>
      <c r="O69" s="133">
        <f t="shared" si="15"/>
        <v>5.1803078677687049</v>
      </c>
      <c r="P69" s="215">
        <f t="shared" si="16"/>
        <v>2</v>
      </c>
      <c r="Q69" s="216">
        <f t="shared" si="17"/>
        <v>4</v>
      </c>
      <c r="R69" s="216">
        <f t="shared" si="18"/>
        <v>125</v>
      </c>
      <c r="T69">
        <v>521</v>
      </c>
      <c r="U69">
        <v>3323</v>
      </c>
      <c r="V69" t="s">
        <v>331</v>
      </c>
      <c r="W69">
        <v>2412.9839999999999</v>
      </c>
      <c r="X69">
        <v>1023.929</v>
      </c>
      <c r="Y69">
        <v>2.3570000000000002</v>
      </c>
      <c r="Z69">
        <v>8.1639999999999997</v>
      </c>
      <c r="AA69">
        <v>138.931634</v>
      </c>
      <c r="AB69">
        <v>2.1744180000000002</v>
      </c>
      <c r="AC69">
        <v>39.697187999999997</v>
      </c>
      <c r="AD69" s="1">
        <v>371</v>
      </c>
      <c r="AE69">
        <v>4</v>
      </c>
      <c r="AF69">
        <v>125</v>
      </c>
      <c r="AG69">
        <v>80</v>
      </c>
      <c r="AH69">
        <v>17.368138999999999</v>
      </c>
      <c r="AI69">
        <v>558.1</v>
      </c>
      <c r="AJ69">
        <v>0</v>
      </c>
      <c r="AK69">
        <v>2</v>
      </c>
      <c r="AL69">
        <v>74</v>
      </c>
      <c r="AM69">
        <v>1.0221266137871161</v>
      </c>
      <c r="AN69" t="s">
        <v>71</v>
      </c>
      <c r="AO69">
        <v>284.16000000000003</v>
      </c>
      <c r="AP69" t="s">
        <v>468</v>
      </c>
      <c r="AQ69" t="s">
        <v>116</v>
      </c>
      <c r="AR69" t="s">
        <v>118</v>
      </c>
      <c r="AS69" t="s">
        <v>116</v>
      </c>
      <c r="AT69" t="s">
        <v>118</v>
      </c>
      <c r="AU69" t="s">
        <v>207</v>
      </c>
      <c r="AV69" t="s">
        <v>331</v>
      </c>
      <c r="AW69" t="s">
        <v>71</v>
      </c>
      <c r="AX69">
        <v>3323</v>
      </c>
      <c r="AY69" t="s">
        <v>601</v>
      </c>
      <c r="AZ69">
        <v>2</v>
      </c>
      <c r="BA69" t="s">
        <v>622</v>
      </c>
      <c r="BB69">
        <v>15</v>
      </c>
      <c r="BC69">
        <v>1</v>
      </c>
      <c r="BE69" t="s">
        <v>71</v>
      </c>
      <c r="BF69">
        <v>0</v>
      </c>
      <c r="BG69" t="s">
        <v>327</v>
      </c>
      <c r="BI69" t="s">
        <v>116</v>
      </c>
      <c r="BJ69" t="s">
        <v>331</v>
      </c>
      <c r="BK69" t="s">
        <v>71</v>
      </c>
      <c r="BL69">
        <v>1.0221266137871161</v>
      </c>
      <c r="BM69">
        <v>3323</v>
      </c>
      <c r="BN69" t="s">
        <v>118</v>
      </c>
      <c r="BO69" t="s">
        <v>207</v>
      </c>
      <c r="BP69">
        <v>15</v>
      </c>
      <c r="BQ69">
        <v>2412.9839999999999</v>
      </c>
      <c r="BR69">
        <v>1.5650992775338698E-2</v>
      </c>
      <c r="BS69">
        <v>0.28573181540497822</v>
      </c>
      <c r="BT69">
        <v>0.15375153751537515</v>
      </c>
      <c r="BU69">
        <v>8.1639999999999997</v>
      </c>
      <c r="BV69">
        <v>0.16576985176859854</v>
      </c>
      <c r="BW69">
        <v>5.1803078677687049</v>
      </c>
      <c r="BX69">
        <v>2</v>
      </c>
      <c r="BY69">
        <v>4</v>
      </c>
      <c r="BZ69">
        <v>125</v>
      </c>
    </row>
    <row r="70" spans="1:78" ht="16.5">
      <c r="A70" s="297" t="str">
        <f t="shared" si="1"/>
        <v>송도버스</v>
      </c>
      <c r="B70" s="107" t="str">
        <f t="shared" si="2"/>
        <v>유영욱</v>
      </c>
      <c r="C70" s="108" t="str">
        <f t="shared" si="3"/>
        <v>D</v>
      </c>
      <c r="D70" s="109">
        <f t="shared" si="4"/>
        <v>0.84877265448867756</v>
      </c>
      <c r="E70" s="110">
        <f t="shared" si="5"/>
        <v>8199</v>
      </c>
      <c r="F70" s="111" t="str">
        <f t="shared" si="6"/>
        <v>8</v>
      </c>
      <c r="G70" s="112" t="str">
        <f t="shared" si="7"/>
        <v>70바2308</v>
      </c>
      <c r="H70" s="113">
        <f t="shared" si="8"/>
        <v>3</v>
      </c>
      <c r="I70" s="114">
        <f t="shared" si="9"/>
        <v>2292.4960000000001</v>
      </c>
      <c r="J70" s="115">
        <f t="shared" si="10"/>
        <v>1.0357061005557711E-2</v>
      </c>
      <c r="K70" s="115">
        <f t="shared" si="11"/>
        <v>0.35980774966797219</v>
      </c>
      <c r="L70" s="115">
        <f t="shared" si="12"/>
        <v>0.27350102246634234</v>
      </c>
      <c r="M70" s="116">
        <f t="shared" si="13"/>
        <v>15.898</v>
      </c>
      <c r="N70" s="117">
        <f t="shared" si="14"/>
        <v>0.47982635520410938</v>
      </c>
      <c r="O70" s="117">
        <f t="shared" si="15"/>
        <v>25.518037981309455</v>
      </c>
      <c r="P70" s="217">
        <f t="shared" si="16"/>
        <v>19</v>
      </c>
      <c r="Q70" s="218">
        <f t="shared" si="17"/>
        <v>11</v>
      </c>
      <c r="R70" s="218">
        <f t="shared" si="18"/>
        <v>585</v>
      </c>
      <c r="T70">
        <v>521</v>
      </c>
      <c r="U70">
        <v>8199</v>
      </c>
      <c r="V70" t="s">
        <v>280</v>
      </c>
      <c r="W70">
        <v>2292.4960000000001</v>
      </c>
      <c r="X70">
        <v>1230.1569999999999</v>
      </c>
      <c r="Y70">
        <v>1.8640000000000001</v>
      </c>
      <c r="Z70">
        <v>15.898</v>
      </c>
      <c r="AA70">
        <v>136.05635799999999</v>
      </c>
      <c r="AB70">
        <v>1.409144</v>
      </c>
      <c r="AC70">
        <v>48.954132000000001</v>
      </c>
      <c r="AD70" s="1">
        <v>627</v>
      </c>
      <c r="AE70">
        <v>11</v>
      </c>
      <c r="AF70">
        <v>585</v>
      </c>
      <c r="AG70">
        <v>82</v>
      </c>
      <c r="AH70">
        <v>16.849605</v>
      </c>
      <c r="AI70">
        <v>2000.1</v>
      </c>
      <c r="AJ70">
        <v>0</v>
      </c>
      <c r="AK70">
        <v>19</v>
      </c>
      <c r="AL70">
        <v>5303</v>
      </c>
      <c r="AM70">
        <v>0.84877265448867756</v>
      </c>
      <c r="AN70" t="s">
        <v>67</v>
      </c>
      <c r="AO70">
        <v>2101.6280000000002</v>
      </c>
      <c r="AP70" t="s">
        <v>469</v>
      </c>
      <c r="AQ70" t="s">
        <v>116</v>
      </c>
      <c r="AR70" t="s">
        <v>118</v>
      </c>
      <c r="AS70" t="s">
        <v>116</v>
      </c>
      <c r="AT70" t="s">
        <v>118</v>
      </c>
      <c r="AU70" t="s">
        <v>220</v>
      </c>
      <c r="AV70" t="s">
        <v>280</v>
      </c>
      <c r="AW70" t="s">
        <v>67</v>
      </c>
      <c r="AX70">
        <v>8199</v>
      </c>
      <c r="AY70" t="s">
        <v>571</v>
      </c>
      <c r="AZ70">
        <v>3</v>
      </c>
      <c r="BA70" t="s">
        <v>358</v>
      </c>
      <c r="BB70">
        <v>3</v>
      </c>
      <c r="BC70">
        <v>1</v>
      </c>
      <c r="BE70" t="s">
        <v>69</v>
      </c>
      <c r="BF70">
        <v>-1</v>
      </c>
      <c r="BG70" t="s">
        <v>328</v>
      </c>
      <c r="BI70" t="s">
        <v>116</v>
      </c>
      <c r="BJ70" t="s">
        <v>280</v>
      </c>
      <c r="BK70" t="s">
        <v>67</v>
      </c>
      <c r="BL70">
        <v>0.84877265448867756</v>
      </c>
      <c r="BM70">
        <v>8199</v>
      </c>
      <c r="BN70" t="s">
        <v>118</v>
      </c>
      <c r="BO70" t="s">
        <v>220</v>
      </c>
      <c r="BP70">
        <v>3</v>
      </c>
      <c r="BQ70">
        <v>2292.4960000000001</v>
      </c>
      <c r="BR70">
        <v>1.0357061005557711E-2</v>
      </c>
      <c r="BS70">
        <v>0.35980774966797219</v>
      </c>
      <c r="BT70">
        <v>0.27350102246634234</v>
      </c>
      <c r="BU70">
        <v>15.898</v>
      </c>
      <c r="BV70">
        <v>0.47982635520410938</v>
      </c>
      <c r="BW70">
        <v>25.518037981309455</v>
      </c>
      <c r="BX70">
        <v>19</v>
      </c>
      <c r="BY70">
        <v>11</v>
      </c>
      <c r="BZ70">
        <v>585</v>
      </c>
    </row>
    <row r="71" spans="1:78" ht="16.5">
      <c r="A71" s="296" t="str">
        <f t="shared" ref="A71:A132" si="19">BI71</f>
        <v>송도버스</v>
      </c>
      <c r="B71" s="123" t="str">
        <f t="shared" ref="B71:B132" si="20">IF(BJ71="NULL", E71, BJ71)</f>
        <v>유원민</v>
      </c>
      <c r="C71" s="124" t="str">
        <f t="shared" ref="C71:C132" si="21">BK71</f>
        <v>C</v>
      </c>
      <c r="D71" s="125">
        <f t="shared" ref="D71:D132" si="22">BL71</f>
        <v>0.85860231823313882</v>
      </c>
      <c r="E71" s="126">
        <f t="shared" ref="E71:E132" si="23">U71</f>
        <v>7248</v>
      </c>
      <c r="F71" s="127" t="str">
        <f t="shared" ref="F71:F132" si="24">BN71</f>
        <v>8</v>
      </c>
      <c r="G71" s="128" t="str">
        <f t="shared" ref="G71:G132" si="25">BO71</f>
        <v>70바2251</v>
      </c>
      <c r="H71" s="129">
        <f t="shared" ref="H71:H132" si="26">BP71</f>
        <v>12</v>
      </c>
      <c r="I71" s="130">
        <f t="shared" ref="I71:I132" si="27">BQ71</f>
        <v>2180.7150000000001</v>
      </c>
      <c r="J71" s="131">
        <f t="shared" ref="J71:J132" si="28">AB71/AA71</f>
        <v>1.3379479743555311E-2</v>
      </c>
      <c r="K71" s="131">
        <f t="shared" ref="K71:K132" si="29">AC71/AA71</f>
        <v>0.37285060426232725</v>
      </c>
      <c r="L71" s="131">
        <f t="shared" ref="L71:L132" si="30">AD71/I71</f>
        <v>0.27055346526254004</v>
      </c>
      <c r="M71" s="132">
        <f t="shared" ref="M71:M132" si="31">Z71</f>
        <v>13.487</v>
      </c>
      <c r="N71" s="133">
        <f t="shared" ref="N71:N132" si="32">BV71</f>
        <v>0</v>
      </c>
      <c r="O71" s="133">
        <f t="shared" ref="O71:O132" si="33">BW71</f>
        <v>6.832621410867536</v>
      </c>
      <c r="P71" s="215">
        <f t="shared" ref="P71:P132" si="34">AK71</f>
        <v>24</v>
      </c>
      <c r="Q71" s="216">
        <f t="shared" ref="Q71:Q132" si="35">AE71</f>
        <v>0</v>
      </c>
      <c r="R71" s="216">
        <f t="shared" ref="R71:R132" si="36">AF71</f>
        <v>149</v>
      </c>
      <c r="T71">
        <v>521</v>
      </c>
      <c r="U71">
        <v>7248</v>
      </c>
      <c r="V71" t="s">
        <v>470</v>
      </c>
      <c r="W71">
        <v>2185.4349999999999</v>
      </c>
      <c r="X71">
        <v>1138.44</v>
      </c>
      <c r="Y71">
        <v>1.92</v>
      </c>
      <c r="Z71">
        <v>13.487</v>
      </c>
      <c r="AA71">
        <v>131.376633</v>
      </c>
      <c r="AB71">
        <v>1.7577510000000001</v>
      </c>
      <c r="AC71">
        <v>48.983857</v>
      </c>
      <c r="AD71" s="1">
        <v>590</v>
      </c>
      <c r="AE71">
        <v>0</v>
      </c>
      <c r="AF71">
        <v>149</v>
      </c>
      <c r="AG71">
        <v>72</v>
      </c>
      <c r="AH71">
        <v>16.634882999999999</v>
      </c>
      <c r="AI71">
        <v>1702.8</v>
      </c>
      <c r="AJ71">
        <v>0</v>
      </c>
      <c r="AK71">
        <v>24</v>
      </c>
      <c r="AL71">
        <v>2641</v>
      </c>
      <c r="AM71">
        <v>0.85860231823313882</v>
      </c>
      <c r="AN71" t="s">
        <v>69</v>
      </c>
      <c r="AO71">
        <v>430.005</v>
      </c>
      <c r="AP71" t="s">
        <v>471</v>
      </c>
      <c r="AQ71" t="s">
        <v>116</v>
      </c>
      <c r="AR71" t="s">
        <v>118</v>
      </c>
      <c r="AS71" t="s">
        <v>116</v>
      </c>
      <c r="AT71" t="s">
        <v>118</v>
      </c>
      <c r="AU71" t="s">
        <v>201</v>
      </c>
      <c r="AV71" t="s">
        <v>470</v>
      </c>
      <c r="AW71" t="s">
        <v>69</v>
      </c>
      <c r="AX71">
        <v>7248</v>
      </c>
      <c r="AY71" t="s">
        <v>574</v>
      </c>
      <c r="AZ71">
        <v>15</v>
      </c>
      <c r="BA71" t="s">
        <v>401</v>
      </c>
      <c r="BB71">
        <v>12</v>
      </c>
      <c r="BC71">
        <v>1</v>
      </c>
      <c r="BE71" t="s">
        <v>615</v>
      </c>
      <c r="BF71" t="s">
        <v>616</v>
      </c>
      <c r="BG71" t="s">
        <v>615</v>
      </c>
      <c r="BI71" t="s">
        <v>116</v>
      </c>
      <c r="BJ71" t="s">
        <v>470</v>
      </c>
      <c r="BK71" t="s">
        <v>69</v>
      </c>
      <c r="BL71">
        <v>0.85860231823313882</v>
      </c>
      <c r="BM71">
        <v>7248</v>
      </c>
      <c r="BN71" t="s">
        <v>118</v>
      </c>
      <c r="BO71" t="s">
        <v>201</v>
      </c>
      <c r="BP71">
        <v>12</v>
      </c>
      <c r="BQ71">
        <v>2180.7150000000001</v>
      </c>
      <c r="BR71">
        <v>1.3379479743555311E-2</v>
      </c>
      <c r="BS71">
        <v>0.37285060426232725</v>
      </c>
      <c r="BT71">
        <v>0.26996913657921651</v>
      </c>
      <c r="BU71">
        <v>13.487</v>
      </c>
      <c r="BV71">
        <v>0</v>
      </c>
      <c r="BW71">
        <v>6.832621410867536</v>
      </c>
      <c r="BX71">
        <v>24</v>
      </c>
      <c r="BY71">
        <v>0</v>
      </c>
      <c r="BZ71">
        <v>149</v>
      </c>
    </row>
    <row r="72" spans="1:78" ht="16.5">
      <c r="A72" s="297" t="str">
        <f t="shared" si="19"/>
        <v>송도버스</v>
      </c>
      <c r="B72" s="107" t="str">
        <f t="shared" si="20"/>
        <v>유주현</v>
      </c>
      <c r="C72" s="108" t="str">
        <f t="shared" si="21"/>
        <v>C</v>
      </c>
      <c r="D72" s="109">
        <f t="shared" si="22"/>
        <v>0.86730427656099907</v>
      </c>
      <c r="E72" s="110">
        <f t="shared" si="23"/>
        <v>8628</v>
      </c>
      <c r="F72" s="111" t="str">
        <f t="shared" si="24"/>
        <v>8</v>
      </c>
      <c r="G72" s="112" t="str">
        <f t="shared" si="25"/>
        <v>70바2296</v>
      </c>
      <c r="H72" s="113">
        <f t="shared" si="26"/>
        <v>6</v>
      </c>
      <c r="I72" s="114">
        <f t="shared" si="27"/>
        <v>978.08699999999999</v>
      </c>
      <c r="J72" s="115">
        <f t="shared" si="28"/>
        <v>3.3337904712432134E-3</v>
      </c>
      <c r="K72" s="115">
        <f t="shared" si="29"/>
        <v>0.37950227364888972</v>
      </c>
      <c r="L72" s="115">
        <f t="shared" si="30"/>
        <v>3.8851349624317674E-2</v>
      </c>
      <c r="M72" s="116">
        <f t="shared" si="31"/>
        <v>14.036</v>
      </c>
      <c r="N72" s="117">
        <f t="shared" si="32"/>
        <v>0</v>
      </c>
      <c r="O72" s="117">
        <f t="shared" si="33"/>
        <v>41.714080649267395</v>
      </c>
      <c r="P72" s="217">
        <f t="shared" si="34"/>
        <v>12</v>
      </c>
      <c r="Q72" s="218">
        <f t="shared" si="35"/>
        <v>0</v>
      </c>
      <c r="R72" s="218">
        <f t="shared" si="36"/>
        <v>426</v>
      </c>
      <c r="T72">
        <v>521</v>
      </c>
      <c r="U72">
        <v>8628</v>
      </c>
      <c r="V72" t="s">
        <v>281</v>
      </c>
      <c r="W72">
        <v>1027.934</v>
      </c>
      <c r="X72">
        <v>530.15</v>
      </c>
      <c r="Y72">
        <v>1.9390000000000001</v>
      </c>
      <c r="Z72">
        <v>14.036</v>
      </c>
      <c r="AA72">
        <v>56.489153000000002</v>
      </c>
      <c r="AB72">
        <v>0.18832299999999999</v>
      </c>
      <c r="AC72">
        <v>21.437761999999999</v>
      </c>
      <c r="AD72" s="1">
        <v>38</v>
      </c>
      <c r="AE72">
        <v>0</v>
      </c>
      <c r="AF72">
        <v>426</v>
      </c>
      <c r="AG72">
        <v>86</v>
      </c>
      <c r="AH72">
        <v>18.197015</v>
      </c>
      <c r="AI72">
        <v>1906.1</v>
      </c>
      <c r="AJ72">
        <v>0</v>
      </c>
      <c r="AK72">
        <v>12</v>
      </c>
      <c r="AL72">
        <v>2471</v>
      </c>
      <c r="AM72">
        <v>0.86730427656099907</v>
      </c>
      <c r="AN72" t="s">
        <v>69</v>
      </c>
      <c r="AO72">
        <v>263.923</v>
      </c>
      <c r="AP72" t="s">
        <v>472</v>
      </c>
      <c r="AQ72" t="s">
        <v>116</v>
      </c>
      <c r="AR72" t="s">
        <v>118</v>
      </c>
      <c r="AS72" t="s">
        <v>116</v>
      </c>
      <c r="AT72" t="s">
        <v>118</v>
      </c>
      <c r="AU72" t="s">
        <v>218</v>
      </c>
      <c r="AV72" t="s">
        <v>281</v>
      </c>
      <c r="AW72" t="s">
        <v>69</v>
      </c>
      <c r="AX72">
        <v>8628</v>
      </c>
      <c r="AY72" t="s">
        <v>574</v>
      </c>
      <c r="AZ72">
        <v>10</v>
      </c>
      <c r="BA72" t="s">
        <v>356</v>
      </c>
      <c r="BB72">
        <v>6</v>
      </c>
      <c r="BC72">
        <v>1</v>
      </c>
      <c r="BE72" t="s">
        <v>67</v>
      </c>
      <c r="BF72">
        <v>1</v>
      </c>
      <c r="BG72" t="s">
        <v>329</v>
      </c>
      <c r="BI72" t="s">
        <v>116</v>
      </c>
      <c r="BJ72" t="s">
        <v>281</v>
      </c>
      <c r="BK72" t="s">
        <v>69</v>
      </c>
      <c r="BL72">
        <v>0.86730427656099907</v>
      </c>
      <c r="BM72">
        <v>8628</v>
      </c>
      <c r="BN72" t="s">
        <v>118</v>
      </c>
      <c r="BO72" t="s">
        <v>218</v>
      </c>
      <c r="BP72">
        <v>6</v>
      </c>
      <c r="BQ72">
        <v>978.08699999999999</v>
      </c>
      <c r="BR72">
        <v>3.3337904712432134E-3</v>
      </c>
      <c r="BS72">
        <v>0.37950227364888972</v>
      </c>
      <c r="BT72">
        <v>3.6967353935174828E-2</v>
      </c>
      <c r="BU72">
        <v>14.036</v>
      </c>
      <c r="BV72">
        <v>0</v>
      </c>
      <c r="BW72">
        <v>41.714080649267395</v>
      </c>
      <c r="BX72">
        <v>12</v>
      </c>
      <c r="BY72">
        <v>0</v>
      </c>
      <c r="BZ72">
        <v>426</v>
      </c>
    </row>
    <row r="73" spans="1:78" ht="16.5">
      <c r="A73" s="296" t="str">
        <f t="shared" si="19"/>
        <v>송도버스</v>
      </c>
      <c r="B73" s="123" t="str">
        <f t="shared" si="20"/>
        <v>유태선</v>
      </c>
      <c r="C73" s="124" t="str">
        <f t="shared" si="21"/>
        <v>D</v>
      </c>
      <c r="D73" s="125">
        <f t="shared" si="22"/>
        <v>0.82781909237168327</v>
      </c>
      <c r="E73" s="126">
        <f t="shared" si="23"/>
        <v>6459</v>
      </c>
      <c r="F73" s="127" t="str">
        <f t="shared" si="24"/>
        <v>8</v>
      </c>
      <c r="G73" s="128" t="str">
        <f t="shared" si="25"/>
        <v>70바2265</v>
      </c>
      <c r="H73" s="129">
        <f t="shared" si="26"/>
        <v>14</v>
      </c>
      <c r="I73" s="130">
        <f t="shared" si="27"/>
        <v>2760.7770000000005</v>
      </c>
      <c r="J73" s="131">
        <f t="shared" si="28"/>
        <v>2.0734096444916059E-2</v>
      </c>
      <c r="K73" s="131">
        <f t="shared" si="29"/>
        <v>0.33418534237634073</v>
      </c>
      <c r="L73" s="131">
        <f t="shared" si="30"/>
        <v>0.21479460311354373</v>
      </c>
      <c r="M73" s="132">
        <f t="shared" si="31"/>
        <v>14.045</v>
      </c>
      <c r="N73" s="133">
        <f t="shared" si="32"/>
        <v>0.39843855552259377</v>
      </c>
      <c r="O73" s="133">
        <f t="shared" si="33"/>
        <v>29.520674795537627</v>
      </c>
      <c r="P73" s="215">
        <f t="shared" si="34"/>
        <v>12</v>
      </c>
      <c r="Q73" s="216">
        <f t="shared" si="35"/>
        <v>11</v>
      </c>
      <c r="R73" s="216">
        <f t="shared" si="36"/>
        <v>815</v>
      </c>
      <c r="T73">
        <v>521</v>
      </c>
      <c r="U73">
        <v>6459</v>
      </c>
      <c r="V73" t="s">
        <v>473</v>
      </c>
      <c r="W73">
        <v>2760.777</v>
      </c>
      <c r="X73">
        <v>1355.1679999999999</v>
      </c>
      <c r="Y73">
        <v>2.0369999999999999</v>
      </c>
      <c r="Z73">
        <v>14.045</v>
      </c>
      <c r="AA73">
        <v>152.123581</v>
      </c>
      <c r="AB73">
        <v>3.1541450000000002</v>
      </c>
      <c r="AC73">
        <v>50.837471000000001</v>
      </c>
      <c r="AD73" s="1">
        <v>593</v>
      </c>
      <c r="AE73">
        <v>11</v>
      </c>
      <c r="AF73">
        <v>815</v>
      </c>
      <c r="AG73">
        <v>77</v>
      </c>
      <c r="AH73">
        <v>18.148250999999998</v>
      </c>
      <c r="AI73">
        <v>5544.4</v>
      </c>
      <c r="AJ73">
        <v>0</v>
      </c>
      <c r="AK73">
        <v>12</v>
      </c>
      <c r="AL73">
        <v>2665</v>
      </c>
      <c r="AM73">
        <v>0.82781909237168327</v>
      </c>
      <c r="AN73" t="s">
        <v>67</v>
      </c>
      <c r="AO73">
        <v>427.56299999999999</v>
      </c>
      <c r="AP73" t="s">
        <v>474</v>
      </c>
      <c r="AQ73" t="s">
        <v>116</v>
      </c>
      <c r="AR73" t="s">
        <v>118</v>
      </c>
      <c r="AS73" t="s">
        <v>116</v>
      </c>
      <c r="AT73" t="s">
        <v>118</v>
      </c>
      <c r="AU73" t="s">
        <v>207</v>
      </c>
      <c r="AV73" t="s">
        <v>473</v>
      </c>
      <c r="AW73" t="s">
        <v>67</v>
      </c>
      <c r="AX73">
        <v>6459</v>
      </c>
      <c r="AY73" t="s">
        <v>571</v>
      </c>
      <c r="AZ73">
        <v>18</v>
      </c>
      <c r="BA73" t="s">
        <v>623</v>
      </c>
      <c r="BB73">
        <v>14</v>
      </c>
      <c r="BC73">
        <v>1</v>
      </c>
      <c r="BE73" t="s">
        <v>69</v>
      </c>
      <c r="BF73">
        <v>-1</v>
      </c>
      <c r="BG73" t="s">
        <v>328</v>
      </c>
      <c r="BI73" t="s">
        <v>116</v>
      </c>
      <c r="BJ73" t="s">
        <v>473</v>
      </c>
      <c r="BK73" t="s">
        <v>67</v>
      </c>
      <c r="BL73">
        <v>0.82781909237168327</v>
      </c>
      <c r="BM73">
        <v>6459</v>
      </c>
      <c r="BN73" t="s">
        <v>118</v>
      </c>
      <c r="BO73" t="s">
        <v>207</v>
      </c>
      <c r="BP73">
        <v>14</v>
      </c>
      <c r="BQ73">
        <v>2760.7770000000005</v>
      </c>
      <c r="BR73">
        <v>2.0734096444916059E-2</v>
      </c>
      <c r="BS73">
        <v>0.33418534237634073</v>
      </c>
      <c r="BT73">
        <v>0.21479460311354376</v>
      </c>
      <c r="BU73">
        <v>14.045</v>
      </c>
      <c r="BV73">
        <v>0.39843855552259377</v>
      </c>
      <c r="BW73">
        <v>29.520674795537627</v>
      </c>
      <c r="BX73">
        <v>12</v>
      </c>
      <c r="BY73">
        <v>11</v>
      </c>
      <c r="BZ73">
        <v>815</v>
      </c>
    </row>
    <row r="74" spans="1:78" ht="16.5">
      <c r="A74" s="297" t="str">
        <f t="shared" si="19"/>
        <v>송도버스</v>
      </c>
      <c r="B74" s="107" t="str">
        <f t="shared" si="20"/>
        <v>윤석훈</v>
      </c>
      <c r="C74" s="108" t="str">
        <f t="shared" si="21"/>
        <v>B</v>
      </c>
      <c r="D74" s="109">
        <f t="shared" si="22"/>
        <v>0.92086792774415183</v>
      </c>
      <c r="E74" s="110">
        <f t="shared" si="23"/>
        <v>5886</v>
      </c>
      <c r="F74" s="111" t="str">
        <f t="shared" si="24"/>
        <v>8</v>
      </c>
      <c r="G74" s="112" t="str">
        <f t="shared" si="25"/>
        <v>70바2251</v>
      </c>
      <c r="H74" s="113">
        <f t="shared" si="26"/>
        <v>6</v>
      </c>
      <c r="I74" s="114">
        <f t="shared" si="27"/>
        <v>2482.8269999999998</v>
      </c>
      <c r="J74" s="115">
        <f t="shared" si="28"/>
        <v>1.9141161502515429E-2</v>
      </c>
      <c r="K74" s="115">
        <f t="shared" si="29"/>
        <v>0.35106375703750664</v>
      </c>
      <c r="L74" s="115">
        <f t="shared" si="30"/>
        <v>6.9678636489775569E-2</v>
      </c>
      <c r="M74" s="116">
        <f t="shared" si="31"/>
        <v>10.087999999999999</v>
      </c>
      <c r="N74" s="117">
        <f t="shared" si="32"/>
        <v>0.12083000547359926</v>
      </c>
      <c r="O74" s="117">
        <f t="shared" si="33"/>
        <v>7.6525670133279533</v>
      </c>
      <c r="P74" s="217">
        <f t="shared" si="34"/>
        <v>29</v>
      </c>
      <c r="Q74" s="218">
        <f t="shared" si="35"/>
        <v>3</v>
      </c>
      <c r="R74" s="218">
        <f t="shared" si="36"/>
        <v>190</v>
      </c>
      <c r="T74">
        <v>521</v>
      </c>
      <c r="U74">
        <v>5886</v>
      </c>
      <c r="V74" t="s">
        <v>282</v>
      </c>
      <c r="W74">
        <v>2482.8270000000002</v>
      </c>
      <c r="X74">
        <v>1234.047</v>
      </c>
      <c r="Y74">
        <v>2.012</v>
      </c>
      <c r="Z74">
        <v>10.087999999999999</v>
      </c>
      <c r="AA74">
        <v>154.56663900000001</v>
      </c>
      <c r="AB74">
        <v>2.9585849999999998</v>
      </c>
      <c r="AC74">
        <v>54.262745000000002</v>
      </c>
      <c r="AD74" s="1">
        <v>173</v>
      </c>
      <c r="AE74">
        <v>3</v>
      </c>
      <c r="AF74">
        <v>190</v>
      </c>
      <c r="AG74">
        <v>71</v>
      </c>
      <c r="AH74">
        <v>16.063148999999999</v>
      </c>
      <c r="AI74">
        <v>330.1</v>
      </c>
      <c r="AJ74">
        <v>0</v>
      </c>
      <c r="AK74">
        <v>29</v>
      </c>
      <c r="AL74">
        <v>5783</v>
      </c>
      <c r="AM74">
        <v>0.92086792774415183</v>
      </c>
      <c r="AN74" t="s">
        <v>68</v>
      </c>
      <c r="AO74">
        <v>1437.356</v>
      </c>
      <c r="AP74" t="s">
        <v>475</v>
      </c>
      <c r="AQ74" t="s">
        <v>116</v>
      </c>
      <c r="AR74" t="s">
        <v>118</v>
      </c>
      <c r="AS74" t="s">
        <v>116</v>
      </c>
      <c r="AT74" t="s">
        <v>118</v>
      </c>
      <c r="AU74" t="s">
        <v>201</v>
      </c>
      <c r="AV74" t="s">
        <v>282</v>
      </c>
      <c r="AW74" t="s">
        <v>68</v>
      </c>
      <c r="AX74">
        <v>5886</v>
      </c>
      <c r="AY74" t="s">
        <v>580</v>
      </c>
      <c r="AZ74">
        <v>6</v>
      </c>
      <c r="BA74" t="s">
        <v>624</v>
      </c>
      <c r="BB74">
        <v>6</v>
      </c>
      <c r="BC74">
        <v>1</v>
      </c>
      <c r="BE74" t="s">
        <v>68</v>
      </c>
      <c r="BF74">
        <v>0</v>
      </c>
      <c r="BG74" t="s">
        <v>327</v>
      </c>
      <c r="BI74" t="s">
        <v>116</v>
      </c>
      <c r="BJ74" t="s">
        <v>282</v>
      </c>
      <c r="BK74" t="s">
        <v>68</v>
      </c>
      <c r="BL74">
        <v>0.92086792774415183</v>
      </c>
      <c r="BM74">
        <v>5886</v>
      </c>
      <c r="BN74" t="s">
        <v>118</v>
      </c>
      <c r="BO74" t="s">
        <v>201</v>
      </c>
      <c r="BP74">
        <v>6</v>
      </c>
      <c r="BQ74">
        <v>2482.8269999999998</v>
      </c>
      <c r="BR74">
        <v>1.9141161502515429E-2</v>
      </c>
      <c r="BS74">
        <v>0.35106375703750664</v>
      </c>
      <c r="BT74">
        <v>6.9678636489775556E-2</v>
      </c>
      <c r="BU74">
        <v>10.087999999999999</v>
      </c>
      <c r="BV74">
        <v>0.12083000547359926</v>
      </c>
      <c r="BW74">
        <v>7.6525670133279533</v>
      </c>
      <c r="BX74">
        <v>29</v>
      </c>
      <c r="BY74">
        <v>3</v>
      </c>
      <c r="BZ74">
        <v>190</v>
      </c>
    </row>
    <row r="75" spans="1:78" ht="16.5">
      <c r="A75" s="296" t="str">
        <f t="shared" si="19"/>
        <v>송도버스</v>
      </c>
      <c r="B75" s="123" t="str">
        <f t="shared" si="20"/>
        <v>이강욱</v>
      </c>
      <c r="C75" s="124" t="str">
        <f t="shared" si="21"/>
        <v>F</v>
      </c>
      <c r="D75" s="125">
        <f t="shared" si="22"/>
        <v>0.79806585846697975</v>
      </c>
      <c r="E75" s="126">
        <f t="shared" si="23"/>
        <v>541</v>
      </c>
      <c r="F75" s="127" t="str">
        <f t="shared" si="24"/>
        <v>16-1</v>
      </c>
      <c r="G75" s="128" t="str">
        <f t="shared" si="25"/>
        <v>70바2229</v>
      </c>
      <c r="H75" s="129">
        <f t="shared" si="26"/>
        <v>13</v>
      </c>
      <c r="I75" s="130">
        <f t="shared" si="27"/>
        <v>1741.1420000000001</v>
      </c>
      <c r="J75" s="131">
        <f t="shared" si="28"/>
        <v>1.3303207068872809E-2</v>
      </c>
      <c r="K75" s="131">
        <f t="shared" si="29"/>
        <v>0.37525720743544833</v>
      </c>
      <c r="L75" s="131">
        <f t="shared" si="30"/>
        <v>0.23777497757219113</v>
      </c>
      <c r="M75" s="132">
        <f t="shared" si="31"/>
        <v>17.646000000000001</v>
      </c>
      <c r="N75" s="133">
        <f t="shared" si="32"/>
        <v>0.28829659954160841</v>
      </c>
      <c r="O75" s="133">
        <f t="shared" si="33"/>
        <v>51.388868868291695</v>
      </c>
      <c r="P75" s="215">
        <f t="shared" si="34"/>
        <v>13</v>
      </c>
      <c r="Q75" s="216">
        <f t="shared" si="35"/>
        <v>10</v>
      </c>
      <c r="R75" s="216">
        <f t="shared" si="36"/>
        <v>1111</v>
      </c>
      <c r="T75">
        <v>521</v>
      </c>
      <c r="U75">
        <v>541</v>
      </c>
      <c r="V75" t="s">
        <v>377</v>
      </c>
      <c r="W75">
        <v>1745.924</v>
      </c>
      <c r="X75">
        <v>931.09799999999996</v>
      </c>
      <c r="Y75">
        <v>1.875</v>
      </c>
      <c r="Z75">
        <v>17.646000000000001</v>
      </c>
      <c r="AA75">
        <v>90.808027999999993</v>
      </c>
      <c r="AB75">
        <v>1.2080379999999999</v>
      </c>
      <c r="AC75">
        <v>34.076366999999998</v>
      </c>
      <c r="AD75" s="1">
        <v>414</v>
      </c>
      <c r="AE75">
        <v>10</v>
      </c>
      <c r="AF75">
        <v>1111</v>
      </c>
      <c r="AG75">
        <v>76</v>
      </c>
      <c r="AH75">
        <v>19.226537</v>
      </c>
      <c r="AI75">
        <v>6187.8</v>
      </c>
      <c r="AJ75">
        <v>0</v>
      </c>
      <c r="AK75">
        <v>13</v>
      </c>
      <c r="AL75">
        <v>2149</v>
      </c>
      <c r="AM75">
        <v>0.79806585846697975</v>
      </c>
      <c r="AN75" t="s">
        <v>70</v>
      </c>
      <c r="AO75">
        <v>335.62400000000002</v>
      </c>
      <c r="AP75" t="s">
        <v>476</v>
      </c>
      <c r="AQ75" t="s">
        <v>116</v>
      </c>
      <c r="AR75" t="s">
        <v>117</v>
      </c>
      <c r="AS75" t="s">
        <v>116</v>
      </c>
      <c r="AT75" t="s">
        <v>117</v>
      </c>
      <c r="AU75" t="s">
        <v>169</v>
      </c>
      <c r="AV75" t="s">
        <v>377</v>
      </c>
      <c r="AW75" t="s">
        <v>70</v>
      </c>
      <c r="AX75">
        <v>541</v>
      </c>
      <c r="AY75" t="s">
        <v>584</v>
      </c>
      <c r="AZ75">
        <v>1</v>
      </c>
      <c r="BA75" t="s">
        <v>341</v>
      </c>
      <c r="BB75">
        <v>13</v>
      </c>
      <c r="BC75">
        <v>1</v>
      </c>
      <c r="BE75" t="s">
        <v>70</v>
      </c>
      <c r="BF75">
        <v>0</v>
      </c>
      <c r="BG75" t="s">
        <v>327</v>
      </c>
      <c r="BI75" t="s">
        <v>116</v>
      </c>
      <c r="BJ75" t="s">
        <v>377</v>
      </c>
      <c r="BK75" t="s">
        <v>70</v>
      </c>
      <c r="BL75">
        <v>0.79806585846697975</v>
      </c>
      <c r="BM75">
        <v>541</v>
      </c>
      <c r="BN75" t="s">
        <v>117</v>
      </c>
      <c r="BO75" t="s">
        <v>169</v>
      </c>
      <c r="BP75">
        <v>13</v>
      </c>
      <c r="BQ75">
        <v>1741.1420000000001</v>
      </c>
      <c r="BR75">
        <v>1.3303207068872809E-2</v>
      </c>
      <c r="BS75">
        <v>0.37525720743544833</v>
      </c>
      <c r="BT75">
        <v>0.23712372359850714</v>
      </c>
      <c r="BU75">
        <v>17.646000000000001</v>
      </c>
      <c r="BV75">
        <v>0.28829659954160841</v>
      </c>
      <c r="BW75">
        <v>51.388868868291695</v>
      </c>
      <c r="BX75">
        <v>13</v>
      </c>
      <c r="BY75">
        <v>10</v>
      </c>
      <c r="BZ75">
        <v>1111</v>
      </c>
    </row>
    <row r="76" spans="1:78" ht="16.5">
      <c r="A76" s="297" t="str">
        <f t="shared" si="19"/>
        <v>송도버스</v>
      </c>
      <c r="B76" s="107" t="str">
        <f t="shared" si="20"/>
        <v>이경국</v>
      </c>
      <c r="C76" s="108" t="str">
        <f t="shared" si="21"/>
        <v>C</v>
      </c>
      <c r="D76" s="109">
        <f t="shared" si="22"/>
        <v>0.87921265728302778</v>
      </c>
      <c r="E76" s="110">
        <f t="shared" si="23"/>
        <v>2740</v>
      </c>
      <c r="F76" s="111" t="str">
        <f t="shared" si="24"/>
        <v>8</v>
      </c>
      <c r="G76" s="112" t="str">
        <f t="shared" si="25"/>
        <v>70바2293</v>
      </c>
      <c r="H76" s="113">
        <f t="shared" si="26"/>
        <v>9</v>
      </c>
      <c r="I76" s="114">
        <f t="shared" si="27"/>
        <v>3146.4629999999997</v>
      </c>
      <c r="J76" s="115">
        <f t="shared" si="28"/>
        <v>3.9153221203845671E-2</v>
      </c>
      <c r="K76" s="115">
        <f t="shared" si="29"/>
        <v>0.37762491782202928</v>
      </c>
      <c r="L76" s="115">
        <f t="shared" si="30"/>
        <v>0.27173368954282956</v>
      </c>
      <c r="M76" s="116">
        <f t="shared" si="31"/>
        <v>15.779</v>
      </c>
      <c r="N76" s="117">
        <f t="shared" si="32"/>
        <v>3.0782022132597935</v>
      </c>
      <c r="O76" s="117">
        <f t="shared" si="33"/>
        <v>56.15288879557076</v>
      </c>
      <c r="P76" s="217">
        <f t="shared" si="34"/>
        <v>36</v>
      </c>
      <c r="Q76" s="218">
        <f t="shared" si="35"/>
        <v>95</v>
      </c>
      <c r="R76" s="218">
        <f t="shared" si="36"/>
        <v>1863</v>
      </c>
      <c r="T76">
        <v>521</v>
      </c>
      <c r="U76">
        <v>2740</v>
      </c>
      <c r="V76" t="s">
        <v>283</v>
      </c>
      <c r="W76">
        <v>3193.395</v>
      </c>
      <c r="X76">
        <v>1777.4549999999999</v>
      </c>
      <c r="Y76">
        <v>1.7969999999999999</v>
      </c>
      <c r="Z76">
        <v>15.779</v>
      </c>
      <c r="AA76">
        <v>196.399958</v>
      </c>
      <c r="AB76">
        <v>7.6896909999999998</v>
      </c>
      <c r="AC76">
        <v>74.165518000000006</v>
      </c>
      <c r="AD76" s="1">
        <v>855</v>
      </c>
      <c r="AE76">
        <v>95</v>
      </c>
      <c r="AF76">
        <v>1863</v>
      </c>
      <c r="AG76">
        <v>77</v>
      </c>
      <c r="AH76">
        <v>16.259651999999999</v>
      </c>
      <c r="AI76">
        <v>6783.5</v>
      </c>
      <c r="AJ76">
        <v>0</v>
      </c>
      <c r="AK76">
        <v>36</v>
      </c>
      <c r="AL76">
        <v>17163</v>
      </c>
      <c r="AM76">
        <v>0.87921265728302778</v>
      </c>
      <c r="AN76" t="s">
        <v>69</v>
      </c>
      <c r="AO76">
        <v>1979.848</v>
      </c>
      <c r="AP76" t="s">
        <v>477</v>
      </c>
      <c r="AQ76" t="s">
        <v>116</v>
      </c>
      <c r="AR76" t="s">
        <v>118</v>
      </c>
      <c r="AS76" t="s">
        <v>116</v>
      </c>
      <c r="AT76" t="s">
        <v>118</v>
      </c>
      <c r="AU76" t="s">
        <v>216</v>
      </c>
      <c r="AV76" t="s">
        <v>283</v>
      </c>
      <c r="AW76" t="s">
        <v>69</v>
      </c>
      <c r="AX76">
        <v>2740</v>
      </c>
      <c r="AY76" t="s">
        <v>574</v>
      </c>
      <c r="AZ76">
        <v>6</v>
      </c>
      <c r="BA76" t="s">
        <v>194</v>
      </c>
      <c r="BB76">
        <v>9</v>
      </c>
      <c r="BC76">
        <v>1</v>
      </c>
      <c r="BE76" t="s">
        <v>67</v>
      </c>
      <c r="BF76">
        <v>1</v>
      </c>
      <c r="BG76" t="s">
        <v>329</v>
      </c>
      <c r="BI76" t="s">
        <v>116</v>
      </c>
      <c r="BJ76" t="s">
        <v>283</v>
      </c>
      <c r="BK76" t="s">
        <v>69</v>
      </c>
      <c r="BL76">
        <v>0.87921265728302778</v>
      </c>
      <c r="BM76">
        <v>2740</v>
      </c>
      <c r="BN76" t="s">
        <v>118</v>
      </c>
      <c r="BO76" t="s">
        <v>216</v>
      </c>
      <c r="BP76">
        <v>9</v>
      </c>
      <c r="BQ76">
        <v>3146.4629999999997</v>
      </c>
      <c r="BR76">
        <v>3.9153221203845671E-2</v>
      </c>
      <c r="BS76">
        <v>0.37762491782202928</v>
      </c>
      <c r="BT76">
        <v>0.2677401323669637</v>
      </c>
      <c r="BU76">
        <v>15.779</v>
      </c>
      <c r="BV76">
        <v>3.0782022132597935</v>
      </c>
      <c r="BW76">
        <v>56.15288879557076</v>
      </c>
      <c r="BX76">
        <v>36</v>
      </c>
      <c r="BY76">
        <v>95</v>
      </c>
      <c r="BZ76">
        <v>1863</v>
      </c>
    </row>
    <row r="77" spans="1:78" ht="16.5">
      <c r="A77" s="296" t="str">
        <f t="shared" si="19"/>
        <v>송도버스</v>
      </c>
      <c r="B77" s="123" t="str">
        <f t="shared" si="20"/>
        <v>이경섭</v>
      </c>
      <c r="C77" s="124" t="str">
        <f t="shared" si="21"/>
        <v>D</v>
      </c>
      <c r="D77" s="125">
        <f t="shared" si="22"/>
        <v>0.84020558683999558</v>
      </c>
      <c r="E77" s="126">
        <f t="shared" si="23"/>
        <v>3748</v>
      </c>
      <c r="F77" s="127" t="str">
        <f t="shared" si="24"/>
        <v>8</v>
      </c>
      <c r="G77" s="128" t="str">
        <f t="shared" si="25"/>
        <v>70바2222</v>
      </c>
      <c r="H77" s="129">
        <f t="shared" si="26"/>
        <v>2</v>
      </c>
      <c r="I77" s="130">
        <f t="shared" si="27"/>
        <v>1321.0329999999999</v>
      </c>
      <c r="J77" s="131">
        <f t="shared" si="28"/>
        <v>2.2784738134608875E-2</v>
      </c>
      <c r="K77" s="131">
        <f t="shared" si="29"/>
        <v>0.35188859026717129</v>
      </c>
      <c r="L77" s="131">
        <f t="shared" si="30"/>
        <v>0.26948607642655409</v>
      </c>
      <c r="M77" s="132">
        <f t="shared" si="31"/>
        <v>17.7</v>
      </c>
      <c r="N77" s="133">
        <f t="shared" si="32"/>
        <v>7.569833607487475E-2</v>
      </c>
      <c r="O77" s="133">
        <f t="shared" si="33"/>
        <v>27.856987675553906</v>
      </c>
      <c r="P77" s="215">
        <f t="shared" si="34"/>
        <v>9</v>
      </c>
      <c r="Q77" s="216">
        <f t="shared" si="35"/>
        <v>1</v>
      </c>
      <c r="R77" s="216">
        <f t="shared" si="36"/>
        <v>368</v>
      </c>
      <c r="T77">
        <v>521</v>
      </c>
      <c r="U77">
        <v>3748</v>
      </c>
      <c r="V77" t="s">
        <v>284</v>
      </c>
      <c r="W77">
        <v>1321.0329999999999</v>
      </c>
      <c r="X77">
        <v>755.75699999999995</v>
      </c>
      <c r="Y77">
        <v>1.748</v>
      </c>
      <c r="Z77">
        <v>17.7</v>
      </c>
      <c r="AA77">
        <v>74.586374000000006</v>
      </c>
      <c r="AB77">
        <v>1.6994309999999999</v>
      </c>
      <c r="AC77">
        <v>26.246093999999999</v>
      </c>
      <c r="AD77" s="1">
        <v>356</v>
      </c>
      <c r="AE77">
        <v>1</v>
      </c>
      <c r="AF77">
        <v>368</v>
      </c>
      <c r="AG77">
        <v>76</v>
      </c>
      <c r="AH77">
        <v>17.711452000000001</v>
      </c>
      <c r="AI77">
        <v>1004.2</v>
      </c>
      <c r="AJ77">
        <v>0</v>
      </c>
      <c r="AK77">
        <v>9</v>
      </c>
      <c r="AL77">
        <v>1565</v>
      </c>
      <c r="AM77">
        <v>0.84020558683999558</v>
      </c>
      <c r="AN77" t="s">
        <v>67</v>
      </c>
      <c r="AO77">
        <v>1077.3</v>
      </c>
      <c r="AP77" t="s">
        <v>478</v>
      </c>
      <c r="AQ77" t="s">
        <v>116</v>
      </c>
      <c r="AR77" t="s">
        <v>118</v>
      </c>
      <c r="AS77" t="s">
        <v>116</v>
      </c>
      <c r="AT77" t="s">
        <v>118</v>
      </c>
      <c r="AU77" t="s">
        <v>189</v>
      </c>
      <c r="AV77" t="s">
        <v>284</v>
      </c>
      <c r="AW77" t="s">
        <v>67</v>
      </c>
      <c r="AX77">
        <v>3748</v>
      </c>
      <c r="AY77" t="s">
        <v>571</v>
      </c>
      <c r="AZ77">
        <v>4</v>
      </c>
      <c r="BA77" t="s">
        <v>388</v>
      </c>
      <c r="BB77">
        <v>2</v>
      </c>
      <c r="BC77">
        <v>1</v>
      </c>
      <c r="BE77" t="s">
        <v>67</v>
      </c>
      <c r="BF77">
        <v>0</v>
      </c>
      <c r="BG77" t="s">
        <v>327</v>
      </c>
      <c r="BI77" t="s">
        <v>116</v>
      </c>
      <c r="BJ77" t="s">
        <v>284</v>
      </c>
      <c r="BK77" t="s">
        <v>67</v>
      </c>
      <c r="BL77">
        <v>0.84020558683999558</v>
      </c>
      <c r="BM77">
        <v>3748</v>
      </c>
      <c r="BN77" t="s">
        <v>118</v>
      </c>
      <c r="BO77" t="s">
        <v>189</v>
      </c>
      <c r="BP77">
        <v>2</v>
      </c>
      <c r="BQ77">
        <v>1321.0329999999999</v>
      </c>
      <c r="BR77">
        <v>2.2784738134608875E-2</v>
      </c>
      <c r="BS77">
        <v>0.35188859026717129</v>
      </c>
      <c r="BT77">
        <v>0.26948607642655409</v>
      </c>
      <c r="BU77">
        <v>17.7</v>
      </c>
      <c r="BV77">
        <v>7.569833607487475E-2</v>
      </c>
      <c r="BW77">
        <v>27.856987675553906</v>
      </c>
      <c r="BX77">
        <v>9</v>
      </c>
      <c r="BY77">
        <v>1</v>
      </c>
      <c r="BZ77">
        <v>368</v>
      </c>
    </row>
    <row r="78" spans="1:78" ht="16.5">
      <c r="A78" s="297" t="str">
        <f t="shared" si="19"/>
        <v>송도버스</v>
      </c>
      <c r="B78" s="107" t="str">
        <f t="shared" si="20"/>
        <v>이만규</v>
      </c>
      <c r="C78" s="108" t="str">
        <f t="shared" si="21"/>
        <v>C</v>
      </c>
      <c r="D78" s="109">
        <f t="shared" si="22"/>
        <v>0.85570310057241372</v>
      </c>
      <c r="E78" s="110">
        <f t="shared" si="23"/>
        <v>8511</v>
      </c>
      <c r="F78" s="111" t="str">
        <f t="shared" si="24"/>
        <v>8</v>
      </c>
      <c r="G78" s="112" t="str">
        <f t="shared" si="25"/>
        <v>70바2291</v>
      </c>
      <c r="H78" s="113">
        <f t="shared" si="26"/>
        <v>9</v>
      </c>
      <c r="I78" s="114">
        <f t="shared" si="27"/>
        <v>1351.7430000000002</v>
      </c>
      <c r="J78" s="115">
        <f t="shared" si="28"/>
        <v>9.4843961121664506E-3</v>
      </c>
      <c r="K78" s="115">
        <f t="shared" si="29"/>
        <v>0.4142083741081467</v>
      </c>
      <c r="L78" s="115">
        <f t="shared" si="30"/>
        <v>0.17310982930926958</v>
      </c>
      <c r="M78" s="116">
        <f t="shared" si="31"/>
        <v>16.106999999999999</v>
      </c>
      <c r="N78" s="117">
        <f t="shared" si="32"/>
        <v>0.12200790855263238</v>
      </c>
      <c r="O78" s="117">
        <f t="shared" si="33"/>
        <v>78.451085199342614</v>
      </c>
      <c r="P78" s="217">
        <f t="shared" si="34"/>
        <v>20</v>
      </c>
      <c r="Q78" s="218">
        <f t="shared" si="35"/>
        <v>1</v>
      </c>
      <c r="R78" s="218">
        <f t="shared" si="36"/>
        <v>1234</v>
      </c>
      <c r="T78">
        <v>521</v>
      </c>
      <c r="U78">
        <v>8511</v>
      </c>
      <c r="V78" t="s">
        <v>285</v>
      </c>
      <c r="W78">
        <v>1351.7429999999999</v>
      </c>
      <c r="X78">
        <v>751.33399999999995</v>
      </c>
      <c r="Y78">
        <v>1.7989999999999999</v>
      </c>
      <c r="Z78">
        <v>16.106999999999999</v>
      </c>
      <c r="AA78">
        <v>81.887765000000002</v>
      </c>
      <c r="AB78">
        <v>0.77665600000000001</v>
      </c>
      <c r="AC78">
        <v>33.918598000000003</v>
      </c>
      <c r="AD78" s="1">
        <v>234</v>
      </c>
      <c r="AE78">
        <v>1</v>
      </c>
      <c r="AF78">
        <v>1234</v>
      </c>
      <c r="AG78">
        <v>90</v>
      </c>
      <c r="AH78">
        <v>16.507263999999999</v>
      </c>
      <c r="AI78">
        <v>3297.8</v>
      </c>
      <c r="AJ78">
        <v>113.7</v>
      </c>
      <c r="AK78">
        <v>20</v>
      </c>
      <c r="AL78">
        <v>12698</v>
      </c>
      <c r="AM78">
        <v>0.85570310057241372</v>
      </c>
      <c r="AN78" t="s">
        <v>69</v>
      </c>
      <c r="AO78">
        <v>419.21899999999999</v>
      </c>
      <c r="AP78" t="s">
        <v>479</v>
      </c>
      <c r="AQ78" t="s">
        <v>116</v>
      </c>
      <c r="AR78" t="s">
        <v>118</v>
      </c>
      <c r="AS78" t="s">
        <v>116</v>
      </c>
      <c r="AT78" t="s">
        <v>118</v>
      </c>
      <c r="AU78" t="s">
        <v>214</v>
      </c>
      <c r="AV78" t="s">
        <v>285</v>
      </c>
      <c r="AW78" t="s">
        <v>69</v>
      </c>
      <c r="AX78">
        <v>8511</v>
      </c>
      <c r="AY78" t="s">
        <v>574</v>
      </c>
      <c r="AZ78">
        <v>18</v>
      </c>
      <c r="BA78" t="s">
        <v>625</v>
      </c>
      <c r="BB78">
        <v>9</v>
      </c>
      <c r="BC78">
        <v>1</v>
      </c>
      <c r="BE78" t="s">
        <v>69</v>
      </c>
      <c r="BF78">
        <v>0</v>
      </c>
      <c r="BG78" t="s">
        <v>327</v>
      </c>
      <c r="BI78" t="s">
        <v>116</v>
      </c>
      <c r="BJ78" t="s">
        <v>285</v>
      </c>
      <c r="BK78" t="s">
        <v>69</v>
      </c>
      <c r="BL78">
        <v>0.85570310057241372</v>
      </c>
      <c r="BM78">
        <v>8511</v>
      </c>
      <c r="BN78" t="s">
        <v>118</v>
      </c>
      <c r="BO78" t="s">
        <v>214</v>
      </c>
      <c r="BP78">
        <v>9</v>
      </c>
      <c r="BQ78">
        <v>1351.7430000000002</v>
      </c>
      <c r="BR78">
        <v>9.4843961121664506E-3</v>
      </c>
      <c r="BS78">
        <v>0.4142083741081467</v>
      </c>
      <c r="BT78">
        <v>0.1731098293092696</v>
      </c>
      <c r="BU78">
        <v>16.106999999999999</v>
      </c>
      <c r="BV78">
        <v>0.12200790855263238</v>
      </c>
      <c r="BW78">
        <v>78.451085199342614</v>
      </c>
      <c r="BX78">
        <v>20</v>
      </c>
      <c r="BY78">
        <v>1</v>
      </c>
      <c r="BZ78">
        <v>1234</v>
      </c>
    </row>
    <row r="79" spans="1:78" ht="16.5">
      <c r="A79" s="296" t="str">
        <f t="shared" si="19"/>
        <v>송도버스</v>
      </c>
      <c r="B79" s="123" t="str">
        <f t="shared" si="20"/>
        <v>이봉택</v>
      </c>
      <c r="C79" s="124" t="str">
        <f t="shared" si="21"/>
        <v>F</v>
      </c>
      <c r="D79" s="125">
        <f t="shared" si="22"/>
        <v>0.76713444813284171</v>
      </c>
      <c r="E79" s="126">
        <f t="shared" si="23"/>
        <v>4408</v>
      </c>
      <c r="F79" s="127" t="str">
        <f t="shared" si="24"/>
        <v>16-1</v>
      </c>
      <c r="G79" s="128" t="str">
        <f t="shared" si="25"/>
        <v>70바2279</v>
      </c>
      <c r="H79" s="129">
        <f t="shared" si="26"/>
        <v>12</v>
      </c>
      <c r="I79" s="130">
        <f t="shared" si="27"/>
        <v>2103.0299999999997</v>
      </c>
      <c r="J79" s="131">
        <f t="shared" si="28"/>
        <v>5.5541509853060056E-2</v>
      </c>
      <c r="K79" s="131">
        <f t="shared" si="29"/>
        <v>0.35854782379508388</v>
      </c>
      <c r="L79" s="131">
        <f t="shared" si="30"/>
        <v>0.16072048425367211</v>
      </c>
      <c r="M79" s="132">
        <f t="shared" si="31"/>
        <v>15.816000000000001</v>
      </c>
      <c r="N79" s="133">
        <f t="shared" si="32"/>
        <v>0.14265131738491607</v>
      </c>
      <c r="O79" s="133">
        <f t="shared" si="33"/>
        <v>36.185884176640378</v>
      </c>
      <c r="P79" s="215">
        <f t="shared" si="34"/>
        <v>28</v>
      </c>
      <c r="Q79" s="216">
        <f t="shared" si="35"/>
        <v>3</v>
      </c>
      <c r="R79" s="216">
        <f t="shared" si="36"/>
        <v>761</v>
      </c>
      <c r="T79">
        <v>521</v>
      </c>
      <c r="U79">
        <v>4408</v>
      </c>
      <c r="V79" t="s">
        <v>480</v>
      </c>
      <c r="W79">
        <v>2103.0300000000002</v>
      </c>
      <c r="X79">
        <v>1107.4639999999999</v>
      </c>
      <c r="Y79">
        <v>1.899</v>
      </c>
      <c r="Z79">
        <v>15.816000000000001</v>
      </c>
      <c r="AA79">
        <v>116.544149</v>
      </c>
      <c r="AB79">
        <v>6.4730379999999998</v>
      </c>
      <c r="AC79">
        <v>41.786650999999999</v>
      </c>
      <c r="AD79" s="1">
        <v>338</v>
      </c>
      <c r="AE79">
        <v>3</v>
      </c>
      <c r="AF79">
        <v>761</v>
      </c>
      <c r="AG79">
        <v>78</v>
      </c>
      <c r="AH79">
        <v>18.044920999999999</v>
      </c>
      <c r="AI79">
        <v>9934</v>
      </c>
      <c r="AJ79">
        <v>0</v>
      </c>
      <c r="AK79">
        <v>28</v>
      </c>
      <c r="AL79">
        <v>6841</v>
      </c>
      <c r="AM79">
        <v>0.76713444813284171</v>
      </c>
      <c r="AN79" t="s">
        <v>70</v>
      </c>
      <c r="AO79">
        <v>319.185</v>
      </c>
      <c r="AP79" t="s">
        <v>481</v>
      </c>
      <c r="AQ79" t="s">
        <v>116</v>
      </c>
      <c r="AR79" t="s">
        <v>117</v>
      </c>
      <c r="AS79" t="s">
        <v>116</v>
      </c>
      <c r="AT79" t="s">
        <v>117</v>
      </c>
      <c r="AU79" t="s">
        <v>176</v>
      </c>
      <c r="AV79" t="s">
        <v>480</v>
      </c>
      <c r="AW79" t="s">
        <v>70</v>
      </c>
      <c r="AX79">
        <v>4408</v>
      </c>
      <c r="AY79" t="s">
        <v>584</v>
      </c>
      <c r="AZ79">
        <v>6</v>
      </c>
      <c r="BA79" t="s">
        <v>384</v>
      </c>
      <c r="BB79">
        <v>12</v>
      </c>
      <c r="BC79">
        <v>1</v>
      </c>
      <c r="BE79" t="s">
        <v>70</v>
      </c>
      <c r="BF79">
        <v>0</v>
      </c>
      <c r="BG79" t="s">
        <v>327</v>
      </c>
      <c r="BI79" t="s">
        <v>116</v>
      </c>
      <c r="BJ79" t="s">
        <v>480</v>
      </c>
      <c r="BK79" t="s">
        <v>70</v>
      </c>
      <c r="BL79">
        <v>0.76713444813284171</v>
      </c>
      <c r="BM79">
        <v>4408</v>
      </c>
      <c r="BN79" t="s">
        <v>117</v>
      </c>
      <c r="BO79" t="s">
        <v>176</v>
      </c>
      <c r="BP79">
        <v>12</v>
      </c>
      <c r="BQ79">
        <v>2103.0299999999997</v>
      </c>
      <c r="BR79">
        <v>5.5541509853060056E-2</v>
      </c>
      <c r="BS79">
        <v>0.35854782379508388</v>
      </c>
      <c r="BT79">
        <v>0.16072048425367208</v>
      </c>
      <c r="BU79">
        <v>15.816000000000001</v>
      </c>
      <c r="BV79">
        <v>0.14265131738491607</v>
      </c>
      <c r="BW79">
        <v>36.185884176640378</v>
      </c>
      <c r="BX79">
        <v>28</v>
      </c>
      <c r="BY79">
        <v>3</v>
      </c>
      <c r="BZ79">
        <v>761</v>
      </c>
    </row>
    <row r="80" spans="1:78" ht="16.5">
      <c r="A80" s="297" t="str">
        <f t="shared" si="19"/>
        <v>송도버스</v>
      </c>
      <c r="B80" s="107" t="str">
        <f t="shared" si="20"/>
        <v>이상용</v>
      </c>
      <c r="C80" s="108" t="str">
        <f t="shared" si="21"/>
        <v>B</v>
      </c>
      <c r="D80" s="109">
        <f t="shared" si="22"/>
        <v>0.90359999999999996</v>
      </c>
      <c r="E80" s="110">
        <f t="shared" si="23"/>
        <v>6185</v>
      </c>
      <c r="F80" s="111" t="str">
        <f t="shared" si="24"/>
        <v>16-1</v>
      </c>
      <c r="G80" s="112" t="str">
        <f t="shared" si="25"/>
        <v>70바2215</v>
      </c>
      <c r="H80" s="113">
        <f t="shared" si="26"/>
        <v>1</v>
      </c>
      <c r="I80" s="114">
        <f t="shared" si="27"/>
        <v>2812.8429999999998</v>
      </c>
      <c r="J80" s="115">
        <f t="shared" si="28"/>
        <v>4.4744464389402536E-2</v>
      </c>
      <c r="K80" s="115">
        <f t="shared" si="29"/>
        <v>0.34568434878798482</v>
      </c>
      <c r="L80" s="115">
        <f t="shared" si="30"/>
        <v>0.20655258754221265</v>
      </c>
      <c r="M80" s="116">
        <f t="shared" si="31"/>
        <v>12.342000000000001</v>
      </c>
      <c r="N80" s="117">
        <f t="shared" si="32"/>
        <v>7.1102439773567172E-2</v>
      </c>
      <c r="O80" s="117">
        <f t="shared" si="33"/>
        <v>4.8349659046025675</v>
      </c>
      <c r="P80" s="217">
        <f t="shared" si="34"/>
        <v>25</v>
      </c>
      <c r="Q80" s="218">
        <f t="shared" si="35"/>
        <v>2</v>
      </c>
      <c r="R80" s="218">
        <f t="shared" si="36"/>
        <v>136</v>
      </c>
      <c r="T80">
        <v>521</v>
      </c>
      <c r="U80">
        <v>6185</v>
      </c>
      <c r="V80" t="s">
        <v>286</v>
      </c>
      <c r="W80">
        <v>2812.8429999999998</v>
      </c>
      <c r="X80">
        <v>1245.01</v>
      </c>
      <c r="Y80">
        <v>2.2589999999999999</v>
      </c>
      <c r="Z80">
        <v>12.342000000000001</v>
      </c>
      <c r="AA80">
        <v>155.226643</v>
      </c>
      <c r="AB80">
        <v>6.9455330000000002</v>
      </c>
      <c r="AC80">
        <v>53.659421000000002</v>
      </c>
      <c r="AD80" s="1">
        <v>581</v>
      </c>
      <c r="AE80">
        <v>2</v>
      </c>
      <c r="AF80">
        <v>136</v>
      </c>
      <c r="AG80">
        <v>73</v>
      </c>
      <c r="AH80">
        <v>18.120877</v>
      </c>
      <c r="AI80">
        <v>6179.4</v>
      </c>
      <c r="AJ80">
        <v>0</v>
      </c>
      <c r="AK80">
        <v>25</v>
      </c>
      <c r="AL80">
        <v>13479</v>
      </c>
      <c r="AM80">
        <v>0.90359999999999996</v>
      </c>
      <c r="AN80" t="s">
        <v>68</v>
      </c>
      <c r="AO80">
        <v>2812.8429999999998</v>
      </c>
      <c r="AP80" t="s">
        <v>482</v>
      </c>
      <c r="AQ80" t="s">
        <v>116</v>
      </c>
      <c r="AR80" t="s">
        <v>117</v>
      </c>
      <c r="AS80" t="s">
        <v>116</v>
      </c>
      <c r="AT80" t="s">
        <v>117</v>
      </c>
      <c r="AU80" t="s">
        <v>166</v>
      </c>
      <c r="AV80" t="s">
        <v>286</v>
      </c>
      <c r="AW80" t="s">
        <v>68</v>
      </c>
      <c r="AX80">
        <v>6185</v>
      </c>
      <c r="AY80" t="s">
        <v>590</v>
      </c>
      <c r="AZ80">
        <v>4</v>
      </c>
      <c r="BA80" t="s">
        <v>626</v>
      </c>
      <c r="BB80">
        <v>1</v>
      </c>
      <c r="BC80">
        <v>1</v>
      </c>
      <c r="BE80" t="s">
        <v>69</v>
      </c>
      <c r="BF80">
        <v>1</v>
      </c>
      <c r="BG80" t="s">
        <v>329</v>
      </c>
      <c r="BI80" t="s">
        <v>116</v>
      </c>
      <c r="BJ80" t="s">
        <v>286</v>
      </c>
      <c r="BK80" t="s">
        <v>68</v>
      </c>
      <c r="BL80">
        <v>0.90359999999999996</v>
      </c>
      <c r="BM80">
        <v>6185</v>
      </c>
      <c r="BN80" t="s">
        <v>117</v>
      </c>
      <c r="BO80" t="s">
        <v>166</v>
      </c>
      <c r="BP80">
        <v>1</v>
      </c>
      <c r="BQ80">
        <v>2812.8429999999998</v>
      </c>
      <c r="BR80">
        <v>4.4744464389402536E-2</v>
      </c>
      <c r="BS80">
        <v>0.34568434878798482</v>
      </c>
      <c r="BT80">
        <v>0.20655258754221265</v>
      </c>
      <c r="BU80">
        <v>12.342000000000001</v>
      </c>
      <c r="BV80">
        <v>7.1102439773567172E-2</v>
      </c>
      <c r="BW80">
        <v>4.8349659046025675</v>
      </c>
      <c r="BX80">
        <v>25</v>
      </c>
      <c r="BY80">
        <v>2</v>
      </c>
      <c r="BZ80">
        <v>136</v>
      </c>
    </row>
    <row r="81" spans="1:78" ht="16.5">
      <c r="A81" s="296" t="str">
        <f t="shared" si="19"/>
        <v>송도버스</v>
      </c>
      <c r="B81" s="123" t="str">
        <f t="shared" si="20"/>
        <v>이영복</v>
      </c>
      <c r="C81" s="124" t="str">
        <f t="shared" si="21"/>
        <v>D</v>
      </c>
      <c r="D81" s="125">
        <f t="shared" si="22"/>
        <v>0.80952380952380942</v>
      </c>
      <c r="E81" s="126">
        <f t="shared" si="23"/>
        <v>2037</v>
      </c>
      <c r="F81" s="127" t="str">
        <f t="shared" si="24"/>
        <v>8</v>
      </c>
      <c r="G81" s="128" t="str">
        <f t="shared" si="25"/>
        <v>70바2295</v>
      </c>
      <c r="H81" s="129">
        <f t="shared" si="26"/>
        <v>1</v>
      </c>
      <c r="I81" s="130">
        <f t="shared" si="27"/>
        <v>1535.681</v>
      </c>
      <c r="J81" s="131">
        <f t="shared" si="28"/>
        <v>1.6872377341945268E-2</v>
      </c>
      <c r="K81" s="131">
        <f t="shared" si="29"/>
        <v>0.39698012699405599</v>
      </c>
      <c r="L81" s="131">
        <f t="shared" si="30"/>
        <v>0.28847136872827106</v>
      </c>
      <c r="M81" s="132">
        <f t="shared" si="31"/>
        <v>16.773</v>
      </c>
      <c r="N81" s="133">
        <f t="shared" si="32"/>
        <v>6.5117690457848987E-2</v>
      </c>
      <c r="O81" s="133">
        <f t="shared" si="33"/>
        <v>20.837660946511676</v>
      </c>
      <c r="P81" s="215">
        <f t="shared" si="34"/>
        <v>32</v>
      </c>
      <c r="Q81" s="216">
        <f t="shared" si="35"/>
        <v>1</v>
      </c>
      <c r="R81" s="216">
        <f t="shared" si="36"/>
        <v>320</v>
      </c>
      <c r="T81">
        <v>521</v>
      </c>
      <c r="U81">
        <v>2037</v>
      </c>
      <c r="V81" t="s">
        <v>380</v>
      </c>
      <c r="W81">
        <v>1535.681</v>
      </c>
      <c r="X81">
        <v>903.17100000000005</v>
      </c>
      <c r="Y81">
        <v>1.7</v>
      </c>
      <c r="Z81">
        <v>16.773</v>
      </c>
      <c r="AA81">
        <v>89.428595000000001</v>
      </c>
      <c r="AB81">
        <v>1.5088729999999999</v>
      </c>
      <c r="AC81">
        <v>35.501375000000003</v>
      </c>
      <c r="AD81" s="1">
        <v>443</v>
      </c>
      <c r="AE81">
        <v>1</v>
      </c>
      <c r="AF81">
        <v>320</v>
      </c>
      <c r="AG81">
        <v>85</v>
      </c>
      <c r="AH81">
        <v>17.172146999999999</v>
      </c>
      <c r="AI81">
        <v>2713.3</v>
      </c>
      <c r="AJ81">
        <v>7.2</v>
      </c>
      <c r="AK81">
        <v>32</v>
      </c>
      <c r="AL81">
        <v>12072</v>
      </c>
      <c r="AM81">
        <v>0.80952380952380942</v>
      </c>
      <c r="AN81" t="s">
        <v>67</v>
      </c>
      <c r="AO81">
        <v>1535.681</v>
      </c>
      <c r="AP81" t="s">
        <v>483</v>
      </c>
      <c r="AQ81" t="s">
        <v>116</v>
      </c>
      <c r="AR81" t="s">
        <v>118</v>
      </c>
      <c r="AS81" t="s">
        <v>116</v>
      </c>
      <c r="AT81" t="s">
        <v>118</v>
      </c>
      <c r="AU81" t="s">
        <v>217</v>
      </c>
      <c r="AV81" t="s">
        <v>380</v>
      </c>
      <c r="AW81" t="s">
        <v>67</v>
      </c>
      <c r="AX81">
        <v>2037</v>
      </c>
      <c r="AY81" t="s">
        <v>571</v>
      </c>
      <c r="AZ81">
        <v>28</v>
      </c>
      <c r="BA81" t="s">
        <v>627</v>
      </c>
      <c r="BB81">
        <v>1</v>
      </c>
      <c r="BC81">
        <v>1</v>
      </c>
      <c r="BE81" t="s">
        <v>67</v>
      </c>
      <c r="BF81">
        <v>0</v>
      </c>
      <c r="BG81" t="s">
        <v>327</v>
      </c>
      <c r="BI81" t="s">
        <v>116</v>
      </c>
      <c r="BJ81" t="s">
        <v>380</v>
      </c>
      <c r="BK81" t="s">
        <v>67</v>
      </c>
      <c r="BL81">
        <v>0.80952380952380942</v>
      </c>
      <c r="BM81">
        <v>2037</v>
      </c>
      <c r="BN81" t="s">
        <v>118</v>
      </c>
      <c r="BO81" t="s">
        <v>217</v>
      </c>
      <c r="BP81">
        <v>1</v>
      </c>
      <c r="BQ81">
        <v>1535.681</v>
      </c>
      <c r="BR81">
        <v>1.6872377341945268E-2</v>
      </c>
      <c r="BS81">
        <v>0.39698012699405599</v>
      </c>
      <c r="BT81">
        <v>0.28847136872827106</v>
      </c>
      <c r="BU81">
        <v>16.773</v>
      </c>
      <c r="BV81">
        <v>6.5117690457848987E-2</v>
      </c>
      <c r="BW81">
        <v>20.837660946511676</v>
      </c>
      <c r="BX81">
        <v>32</v>
      </c>
      <c r="BY81">
        <v>1</v>
      </c>
      <c r="BZ81">
        <v>320</v>
      </c>
    </row>
    <row r="82" spans="1:78" ht="16.5">
      <c r="A82" s="297" t="str">
        <f t="shared" si="19"/>
        <v>송도버스</v>
      </c>
      <c r="B82" s="107" t="str">
        <f t="shared" si="20"/>
        <v>이영수</v>
      </c>
      <c r="C82" s="108" t="str">
        <f t="shared" si="21"/>
        <v>B</v>
      </c>
      <c r="D82" s="109">
        <f t="shared" si="22"/>
        <v>0.93930792170789768</v>
      </c>
      <c r="E82" s="110">
        <f t="shared" si="23"/>
        <v>5152</v>
      </c>
      <c r="F82" s="111" t="str">
        <f t="shared" si="24"/>
        <v>8</v>
      </c>
      <c r="G82" s="112" t="str">
        <f t="shared" si="25"/>
        <v>70바2295</v>
      </c>
      <c r="H82" s="113">
        <f t="shared" si="26"/>
        <v>2</v>
      </c>
      <c r="I82" s="114">
        <f t="shared" si="27"/>
        <v>2457.308</v>
      </c>
      <c r="J82" s="115">
        <f t="shared" si="28"/>
        <v>9.1446435499729275E-3</v>
      </c>
      <c r="K82" s="115">
        <f t="shared" si="29"/>
        <v>0.36470675637342054</v>
      </c>
      <c r="L82" s="115">
        <f t="shared" si="30"/>
        <v>0.26451710571080223</v>
      </c>
      <c r="M82" s="116">
        <f t="shared" si="31"/>
        <v>11.976000000000001</v>
      </c>
      <c r="N82" s="117">
        <f t="shared" si="32"/>
        <v>0</v>
      </c>
      <c r="O82" s="117">
        <f t="shared" si="33"/>
        <v>6.2670206583790069</v>
      </c>
      <c r="P82" s="217">
        <f t="shared" si="34"/>
        <v>19</v>
      </c>
      <c r="Q82" s="218">
        <f t="shared" si="35"/>
        <v>0</v>
      </c>
      <c r="R82" s="218">
        <f t="shared" si="36"/>
        <v>154</v>
      </c>
      <c r="T82">
        <v>521</v>
      </c>
      <c r="U82">
        <v>5152</v>
      </c>
      <c r="V82" t="s">
        <v>163</v>
      </c>
      <c r="W82">
        <v>2457.308</v>
      </c>
      <c r="X82">
        <v>1246.4459999999999</v>
      </c>
      <c r="Y82">
        <v>1.9710000000000001</v>
      </c>
      <c r="Z82">
        <v>11.976000000000001</v>
      </c>
      <c r="AA82">
        <v>144.98246900000001</v>
      </c>
      <c r="AB82">
        <v>1.3258129999999999</v>
      </c>
      <c r="AC82">
        <v>52.876086000000001</v>
      </c>
      <c r="AD82" s="1">
        <v>650</v>
      </c>
      <c r="AE82">
        <v>0</v>
      </c>
      <c r="AF82">
        <v>154</v>
      </c>
      <c r="AG82">
        <v>94</v>
      </c>
      <c r="AH82">
        <v>16.949000000000002</v>
      </c>
      <c r="AI82">
        <v>2183.4</v>
      </c>
      <c r="AJ82">
        <v>75.400000000000006</v>
      </c>
      <c r="AK82">
        <v>19</v>
      </c>
      <c r="AL82">
        <v>4380</v>
      </c>
      <c r="AM82">
        <v>0.93930792170789768</v>
      </c>
      <c r="AN82" t="s">
        <v>68</v>
      </c>
      <c r="AO82">
        <v>2317.7040000000002</v>
      </c>
      <c r="AP82" t="s">
        <v>484</v>
      </c>
      <c r="AQ82" t="s">
        <v>116</v>
      </c>
      <c r="AR82" t="s">
        <v>118</v>
      </c>
      <c r="AS82" t="s">
        <v>116</v>
      </c>
      <c r="AT82" t="s">
        <v>118</v>
      </c>
      <c r="AU82" t="s">
        <v>217</v>
      </c>
      <c r="AV82" t="s">
        <v>163</v>
      </c>
      <c r="AW82" t="s">
        <v>68</v>
      </c>
      <c r="AX82">
        <v>5152</v>
      </c>
      <c r="AY82" t="s">
        <v>580</v>
      </c>
      <c r="AZ82">
        <v>2</v>
      </c>
      <c r="BA82" t="s">
        <v>215</v>
      </c>
      <c r="BB82">
        <v>2</v>
      </c>
      <c r="BC82">
        <v>1</v>
      </c>
      <c r="BE82" t="s">
        <v>69</v>
      </c>
      <c r="BF82">
        <v>1</v>
      </c>
      <c r="BG82" t="s">
        <v>329</v>
      </c>
      <c r="BI82" t="s">
        <v>116</v>
      </c>
      <c r="BJ82" t="s">
        <v>163</v>
      </c>
      <c r="BK82" t="s">
        <v>68</v>
      </c>
      <c r="BL82">
        <v>0.93930792170789768</v>
      </c>
      <c r="BM82">
        <v>5152</v>
      </c>
      <c r="BN82" t="s">
        <v>118</v>
      </c>
      <c r="BO82" t="s">
        <v>217</v>
      </c>
      <c r="BP82">
        <v>2</v>
      </c>
      <c r="BQ82">
        <v>2457.308</v>
      </c>
      <c r="BR82">
        <v>9.1446435499729275E-3</v>
      </c>
      <c r="BS82">
        <v>0.36470675637342054</v>
      </c>
      <c r="BT82">
        <v>0.26451710571080223</v>
      </c>
      <c r="BU82">
        <v>11.976000000000001</v>
      </c>
      <c r="BV82">
        <v>0</v>
      </c>
      <c r="BW82">
        <v>6.2670206583790069</v>
      </c>
      <c r="BX82">
        <v>19</v>
      </c>
      <c r="BY82">
        <v>0</v>
      </c>
      <c r="BZ82">
        <v>154</v>
      </c>
    </row>
    <row r="83" spans="1:78" ht="16.5">
      <c r="A83" s="296" t="str">
        <f t="shared" si="19"/>
        <v>송도버스</v>
      </c>
      <c r="B83" s="123" t="str">
        <f t="shared" si="20"/>
        <v>이우석</v>
      </c>
      <c r="C83" s="124" t="str">
        <f t="shared" si="21"/>
        <v>C</v>
      </c>
      <c r="D83" s="125">
        <f t="shared" si="22"/>
        <v>0.86284925927079936</v>
      </c>
      <c r="E83" s="126">
        <f t="shared" si="23"/>
        <v>8114</v>
      </c>
      <c r="F83" s="127" t="str">
        <f t="shared" si="24"/>
        <v>8</v>
      </c>
      <c r="G83" s="128" t="str">
        <f t="shared" si="25"/>
        <v>70바2240</v>
      </c>
      <c r="H83" s="129">
        <f t="shared" si="26"/>
        <v>3</v>
      </c>
      <c r="I83" s="130">
        <f t="shared" si="27"/>
        <v>2218.6570000000002</v>
      </c>
      <c r="J83" s="131">
        <f t="shared" si="28"/>
        <v>6.1254002769468841E-4</v>
      </c>
      <c r="K83" s="131">
        <f t="shared" si="29"/>
        <v>0.35409812496971188</v>
      </c>
      <c r="L83" s="131">
        <f t="shared" si="30"/>
        <v>0.21634709646421235</v>
      </c>
      <c r="M83" s="132">
        <f t="shared" si="31"/>
        <v>12.712999999999999</v>
      </c>
      <c r="N83" s="133">
        <f t="shared" si="32"/>
        <v>9.0144623526755147E-2</v>
      </c>
      <c r="O83" s="133">
        <f t="shared" si="33"/>
        <v>25.285566899254817</v>
      </c>
      <c r="P83" s="215">
        <f t="shared" si="34"/>
        <v>17</v>
      </c>
      <c r="Q83" s="216">
        <f t="shared" si="35"/>
        <v>2</v>
      </c>
      <c r="R83" s="216">
        <f t="shared" si="36"/>
        <v>561</v>
      </c>
      <c r="T83">
        <v>521</v>
      </c>
      <c r="U83">
        <v>8114</v>
      </c>
      <c r="V83" t="s">
        <v>287</v>
      </c>
      <c r="W83">
        <v>2218.6570000000002</v>
      </c>
      <c r="X83">
        <v>1221.6130000000001</v>
      </c>
      <c r="Y83">
        <v>1.8160000000000001</v>
      </c>
      <c r="Z83">
        <v>12.712999999999999</v>
      </c>
      <c r="AA83">
        <v>126.968029</v>
      </c>
      <c r="AB83">
        <v>7.7772999999999995E-2</v>
      </c>
      <c r="AC83">
        <v>44.959141000000002</v>
      </c>
      <c r="AD83" s="1">
        <v>480</v>
      </c>
      <c r="AE83">
        <v>2</v>
      </c>
      <c r="AF83">
        <v>561</v>
      </c>
      <c r="AG83">
        <v>84</v>
      </c>
      <c r="AH83">
        <v>17.474139000000001</v>
      </c>
      <c r="AI83">
        <v>2960.9</v>
      </c>
      <c r="AJ83">
        <v>8.6999999999999993</v>
      </c>
      <c r="AK83">
        <v>17</v>
      </c>
      <c r="AL83">
        <v>3270</v>
      </c>
      <c r="AM83">
        <v>0.86284925927079936</v>
      </c>
      <c r="AN83" t="s">
        <v>69</v>
      </c>
      <c r="AO83">
        <v>1900.306</v>
      </c>
      <c r="AP83" t="s">
        <v>485</v>
      </c>
      <c r="AQ83" t="s">
        <v>116</v>
      </c>
      <c r="AR83" t="s">
        <v>118</v>
      </c>
      <c r="AS83" t="s">
        <v>116</v>
      </c>
      <c r="AT83" t="s">
        <v>118</v>
      </c>
      <c r="AU83" t="s">
        <v>196</v>
      </c>
      <c r="AV83" t="s">
        <v>287</v>
      </c>
      <c r="AW83" t="s">
        <v>69</v>
      </c>
      <c r="AX83">
        <v>8114</v>
      </c>
      <c r="AY83" t="s">
        <v>574</v>
      </c>
      <c r="AZ83">
        <v>13</v>
      </c>
      <c r="BA83" t="s">
        <v>360</v>
      </c>
      <c r="BB83">
        <v>3</v>
      </c>
      <c r="BC83">
        <v>1</v>
      </c>
      <c r="BE83" t="s">
        <v>69</v>
      </c>
      <c r="BF83">
        <v>0</v>
      </c>
      <c r="BG83" t="s">
        <v>327</v>
      </c>
      <c r="BI83" t="s">
        <v>116</v>
      </c>
      <c r="BJ83" t="s">
        <v>287</v>
      </c>
      <c r="BK83" t="s">
        <v>69</v>
      </c>
      <c r="BL83">
        <v>0.86284925927079936</v>
      </c>
      <c r="BM83">
        <v>8114</v>
      </c>
      <c r="BN83" t="s">
        <v>118</v>
      </c>
      <c r="BO83" t="s">
        <v>196</v>
      </c>
      <c r="BP83">
        <v>3</v>
      </c>
      <c r="BQ83">
        <v>2218.6570000000002</v>
      </c>
      <c r="BR83">
        <v>6.1254002769468841E-4</v>
      </c>
      <c r="BS83">
        <v>0.35409812496971188</v>
      </c>
      <c r="BT83">
        <v>0.21634709646421235</v>
      </c>
      <c r="BU83">
        <v>12.712999999999999</v>
      </c>
      <c r="BV83">
        <v>9.0144623526755147E-2</v>
      </c>
      <c r="BW83">
        <v>25.285566899254817</v>
      </c>
      <c r="BX83">
        <v>17</v>
      </c>
      <c r="BY83">
        <v>2</v>
      </c>
      <c r="BZ83">
        <v>561</v>
      </c>
    </row>
    <row r="84" spans="1:78" ht="16.5">
      <c r="A84" s="297" t="str">
        <f t="shared" si="19"/>
        <v>송도버스</v>
      </c>
      <c r="B84" s="107" t="str">
        <f t="shared" si="20"/>
        <v>이인호</v>
      </c>
      <c r="C84" s="108" t="str">
        <f t="shared" si="21"/>
        <v>A</v>
      </c>
      <c r="D84" s="109">
        <f t="shared" si="22"/>
        <v>0.95796755354183971</v>
      </c>
      <c r="E84" s="110">
        <f t="shared" si="23"/>
        <v>7290</v>
      </c>
      <c r="F84" s="111" t="str">
        <f t="shared" si="24"/>
        <v>8</v>
      </c>
      <c r="G84" s="112" t="str">
        <f t="shared" si="25"/>
        <v>70바2221</v>
      </c>
      <c r="H84" s="113">
        <f t="shared" si="26"/>
        <v>3</v>
      </c>
      <c r="I84" s="114">
        <f t="shared" si="27"/>
        <v>2316.6840000000002</v>
      </c>
      <c r="J84" s="115">
        <f t="shared" si="28"/>
        <v>1.1215353307407494E-2</v>
      </c>
      <c r="K84" s="115">
        <f t="shared" si="29"/>
        <v>0.35340644467024795</v>
      </c>
      <c r="L84" s="115">
        <f t="shared" si="30"/>
        <v>0.15366791500265034</v>
      </c>
      <c r="M84" s="116">
        <f t="shared" si="31"/>
        <v>15.173999999999999</v>
      </c>
      <c r="N84" s="117">
        <f t="shared" si="32"/>
        <v>0</v>
      </c>
      <c r="O84" s="117">
        <f t="shared" si="33"/>
        <v>65.697350178099384</v>
      </c>
      <c r="P84" s="217">
        <f t="shared" si="34"/>
        <v>10</v>
      </c>
      <c r="Q84" s="218">
        <f t="shared" si="35"/>
        <v>0</v>
      </c>
      <c r="R84" s="218">
        <f t="shared" si="36"/>
        <v>1522</v>
      </c>
      <c r="T84">
        <v>521</v>
      </c>
      <c r="U84">
        <v>7290</v>
      </c>
      <c r="V84" t="s">
        <v>288</v>
      </c>
      <c r="W84">
        <v>2316.6840000000002</v>
      </c>
      <c r="X84">
        <v>1154.1500000000001</v>
      </c>
      <c r="Y84">
        <v>2.0070000000000001</v>
      </c>
      <c r="Z84">
        <v>15.173999999999999</v>
      </c>
      <c r="AA84">
        <v>136.34273999999999</v>
      </c>
      <c r="AB84">
        <v>1.5291319999999999</v>
      </c>
      <c r="AC84">
        <v>48.184403000000003</v>
      </c>
      <c r="AD84" s="1">
        <v>356</v>
      </c>
      <c r="AE84">
        <v>0</v>
      </c>
      <c r="AF84">
        <v>1522</v>
      </c>
      <c r="AG84">
        <v>81</v>
      </c>
      <c r="AH84">
        <v>16.991619</v>
      </c>
      <c r="AI84">
        <v>1866.2</v>
      </c>
      <c r="AJ84">
        <v>0</v>
      </c>
      <c r="AK84">
        <v>10</v>
      </c>
      <c r="AL84">
        <v>1455</v>
      </c>
      <c r="AM84">
        <v>0.95796755354183971</v>
      </c>
      <c r="AN84" t="s">
        <v>66</v>
      </c>
      <c r="AO84">
        <v>1993.7429999999999</v>
      </c>
      <c r="AP84" t="s">
        <v>486</v>
      </c>
      <c r="AQ84" t="s">
        <v>116</v>
      </c>
      <c r="AR84" t="s">
        <v>118</v>
      </c>
      <c r="AS84" t="s">
        <v>116</v>
      </c>
      <c r="AT84" t="s">
        <v>118</v>
      </c>
      <c r="AU84" t="s">
        <v>188</v>
      </c>
      <c r="AV84" t="s">
        <v>288</v>
      </c>
      <c r="AW84" t="s">
        <v>66</v>
      </c>
      <c r="AX84">
        <v>7290</v>
      </c>
      <c r="AY84" t="s">
        <v>609</v>
      </c>
      <c r="AZ84">
        <v>4</v>
      </c>
      <c r="BA84" t="s">
        <v>628</v>
      </c>
      <c r="BB84">
        <v>3</v>
      </c>
      <c r="BC84">
        <v>1</v>
      </c>
      <c r="BE84" t="s">
        <v>66</v>
      </c>
      <c r="BF84">
        <v>0</v>
      </c>
      <c r="BG84" t="s">
        <v>327</v>
      </c>
      <c r="BI84" t="s">
        <v>116</v>
      </c>
      <c r="BJ84" t="s">
        <v>288</v>
      </c>
      <c r="BK84" t="s">
        <v>66</v>
      </c>
      <c r="BL84">
        <v>0.95796755354183971</v>
      </c>
      <c r="BM84">
        <v>7290</v>
      </c>
      <c r="BN84" t="s">
        <v>118</v>
      </c>
      <c r="BO84" t="s">
        <v>188</v>
      </c>
      <c r="BP84">
        <v>3</v>
      </c>
      <c r="BQ84">
        <v>2316.6840000000002</v>
      </c>
      <c r="BR84">
        <v>1.1215353307407494E-2</v>
      </c>
      <c r="BS84">
        <v>0.35340644467024795</v>
      </c>
      <c r="BT84">
        <v>0.15366791500265034</v>
      </c>
      <c r="BU84">
        <v>15.173999999999999</v>
      </c>
      <c r="BV84">
        <v>0</v>
      </c>
      <c r="BW84">
        <v>65.697350178099384</v>
      </c>
      <c r="BX84">
        <v>10</v>
      </c>
      <c r="BY84">
        <v>0</v>
      </c>
      <c r="BZ84">
        <v>1522</v>
      </c>
    </row>
    <row r="85" spans="1:78" ht="16.5">
      <c r="A85" s="296" t="str">
        <f t="shared" si="19"/>
        <v>송도버스</v>
      </c>
      <c r="B85" s="123" t="str">
        <f t="shared" si="20"/>
        <v>이재원</v>
      </c>
      <c r="C85" s="124" t="str">
        <f t="shared" si="21"/>
        <v>C</v>
      </c>
      <c r="D85" s="125">
        <f t="shared" si="22"/>
        <v>0.86479481679102099</v>
      </c>
      <c r="E85" s="126">
        <f t="shared" si="23"/>
        <v>8004</v>
      </c>
      <c r="F85" s="127" t="str">
        <f t="shared" si="24"/>
        <v>8</v>
      </c>
      <c r="G85" s="128" t="str">
        <f t="shared" si="25"/>
        <v>70바2291</v>
      </c>
      <c r="H85" s="129">
        <f t="shared" si="26"/>
        <v>2</v>
      </c>
      <c r="I85" s="130">
        <f t="shared" si="27"/>
        <v>1821.2389999999998</v>
      </c>
      <c r="J85" s="131">
        <f t="shared" si="28"/>
        <v>3.7830054664114335E-2</v>
      </c>
      <c r="K85" s="131">
        <f t="shared" si="29"/>
        <v>0.39118873097300833</v>
      </c>
      <c r="L85" s="131">
        <f t="shared" si="30"/>
        <v>0.25312438400451565</v>
      </c>
      <c r="M85" s="132">
        <f t="shared" si="31"/>
        <v>15.34</v>
      </c>
      <c r="N85" s="133">
        <f t="shared" si="32"/>
        <v>0.76870745684668518</v>
      </c>
      <c r="O85" s="133">
        <f t="shared" si="33"/>
        <v>56.390182727253269</v>
      </c>
      <c r="P85" s="215">
        <f t="shared" si="34"/>
        <v>25</v>
      </c>
      <c r="Q85" s="216">
        <f t="shared" si="35"/>
        <v>14</v>
      </c>
      <c r="R85" s="216">
        <f t="shared" si="36"/>
        <v>1027</v>
      </c>
      <c r="T85">
        <v>521</v>
      </c>
      <c r="U85">
        <v>8004</v>
      </c>
      <c r="V85" t="s">
        <v>289</v>
      </c>
      <c r="W85">
        <v>1821.239</v>
      </c>
      <c r="X85">
        <v>1000.662</v>
      </c>
      <c r="Y85">
        <v>1.82</v>
      </c>
      <c r="Z85">
        <v>15.34</v>
      </c>
      <c r="AA85">
        <v>113.10747600000001</v>
      </c>
      <c r="AB85">
        <v>4.2788620000000002</v>
      </c>
      <c r="AC85">
        <v>44.246369999999999</v>
      </c>
      <c r="AD85" s="1">
        <v>461</v>
      </c>
      <c r="AE85">
        <v>14</v>
      </c>
      <c r="AF85">
        <v>1027</v>
      </c>
      <c r="AG85">
        <v>89</v>
      </c>
      <c r="AH85">
        <v>16.101844</v>
      </c>
      <c r="AI85">
        <v>2971.8</v>
      </c>
      <c r="AJ85">
        <v>64.400000000000006</v>
      </c>
      <c r="AK85">
        <v>25</v>
      </c>
      <c r="AL85">
        <v>9335</v>
      </c>
      <c r="AM85">
        <v>0.86479481679102099</v>
      </c>
      <c r="AN85" t="s">
        <v>69</v>
      </c>
      <c r="AO85">
        <v>1718.8979999999999</v>
      </c>
      <c r="AP85" t="s">
        <v>487</v>
      </c>
      <c r="AQ85" t="s">
        <v>116</v>
      </c>
      <c r="AR85" t="s">
        <v>118</v>
      </c>
      <c r="AS85" t="s">
        <v>116</v>
      </c>
      <c r="AT85" t="s">
        <v>118</v>
      </c>
      <c r="AU85" t="s">
        <v>214</v>
      </c>
      <c r="AV85" t="s">
        <v>289</v>
      </c>
      <c r="AW85" t="s">
        <v>69</v>
      </c>
      <c r="AX85">
        <v>8004</v>
      </c>
      <c r="AY85" t="s">
        <v>574</v>
      </c>
      <c r="AZ85">
        <v>11</v>
      </c>
      <c r="BA85" t="s">
        <v>352</v>
      </c>
      <c r="BB85">
        <v>2</v>
      </c>
      <c r="BC85">
        <v>1</v>
      </c>
      <c r="BE85" t="s">
        <v>67</v>
      </c>
      <c r="BF85">
        <v>1</v>
      </c>
      <c r="BG85" t="s">
        <v>329</v>
      </c>
      <c r="BI85" t="s">
        <v>116</v>
      </c>
      <c r="BJ85" t="s">
        <v>289</v>
      </c>
      <c r="BK85" t="s">
        <v>69</v>
      </c>
      <c r="BL85">
        <v>0.86479481679102099</v>
      </c>
      <c r="BM85">
        <v>8004</v>
      </c>
      <c r="BN85" t="s">
        <v>118</v>
      </c>
      <c r="BO85" t="s">
        <v>214</v>
      </c>
      <c r="BP85">
        <v>2</v>
      </c>
      <c r="BQ85">
        <v>1821.2389999999998</v>
      </c>
      <c r="BR85">
        <v>3.7830054664114335E-2</v>
      </c>
      <c r="BS85">
        <v>0.39118873097300833</v>
      </c>
      <c r="BT85">
        <v>0.25312438400451559</v>
      </c>
      <c r="BU85">
        <v>15.34</v>
      </c>
      <c r="BV85">
        <v>0.76870745684668518</v>
      </c>
      <c r="BW85">
        <v>56.390182727253269</v>
      </c>
      <c r="BX85">
        <v>25</v>
      </c>
      <c r="BY85">
        <v>14</v>
      </c>
      <c r="BZ85">
        <v>1027</v>
      </c>
    </row>
    <row r="86" spans="1:78" ht="16.5">
      <c r="A86" s="297" t="str">
        <f t="shared" si="19"/>
        <v>송도버스</v>
      </c>
      <c r="B86" s="107" t="str">
        <f t="shared" si="20"/>
        <v>이종수</v>
      </c>
      <c r="C86" s="108" t="str">
        <f t="shared" si="21"/>
        <v>D</v>
      </c>
      <c r="D86" s="109">
        <f t="shared" si="22"/>
        <v>0.83087770975624253</v>
      </c>
      <c r="E86" s="110">
        <f t="shared" si="23"/>
        <v>8949</v>
      </c>
      <c r="F86" s="111" t="str">
        <f t="shared" si="24"/>
        <v>8</v>
      </c>
      <c r="G86" s="112" t="str">
        <f t="shared" si="25"/>
        <v>70바2240</v>
      </c>
      <c r="H86" s="113">
        <f t="shared" si="26"/>
        <v>3</v>
      </c>
      <c r="I86" s="114">
        <f t="shared" si="27"/>
        <v>1970.7619999999999</v>
      </c>
      <c r="J86" s="115">
        <f t="shared" si="28"/>
        <v>5.0174269912695801E-2</v>
      </c>
      <c r="K86" s="115">
        <f t="shared" si="29"/>
        <v>0.36542891599795524</v>
      </c>
      <c r="L86" s="115">
        <f t="shared" si="30"/>
        <v>0.24863479202460775</v>
      </c>
      <c r="M86" s="116">
        <f t="shared" si="31"/>
        <v>14.151</v>
      </c>
      <c r="N86" s="117">
        <f t="shared" si="32"/>
        <v>0</v>
      </c>
      <c r="O86" s="117">
        <f t="shared" si="33"/>
        <v>10.909485772508299</v>
      </c>
      <c r="P86" s="217">
        <f t="shared" si="34"/>
        <v>18</v>
      </c>
      <c r="Q86" s="218">
        <f t="shared" si="35"/>
        <v>0</v>
      </c>
      <c r="R86" s="218">
        <f t="shared" si="36"/>
        <v>215</v>
      </c>
      <c r="T86">
        <v>521</v>
      </c>
      <c r="U86">
        <v>8949</v>
      </c>
      <c r="V86" t="s">
        <v>290</v>
      </c>
      <c r="W86">
        <v>1970.7619999999999</v>
      </c>
      <c r="X86">
        <v>1126.7159999999999</v>
      </c>
      <c r="Y86">
        <v>1.7490000000000001</v>
      </c>
      <c r="Z86">
        <v>14.151</v>
      </c>
      <c r="AA86">
        <v>120.983305</v>
      </c>
      <c r="AB86">
        <v>6.0702489999999996</v>
      </c>
      <c r="AC86">
        <v>44.210797999999997</v>
      </c>
      <c r="AD86" s="1">
        <v>490</v>
      </c>
      <c r="AE86">
        <v>0</v>
      </c>
      <c r="AF86">
        <v>215</v>
      </c>
      <c r="AG86">
        <v>76</v>
      </c>
      <c r="AH86">
        <v>16.289535999999998</v>
      </c>
      <c r="AI86">
        <v>3122.1</v>
      </c>
      <c r="AJ86">
        <v>0</v>
      </c>
      <c r="AK86">
        <v>18</v>
      </c>
      <c r="AL86">
        <v>4017</v>
      </c>
      <c r="AM86">
        <v>0.83087770975624253</v>
      </c>
      <c r="AN86" t="s">
        <v>67</v>
      </c>
      <c r="AO86">
        <v>1683.635</v>
      </c>
      <c r="AP86" t="s">
        <v>488</v>
      </c>
      <c r="AQ86" t="s">
        <v>116</v>
      </c>
      <c r="AR86" t="s">
        <v>118</v>
      </c>
      <c r="AS86" t="s">
        <v>116</v>
      </c>
      <c r="AT86" t="s">
        <v>118</v>
      </c>
      <c r="AU86" t="s">
        <v>196</v>
      </c>
      <c r="AV86" t="s">
        <v>290</v>
      </c>
      <c r="AW86" t="s">
        <v>67</v>
      </c>
      <c r="AX86">
        <v>8949</v>
      </c>
      <c r="AY86" t="s">
        <v>571</v>
      </c>
      <c r="AZ86">
        <v>14</v>
      </c>
      <c r="BA86" t="s">
        <v>629</v>
      </c>
      <c r="BB86">
        <v>3</v>
      </c>
      <c r="BC86">
        <v>1</v>
      </c>
      <c r="BE86" t="s">
        <v>67</v>
      </c>
      <c r="BF86">
        <v>0</v>
      </c>
      <c r="BG86" t="s">
        <v>327</v>
      </c>
      <c r="BI86" t="s">
        <v>116</v>
      </c>
      <c r="BJ86" t="s">
        <v>290</v>
      </c>
      <c r="BK86" t="s">
        <v>67</v>
      </c>
      <c r="BL86">
        <v>0.83087770975624253</v>
      </c>
      <c r="BM86">
        <v>8949</v>
      </c>
      <c r="BN86" t="s">
        <v>118</v>
      </c>
      <c r="BO86" t="s">
        <v>196</v>
      </c>
      <c r="BP86">
        <v>3</v>
      </c>
      <c r="BQ86">
        <v>1970.7619999999999</v>
      </c>
      <c r="BR86">
        <v>5.0174269912695801E-2</v>
      </c>
      <c r="BS86">
        <v>0.36542891599795524</v>
      </c>
      <c r="BT86">
        <v>0.24863479202460775</v>
      </c>
      <c r="BU86">
        <v>14.151</v>
      </c>
      <c r="BV86">
        <v>0</v>
      </c>
      <c r="BW86">
        <v>10.909485772508299</v>
      </c>
      <c r="BX86">
        <v>18</v>
      </c>
      <c r="BY86">
        <v>0</v>
      </c>
      <c r="BZ86">
        <v>215</v>
      </c>
    </row>
    <row r="87" spans="1:78" ht="16.5">
      <c r="A87" s="296" t="str">
        <f t="shared" si="19"/>
        <v>송도버스</v>
      </c>
      <c r="B87" s="123" t="str">
        <f t="shared" si="20"/>
        <v>이종협</v>
      </c>
      <c r="C87" s="124" t="str">
        <f t="shared" si="21"/>
        <v>B</v>
      </c>
      <c r="D87" s="125">
        <f t="shared" si="22"/>
        <v>0.90068589102011676</v>
      </c>
      <c r="E87" s="126">
        <f t="shared" si="23"/>
        <v>1047</v>
      </c>
      <c r="F87" s="127" t="str">
        <f t="shared" si="24"/>
        <v>8</v>
      </c>
      <c r="G87" s="128" t="str">
        <f t="shared" si="25"/>
        <v>70바2276</v>
      </c>
      <c r="H87" s="129">
        <f t="shared" si="26"/>
        <v>3</v>
      </c>
      <c r="I87" s="130">
        <f t="shared" si="27"/>
        <v>2066.9850000000001</v>
      </c>
      <c r="J87" s="131">
        <f t="shared" si="28"/>
        <v>1.7884548540465121E-2</v>
      </c>
      <c r="K87" s="131">
        <f t="shared" si="29"/>
        <v>0.36802650275195398</v>
      </c>
      <c r="L87" s="131">
        <f t="shared" si="30"/>
        <v>0.25447693137589289</v>
      </c>
      <c r="M87" s="132">
        <f t="shared" si="31"/>
        <v>12.259</v>
      </c>
      <c r="N87" s="133">
        <f t="shared" si="32"/>
        <v>1.0159725397136408</v>
      </c>
      <c r="O87" s="133">
        <f t="shared" si="33"/>
        <v>29.366444362199047</v>
      </c>
      <c r="P87" s="215">
        <f t="shared" si="34"/>
        <v>16</v>
      </c>
      <c r="Q87" s="216">
        <f t="shared" si="35"/>
        <v>21</v>
      </c>
      <c r="R87" s="216">
        <f t="shared" si="36"/>
        <v>607</v>
      </c>
      <c r="T87">
        <v>521</v>
      </c>
      <c r="U87">
        <v>1047</v>
      </c>
      <c r="V87" t="s">
        <v>326</v>
      </c>
      <c r="W87">
        <v>2066.9850000000001</v>
      </c>
      <c r="X87">
        <v>1049.088</v>
      </c>
      <c r="Y87">
        <v>1.97</v>
      </c>
      <c r="Z87">
        <v>12.259</v>
      </c>
      <c r="AA87">
        <v>123.476083</v>
      </c>
      <c r="AB87">
        <v>2.2083140000000001</v>
      </c>
      <c r="AC87">
        <v>45.442470999999998</v>
      </c>
      <c r="AD87" s="1">
        <v>526</v>
      </c>
      <c r="AE87">
        <v>21</v>
      </c>
      <c r="AF87">
        <v>607</v>
      </c>
      <c r="AG87">
        <v>93</v>
      </c>
      <c r="AH87">
        <v>16.739961999999998</v>
      </c>
      <c r="AI87">
        <v>2910.1</v>
      </c>
      <c r="AJ87">
        <v>68.599999999999994</v>
      </c>
      <c r="AK87">
        <v>16</v>
      </c>
      <c r="AL87">
        <v>3347</v>
      </c>
      <c r="AM87">
        <v>0.90068589102011676</v>
      </c>
      <c r="AN87" t="s">
        <v>68</v>
      </c>
      <c r="AO87">
        <v>1756.9259999999999</v>
      </c>
      <c r="AP87" t="s">
        <v>489</v>
      </c>
      <c r="AQ87" t="s">
        <v>116</v>
      </c>
      <c r="AR87" t="s">
        <v>118</v>
      </c>
      <c r="AS87" t="s">
        <v>116</v>
      </c>
      <c r="AT87" t="s">
        <v>118</v>
      </c>
      <c r="AU87" t="s">
        <v>210</v>
      </c>
      <c r="AV87" t="s">
        <v>326</v>
      </c>
      <c r="AW87" t="s">
        <v>68</v>
      </c>
      <c r="AX87">
        <v>1047</v>
      </c>
      <c r="AY87" t="s">
        <v>580</v>
      </c>
      <c r="AZ87">
        <v>12</v>
      </c>
      <c r="BA87" t="s">
        <v>630</v>
      </c>
      <c r="BB87">
        <v>3</v>
      </c>
      <c r="BC87">
        <v>1</v>
      </c>
      <c r="BE87" t="s">
        <v>69</v>
      </c>
      <c r="BF87">
        <v>1</v>
      </c>
      <c r="BG87" t="s">
        <v>329</v>
      </c>
      <c r="BI87" t="s">
        <v>116</v>
      </c>
      <c r="BJ87" t="s">
        <v>326</v>
      </c>
      <c r="BK87" t="s">
        <v>68</v>
      </c>
      <c r="BL87">
        <v>0.90068589102011676</v>
      </c>
      <c r="BM87">
        <v>1047</v>
      </c>
      <c r="BN87" t="s">
        <v>118</v>
      </c>
      <c r="BO87" t="s">
        <v>210</v>
      </c>
      <c r="BP87">
        <v>3</v>
      </c>
      <c r="BQ87">
        <v>2066.9850000000001</v>
      </c>
      <c r="BR87">
        <v>1.7884548540465121E-2</v>
      </c>
      <c r="BS87">
        <v>0.36802650275195398</v>
      </c>
      <c r="BT87">
        <v>0.25447693137589289</v>
      </c>
      <c r="BU87">
        <v>12.259</v>
      </c>
      <c r="BV87">
        <v>1.0159725397136408</v>
      </c>
      <c r="BW87">
        <v>29.366444362199047</v>
      </c>
      <c r="BX87">
        <v>16</v>
      </c>
      <c r="BY87">
        <v>21</v>
      </c>
      <c r="BZ87">
        <v>607</v>
      </c>
    </row>
    <row r="88" spans="1:78" ht="16.5">
      <c r="A88" s="297" t="str">
        <f t="shared" si="19"/>
        <v>송도버스</v>
      </c>
      <c r="B88" s="107" t="str">
        <f t="shared" si="20"/>
        <v>이치열</v>
      </c>
      <c r="C88" s="108" t="str">
        <f t="shared" si="21"/>
        <v>D</v>
      </c>
      <c r="D88" s="109">
        <f t="shared" si="22"/>
        <v>0.83113954126756184</v>
      </c>
      <c r="E88" s="110">
        <f t="shared" si="23"/>
        <v>6210</v>
      </c>
      <c r="F88" s="111" t="str">
        <f t="shared" si="24"/>
        <v>8</v>
      </c>
      <c r="G88" s="112" t="str">
        <f t="shared" si="25"/>
        <v>70바2293</v>
      </c>
      <c r="H88" s="113">
        <f t="shared" si="26"/>
        <v>12</v>
      </c>
      <c r="I88" s="114">
        <f t="shared" si="27"/>
        <v>1793.28</v>
      </c>
      <c r="J88" s="115">
        <f t="shared" si="28"/>
        <v>5.4520448508944289E-2</v>
      </c>
      <c r="K88" s="115">
        <f t="shared" si="29"/>
        <v>0.33313811573154778</v>
      </c>
      <c r="L88" s="115">
        <f t="shared" si="30"/>
        <v>0.20521056388294076</v>
      </c>
      <c r="M88" s="116">
        <f t="shared" si="31"/>
        <v>16.398</v>
      </c>
      <c r="N88" s="117">
        <f t="shared" si="32"/>
        <v>1.6729122055674519</v>
      </c>
      <c r="O88" s="117">
        <f t="shared" si="33"/>
        <v>33.514007851534622</v>
      </c>
      <c r="P88" s="217">
        <f t="shared" si="34"/>
        <v>21</v>
      </c>
      <c r="Q88" s="218">
        <f t="shared" si="35"/>
        <v>31</v>
      </c>
      <c r="R88" s="218">
        <f t="shared" si="36"/>
        <v>612</v>
      </c>
      <c r="T88">
        <v>521</v>
      </c>
      <c r="U88">
        <v>6210</v>
      </c>
      <c r="V88" t="s">
        <v>490</v>
      </c>
      <c r="W88">
        <v>1841.856</v>
      </c>
      <c r="X88">
        <v>1038.4570000000001</v>
      </c>
      <c r="Y88">
        <v>1.774</v>
      </c>
      <c r="Z88">
        <v>16.398</v>
      </c>
      <c r="AA88">
        <v>103.457201</v>
      </c>
      <c r="AB88">
        <v>5.6405329999999996</v>
      </c>
      <c r="AC88">
        <v>34.465536999999998</v>
      </c>
      <c r="AD88" s="1">
        <v>368</v>
      </c>
      <c r="AE88">
        <v>31</v>
      </c>
      <c r="AF88">
        <v>612</v>
      </c>
      <c r="AG88">
        <v>76</v>
      </c>
      <c r="AH88">
        <v>17.803072</v>
      </c>
      <c r="AI88">
        <v>3404.3</v>
      </c>
      <c r="AJ88">
        <v>0</v>
      </c>
      <c r="AK88">
        <v>21</v>
      </c>
      <c r="AL88">
        <v>3906</v>
      </c>
      <c r="AM88">
        <v>0.83113954126756184</v>
      </c>
      <c r="AN88" t="s">
        <v>67</v>
      </c>
      <c r="AO88">
        <v>519.41</v>
      </c>
      <c r="AP88" t="s">
        <v>491</v>
      </c>
      <c r="AQ88" t="s">
        <v>116</v>
      </c>
      <c r="AR88" t="s">
        <v>118</v>
      </c>
      <c r="AS88" t="s">
        <v>116</v>
      </c>
      <c r="AT88" t="s">
        <v>118</v>
      </c>
      <c r="AU88" t="s">
        <v>216</v>
      </c>
      <c r="AV88" t="s">
        <v>490</v>
      </c>
      <c r="AW88" t="s">
        <v>67</v>
      </c>
      <c r="AX88">
        <v>6210</v>
      </c>
      <c r="AY88" t="s">
        <v>571</v>
      </c>
      <c r="AZ88">
        <v>13</v>
      </c>
      <c r="BA88" t="s">
        <v>391</v>
      </c>
      <c r="BB88">
        <v>12</v>
      </c>
      <c r="BC88">
        <v>1</v>
      </c>
      <c r="BE88" t="s">
        <v>70</v>
      </c>
      <c r="BF88">
        <v>1</v>
      </c>
      <c r="BG88" t="s">
        <v>329</v>
      </c>
      <c r="BI88" t="s">
        <v>116</v>
      </c>
      <c r="BJ88" t="s">
        <v>490</v>
      </c>
      <c r="BK88" t="s">
        <v>67</v>
      </c>
      <c r="BL88">
        <v>0.83113954126756184</v>
      </c>
      <c r="BM88">
        <v>6210</v>
      </c>
      <c r="BN88" t="s">
        <v>118</v>
      </c>
      <c r="BO88" t="s">
        <v>216</v>
      </c>
      <c r="BP88">
        <v>12</v>
      </c>
      <c r="BQ88">
        <v>1793.28</v>
      </c>
      <c r="BR88">
        <v>5.4520448508944289E-2</v>
      </c>
      <c r="BS88">
        <v>0.33313811573154778</v>
      </c>
      <c r="BT88">
        <v>0.1997984641578929</v>
      </c>
      <c r="BU88">
        <v>16.398</v>
      </c>
      <c r="BV88">
        <v>1.6729122055674519</v>
      </c>
      <c r="BW88">
        <v>33.514007851534622</v>
      </c>
      <c r="BX88">
        <v>21</v>
      </c>
      <c r="BY88">
        <v>31</v>
      </c>
      <c r="BZ88">
        <v>612</v>
      </c>
    </row>
    <row r="89" spans="1:78" ht="16.5">
      <c r="A89" s="296" t="str">
        <f t="shared" si="19"/>
        <v>송도버스</v>
      </c>
      <c r="B89" s="123" t="str">
        <f t="shared" si="20"/>
        <v>이태열</v>
      </c>
      <c r="C89" s="124" t="str">
        <f t="shared" si="21"/>
        <v>D</v>
      </c>
      <c r="D89" s="125">
        <f t="shared" si="22"/>
        <v>0.84883844414836529</v>
      </c>
      <c r="E89" s="126">
        <f t="shared" si="23"/>
        <v>7691</v>
      </c>
      <c r="F89" s="127" t="str">
        <f t="shared" si="24"/>
        <v>8</v>
      </c>
      <c r="G89" s="128" t="str">
        <f t="shared" si="25"/>
        <v>70바2223</v>
      </c>
      <c r="H89" s="129">
        <f t="shared" si="26"/>
        <v>15</v>
      </c>
      <c r="I89" s="130">
        <f t="shared" si="27"/>
        <v>2335.3270000000002</v>
      </c>
      <c r="J89" s="131">
        <f t="shared" si="28"/>
        <v>3.4541546767886108E-2</v>
      </c>
      <c r="K89" s="131">
        <f t="shared" si="29"/>
        <v>0.35063311471220404</v>
      </c>
      <c r="L89" s="131">
        <f t="shared" si="30"/>
        <v>0.18070274526864974</v>
      </c>
      <c r="M89" s="132">
        <f t="shared" si="31"/>
        <v>14.503</v>
      </c>
      <c r="N89" s="133">
        <f t="shared" si="32"/>
        <v>8.5641111501729733E-2</v>
      </c>
      <c r="O89" s="133">
        <f t="shared" si="33"/>
        <v>7.193853366145297</v>
      </c>
      <c r="P89" s="215">
        <f t="shared" si="34"/>
        <v>32</v>
      </c>
      <c r="Q89" s="216">
        <f t="shared" si="35"/>
        <v>2</v>
      </c>
      <c r="R89" s="216">
        <f t="shared" si="36"/>
        <v>168</v>
      </c>
      <c r="T89">
        <v>521</v>
      </c>
      <c r="U89">
        <v>7691</v>
      </c>
      <c r="V89" t="s">
        <v>382</v>
      </c>
      <c r="W89">
        <v>2335.3270000000002</v>
      </c>
      <c r="X89">
        <v>1257.461</v>
      </c>
      <c r="Y89">
        <v>1.857</v>
      </c>
      <c r="Z89">
        <v>14.503</v>
      </c>
      <c r="AA89">
        <v>137.128862</v>
      </c>
      <c r="AB89">
        <v>4.7366429999999999</v>
      </c>
      <c r="AC89">
        <v>48.081919999999997</v>
      </c>
      <c r="AD89" s="1">
        <v>422</v>
      </c>
      <c r="AE89">
        <v>2</v>
      </c>
      <c r="AF89">
        <v>168</v>
      </c>
      <c r="AG89">
        <v>77</v>
      </c>
      <c r="AH89">
        <v>17.030163000000002</v>
      </c>
      <c r="AI89">
        <v>3771.1</v>
      </c>
      <c r="AJ89">
        <v>0</v>
      </c>
      <c r="AK89">
        <v>32</v>
      </c>
      <c r="AL89">
        <v>9593</v>
      </c>
      <c r="AM89">
        <v>0.84883844414836529</v>
      </c>
      <c r="AN89" t="s">
        <v>67</v>
      </c>
      <c r="AO89">
        <v>271.642</v>
      </c>
      <c r="AP89" t="s">
        <v>492</v>
      </c>
      <c r="AQ89" t="s">
        <v>116</v>
      </c>
      <c r="AR89" t="s">
        <v>118</v>
      </c>
      <c r="AS89" t="s">
        <v>116</v>
      </c>
      <c r="AT89" t="s">
        <v>118</v>
      </c>
      <c r="AU89" t="s">
        <v>190</v>
      </c>
      <c r="AV89" t="s">
        <v>382</v>
      </c>
      <c r="AW89" t="s">
        <v>67</v>
      </c>
      <c r="AX89">
        <v>7691</v>
      </c>
      <c r="AY89" t="s">
        <v>571</v>
      </c>
      <c r="AZ89">
        <v>2</v>
      </c>
      <c r="BA89" t="s">
        <v>364</v>
      </c>
      <c r="BB89">
        <v>15</v>
      </c>
      <c r="BC89">
        <v>1</v>
      </c>
      <c r="BE89" t="s">
        <v>69</v>
      </c>
      <c r="BF89">
        <v>-1</v>
      </c>
      <c r="BG89" t="s">
        <v>328</v>
      </c>
      <c r="BI89" t="s">
        <v>116</v>
      </c>
      <c r="BJ89" t="s">
        <v>382</v>
      </c>
      <c r="BK89" t="s">
        <v>67</v>
      </c>
      <c r="BL89">
        <v>0.84883844414836529</v>
      </c>
      <c r="BM89">
        <v>7691</v>
      </c>
      <c r="BN89" t="s">
        <v>118</v>
      </c>
      <c r="BO89" t="s">
        <v>190</v>
      </c>
      <c r="BP89">
        <v>15</v>
      </c>
      <c r="BQ89">
        <v>2335.3270000000002</v>
      </c>
      <c r="BR89">
        <v>3.4541546767886108E-2</v>
      </c>
      <c r="BS89">
        <v>0.35063311471220404</v>
      </c>
      <c r="BT89">
        <v>0.18070274526864974</v>
      </c>
      <c r="BU89">
        <v>14.503</v>
      </c>
      <c r="BV89">
        <v>8.5641111501729733E-2</v>
      </c>
      <c r="BW89">
        <v>7.193853366145297</v>
      </c>
      <c r="BX89">
        <v>32</v>
      </c>
      <c r="BY89">
        <v>2</v>
      </c>
      <c r="BZ89">
        <v>168</v>
      </c>
    </row>
    <row r="90" spans="1:78" ht="16.5">
      <c r="A90" s="297" t="str">
        <f t="shared" si="19"/>
        <v>송도버스</v>
      </c>
      <c r="B90" s="107" t="str">
        <f t="shared" si="20"/>
        <v>임병옥</v>
      </c>
      <c r="C90" s="108" t="str">
        <f t="shared" si="21"/>
        <v>A</v>
      </c>
      <c r="D90" s="109">
        <f t="shared" si="22"/>
        <v>0.9783543977475242</v>
      </c>
      <c r="E90" s="110">
        <f t="shared" si="23"/>
        <v>6511</v>
      </c>
      <c r="F90" s="111" t="str">
        <f t="shared" si="24"/>
        <v>16-1</v>
      </c>
      <c r="G90" s="112" t="str">
        <f t="shared" si="25"/>
        <v>70바2320</v>
      </c>
      <c r="H90" s="113">
        <f t="shared" si="26"/>
        <v>2</v>
      </c>
      <c r="I90" s="114">
        <f t="shared" si="27"/>
        <v>3230.36</v>
      </c>
      <c r="J90" s="115">
        <f t="shared" si="28"/>
        <v>2.5564540201826223E-2</v>
      </c>
      <c r="K90" s="115">
        <f t="shared" si="29"/>
        <v>0.36010706062562736</v>
      </c>
      <c r="L90" s="115">
        <f t="shared" si="30"/>
        <v>0.1916195098998254</v>
      </c>
      <c r="M90" s="116">
        <f t="shared" si="31"/>
        <v>11.135999999999999</v>
      </c>
      <c r="N90" s="117">
        <f t="shared" si="32"/>
        <v>9.2868906251934766E-2</v>
      </c>
      <c r="O90" s="117">
        <f t="shared" si="33"/>
        <v>8.0176822397503678</v>
      </c>
      <c r="P90" s="217">
        <f t="shared" si="34"/>
        <v>31</v>
      </c>
      <c r="Q90" s="218">
        <f t="shared" si="35"/>
        <v>3</v>
      </c>
      <c r="R90" s="218">
        <f t="shared" si="36"/>
        <v>259</v>
      </c>
      <c r="T90">
        <v>521</v>
      </c>
      <c r="U90">
        <v>6511</v>
      </c>
      <c r="V90" t="s">
        <v>291</v>
      </c>
      <c r="W90">
        <v>3230.36</v>
      </c>
      <c r="X90">
        <v>1270.104</v>
      </c>
      <c r="Y90">
        <v>2.5430000000000001</v>
      </c>
      <c r="Z90">
        <v>11.135999999999999</v>
      </c>
      <c r="AA90">
        <v>170.460801</v>
      </c>
      <c r="AB90">
        <v>4.3577519999999996</v>
      </c>
      <c r="AC90">
        <v>61.384138</v>
      </c>
      <c r="AD90" s="1">
        <v>619</v>
      </c>
      <c r="AE90">
        <v>3</v>
      </c>
      <c r="AF90">
        <v>259</v>
      </c>
      <c r="AG90">
        <v>90</v>
      </c>
      <c r="AH90">
        <v>18.950748999999998</v>
      </c>
      <c r="AI90">
        <v>3924.4</v>
      </c>
      <c r="AJ90">
        <v>75.900000000000006</v>
      </c>
      <c r="AK90">
        <v>31</v>
      </c>
      <c r="AL90">
        <v>7821</v>
      </c>
      <c r="AM90">
        <v>0.9783543977475242</v>
      </c>
      <c r="AN90" t="s">
        <v>66</v>
      </c>
      <c r="AO90">
        <v>3070.076</v>
      </c>
      <c r="AP90" t="s">
        <v>493</v>
      </c>
      <c r="AQ90" t="s">
        <v>116</v>
      </c>
      <c r="AR90" t="s">
        <v>117</v>
      </c>
      <c r="AS90" t="s">
        <v>116</v>
      </c>
      <c r="AT90" t="s">
        <v>117</v>
      </c>
      <c r="AU90" t="s">
        <v>184</v>
      </c>
      <c r="AV90" t="s">
        <v>291</v>
      </c>
      <c r="AW90" t="s">
        <v>66</v>
      </c>
      <c r="AX90">
        <v>6511</v>
      </c>
      <c r="AY90" t="s">
        <v>576</v>
      </c>
      <c r="AZ90">
        <v>4</v>
      </c>
      <c r="BA90" t="s">
        <v>631</v>
      </c>
      <c r="BB90">
        <v>2</v>
      </c>
      <c r="BC90">
        <v>1</v>
      </c>
      <c r="BE90" t="s">
        <v>66</v>
      </c>
      <c r="BF90">
        <v>0</v>
      </c>
      <c r="BG90" t="s">
        <v>327</v>
      </c>
      <c r="BI90" t="s">
        <v>116</v>
      </c>
      <c r="BJ90" t="s">
        <v>291</v>
      </c>
      <c r="BK90" t="s">
        <v>66</v>
      </c>
      <c r="BL90">
        <v>0.9783543977475242</v>
      </c>
      <c r="BM90">
        <v>6511</v>
      </c>
      <c r="BN90" t="s">
        <v>117</v>
      </c>
      <c r="BO90" t="s">
        <v>184</v>
      </c>
      <c r="BP90">
        <v>2</v>
      </c>
      <c r="BQ90">
        <v>3230.36</v>
      </c>
      <c r="BR90">
        <v>2.5564540201826223E-2</v>
      </c>
      <c r="BS90">
        <v>0.36010706062562736</v>
      </c>
      <c r="BT90">
        <v>0.1916195098998254</v>
      </c>
      <c r="BU90">
        <v>11.135999999999999</v>
      </c>
      <c r="BV90">
        <v>9.2868906251934766E-2</v>
      </c>
      <c r="BW90">
        <v>8.0176822397503678</v>
      </c>
      <c r="BX90">
        <v>31</v>
      </c>
      <c r="BY90">
        <v>3</v>
      </c>
      <c r="BZ90">
        <v>259</v>
      </c>
    </row>
    <row r="91" spans="1:78" ht="16.5">
      <c r="A91" s="296" t="str">
        <f t="shared" si="19"/>
        <v>송도버스</v>
      </c>
      <c r="B91" s="123" t="str">
        <f t="shared" si="20"/>
        <v>임상준</v>
      </c>
      <c r="C91" s="124" t="str">
        <f t="shared" si="21"/>
        <v>F</v>
      </c>
      <c r="D91" s="125">
        <f t="shared" si="22"/>
        <v>0.71391701819719411</v>
      </c>
      <c r="E91" s="126">
        <f t="shared" si="23"/>
        <v>8591</v>
      </c>
      <c r="F91" s="127" t="str">
        <f t="shared" si="24"/>
        <v>16-1</v>
      </c>
      <c r="G91" s="128" t="str">
        <f t="shared" si="25"/>
        <v>70바2231</v>
      </c>
      <c r="H91" s="129">
        <f t="shared" si="26"/>
        <v>2</v>
      </c>
      <c r="I91" s="130">
        <f t="shared" si="27"/>
        <v>3004.973</v>
      </c>
      <c r="J91" s="131">
        <f t="shared" si="28"/>
        <v>3.7748787818436665E-2</v>
      </c>
      <c r="K91" s="131">
        <f t="shared" si="29"/>
        <v>0.35843022455996337</v>
      </c>
      <c r="L91" s="131">
        <f t="shared" si="30"/>
        <v>0.27121707915512056</v>
      </c>
      <c r="M91" s="132">
        <f t="shared" si="31"/>
        <v>16.187999999999999</v>
      </c>
      <c r="N91" s="133">
        <f t="shared" si="32"/>
        <v>1.6306302918528719</v>
      </c>
      <c r="O91" s="133">
        <f t="shared" si="33"/>
        <v>65.890775058544619</v>
      </c>
      <c r="P91" s="215">
        <f t="shared" si="34"/>
        <v>36</v>
      </c>
      <c r="Q91" s="216">
        <f t="shared" si="35"/>
        <v>49</v>
      </c>
      <c r="R91" s="216">
        <f t="shared" si="36"/>
        <v>1980</v>
      </c>
      <c r="T91">
        <v>521</v>
      </c>
      <c r="U91">
        <v>8591</v>
      </c>
      <c r="V91" t="s">
        <v>292</v>
      </c>
      <c r="W91">
        <v>3004.973</v>
      </c>
      <c r="X91">
        <v>1680.8320000000001</v>
      </c>
      <c r="Y91">
        <v>1.788</v>
      </c>
      <c r="Z91">
        <v>16.187999999999999</v>
      </c>
      <c r="AA91">
        <v>158.46636000000001</v>
      </c>
      <c r="AB91">
        <v>5.9819129999999996</v>
      </c>
      <c r="AC91">
        <v>56.799132999999998</v>
      </c>
      <c r="AD91" s="1">
        <v>815</v>
      </c>
      <c r="AE91">
        <v>49</v>
      </c>
      <c r="AF91">
        <v>1980</v>
      </c>
      <c r="AG91">
        <v>74</v>
      </c>
      <c r="AH91">
        <v>18.962844</v>
      </c>
      <c r="AI91">
        <v>11545.9</v>
      </c>
      <c r="AJ91">
        <v>0</v>
      </c>
      <c r="AK91">
        <v>36</v>
      </c>
      <c r="AL91">
        <v>17977</v>
      </c>
      <c r="AM91">
        <v>0.71391701819719411</v>
      </c>
      <c r="AN91" t="s">
        <v>70</v>
      </c>
      <c r="AO91">
        <v>2860.442</v>
      </c>
      <c r="AP91" t="s">
        <v>494</v>
      </c>
      <c r="AQ91" t="s">
        <v>116</v>
      </c>
      <c r="AR91" t="s">
        <v>117</v>
      </c>
      <c r="AS91" t="s">
        <v>116</v>
      </c>
      <c r="AT91" t="s">
        <v>117</v>
      </c>
      <c r="AU91" t="s">
        <v>170</v>
      </c>
      <c r="AV91" t="s">
        <v>292</v>
      </c>
      <c r="AW91" t="s">
        <v>70</v>
      </c>
      <c r="AX91">
        <v>8591</v>
      </c>
      <c r="AY91" t="s">
        <v>584</v>
      </c>
      <c r="AZ91">
        <v>13</v>
      </c>
      <c r="BA91" t="s">
        <v>632</v>
      </c>
      <c r="BB91">
        <v>2</v>
      </c>
      <c r="BC91">
        <v>1</v>
      </c>
      <c r="BE91" t="s">
        <v>70</v>
      </c>
      <c r="BF91">
        <v>0</v>
      </c>
      <c r="BG91" t="s">
        <v>327</v>
      </c>
      <c r="BI91" t="s">
        <v>116</v>
      </c>
      <c r="BJ91" t="s">
        <v>292</v>
      </c>
      <c r="BK91" t="s">
        <v>70</v>
      </c>
      <c r="BL91">
        <v>0.71391701819719411</v>
      </c>
      <c r="BM91">
        <v>8591</v>
      </c>
      <c r="BN91" t="s">
        <v>117</v>
      </c>
      <c r="BO91" t="s">
        <v>170</v>
      </c>
      <c r="BP91">
        <v>2</v>
      </c>
      <c r="BQ91">
        <v>3004.973</v>
      </c>
      <c r="BR91">
        <v>3.7748787818436665E-2</v>
      </c>
      <c r="BS91">
        <v>0.35843022455996337</v>
      </c>
      <c r="BT91">
        <v>0.27121707915512056</v>
      </c>
      <c r="BU91">
        <v>16.187999999999999</v>
      </c>
      <c r="BV91">
        <v>1.6306302918528719</v>
      </c>
      <c r="BW91">
        <v>65.890775058544619</v>
      </c>
      <c r="BX91">
        <v>36</v>
      </c>
      <c r="BY91">
        <v>49</v>
      </c>
      <c r="BZ91">
        <v>1980</v>
      </c>
    </row>
    <row r="92" spans="1:78" ht="16.5">
      <c r="A92" s="297" t="str">
        <f t="shared" si="19"/>
        <v>송도버스</v>
      </c>
      <c r="B92" s="107" t="str">
        <f t="shared" si="20"/>
        <v>임숙주</v>
      </c>
      <c r="C92" s="108" t="str">
        <f t="shared" si="21"/>
        <v>A</v>
      </c>
      <c r="D92" s="109">
        <f t="shared" si="22"/>
        <v>0.97421134933725662</v>
      </c>
      <c r="E92" s="110">
        <f t="shared" si="23"/>
        <v>5565</v>
      </c>
      <c r="F92" s="111" t="str">
        <f t="shared" si="24"/>
        <v>16-1</v>
      </c>
      <c r="G92" s="112" t="str">
        <f t="shared" si="25"/>
        <v>70바2279</v>
      </c>
      <c r="H92" s="113">
        <f t="shared" si="26"/>
        <v>3</v>
      </c>
      <c r="I92" s="114">
        <f t="shared" si="27"/>
        <v>3026.3530000000001</v>
      </c>
      <c r="J92" s="115">
        <f t="shared" si="28"/>
        <v>1.8415365931219688E-2</v>
      </c>
      <c r="K92" s="115">
        <f t="shared" si="29"/>
        <v>0.34842911962072171</v>
      </c>
      <c r="L92" s="115">
        <f t="shared" si="30"/>
        <v>0.21775384431360123</v>
      </c>
      <c r="M92" s="116">
        <f t="shared" si="31"/>
        <v>13.047000000000001</v>
      </c>
      <c r="N92" s="117">
        <f t="shared" si="32"/>
        <v>0</v>
      </c>
      <c r="O92" s="117">
        <f t="shared" si="33"/>
        <v>16.951095923046651</v>
      </c>
      <c r="P92" s="217">
        <f t="shared" si="34"/>
        <v>20</v>
      </c>
      <c r="Q92" s="218">
        <f t="shared" si="35"/>
        <v>0</v>
      </c>
      <c r="R92" s="218">
        <f t="shared" si="36"/>
        <v>513</v>
      </c>
      <c r="T92">
        <v>521</v>
      </c>
      <c r="U92">
        <v>5565</v>
      </c>
      <c r="V92" t="s">
        <v>293</v>
      </c>
      <c r="W92">
        <v>3026.3530000000001</v>
      </c>
      <c r="X92">
        <v>1192.701</v>
      </c>
      <c r="Y92">
        <v>2.5369999999999999</v>
      </c>
      <c r="Z92">
        <v>13.047000000000001</v>
      </c>
      <c r="AA92">
        <v>154.38330199999999</v>
      </c>
      <c r="AB92">
        <v>2.8430249999999999</v>
      </c>
      <c r="AC92">
        <v>53.791637999999999</v>
      </c>
      <c r="AD92" s="1">
        <v>659</v>
      </c>
      <c r="AE92">
        <v>0</v>
      </c>
      <c r="AF92">
        <v>513</v>
      </c>
      <c r="AG92">
        <v>75</v>
      </c>
      <c r="AH92">
        <v>19.602851000000001</v>
      </c>
      <c r="AI92">
        <v>4736.3999999999996</v>
      </c>
      <c r="AJ92">
        <v>0</v>
      </c>
      <c r="AK92">
        <v>20</v>
      </c>
      <c r="AL92">
        <v>2481</v>
      </c>
      <c r="AM92">
        <v>0.97421134933725662</v>
      </c>
      <c r="AN92" t="s">
        <v>66</v>
      </c>
      <c r="AO92">
        <v>2794.6019999999999</v>
      </c>
      <c r="AP92" t="s">
        <v>495</v>
      </c>
      <c r="AQ92" t="s">
        <v>116</v>
      </c>
      <c r="AR92" t="s">
        <v>117</v>
      </c>
      <c r="AS92" t="s">
        <v>116</v>
      </c>
      <c r="AT92" t="s">
        <v>117</v>
      </c>
      <c r="AU92" t="s">
        <v>176</v>
      </c>
      <c r="AV92" t="s">
        <v>293</v>
      </c>
      <c r="AW92" t="s">
        <v>66</v>
      </c>
      <c r="AX92">
        <v>5565</v>
      </c>
      <c r="AY92" t="s">
        <v>576</v>
      </c>
      <c r="AZ92">
        <v>5</v>
      </c>
      <c r="BA92" t="s">
        <v>633</v>
      </c>
      <c r="BB92">
        <v>3</v>
      </c>
      <c r="BC92">
        <v>1</v>
      </c>
      <c r="BE92" t="s">
        <v>66</v>
      </c>
      <c r="BF92">
        <v>0</v>
      </c>
      <c r="BG92" t="s">
        <v>327</v>
      </c>
      <c r="BI92" t="s">
        <v>116</v>
      </c>
      <c r="BJ92" t="s">
        <v>293</v>
      </c>
      <c r="BK92" t="s">
        <v>66</v>
      </c>
      <c r="BL92">
        <v>0.97421134933725662</v>
      </c>
      <c r="BM92">
        <v>5565</v>
      </c>
      <c r="BN92" t="s">
        <v>117</v>
      </c>
      <c r="BO92" t="s">
        <v>176</v>
      </c>
      <c r="BP92">
        <v>3</v>
      </c>
      <c r="BQ92">
        <v>3026.3530000000001</v>
      </c>
      <c r="BR92">
        <v>1.8415365931219688E-2</v>
      </c>
      <c r="BS92">
        <v>0.34842911962072171</v>
      </c>
      <c r="BT92">
        <v>0.21775384431360123</v>
      </c>
      <c r="BU92">
        <v>13.047000000000001</v>
      </c>
      <c r="BV92">
        <v>0</v>
      </c>
      <c r="BW92">
        <v>16.951095923046651</v>
      </c>
      <c r="BX92">
        <v>20</v>
      </c>
      <c r="BY92">
        <v>0</v>
      </c>
      <c r="BZ92">
        <v>513</v>
      </c>
    </row>
    <row r="93" spans="1:78" ht="16.5">
      <c r="A93" s="296" t="str">
        <f t="shared" si="19"/>
        <v>송도버스</v>
      </c>
      <c r="B93" s="123" t="str">
        <f t="shared" si="20"/>
        <v>임하수</v>
      </c>
      <c r="C93" s="124" t="str">
        <f t="shared" si="21"/>
        <v>C</v>
      </c>
      <c r="D93" s="125">
        <f t="shared" si="22"/>
        <v>0.88010633392098792</v>
      </c>
      <c r="E93" s="126">
        <f t="shared" si="23"/>
        <v>5062</v>
      </c>
      <c r="F93" s="127" t="str">
        <f t="shared" si="24"/>
        <v>8</v>
      </c>
      <c r="G93" s="128" t="str">
        <f t="shared" si="25"/>
        <v>70바2238</v>
      </c>
      <c r="H93" s="129">
        <f t="shared" si="26"/>
        <v>12</v>
      </c>
      <c r="I93" s="130">
        <f t="shared" si="27"/>
        <v>2276.9429999999998</v>
      </c>
      <c r="J93" s="131">
        <f t="shared" si="28"/>
        <v>7.7617188885133734E-2</v>
      </c>
      <c r="K93" s="131">
        <f t="shared" si="29"/>
        <v>0.38721046007963478</v>
      </c>
      <c r="L93" s="131">
        <f t="shared" si="30"/>
        <v>0.21124815157867372</v>
      </c>
      <c r="M93" s="132">
        <f t="shared" si="31"/>
        <v>14.41</v>
      </c>
      <c r="N93" s="133">
        <f t="shared" si="32"/>
        <v>0.61485948484437258</v>
      </c>
      <c r="O93" s="133">
        <f t="shared" si="33"/>
        <v>46.026624294064462</v>
      </c>
      <c r="P93" s="215">
        <f t="shared" si="34"/>
        <v>44</v>
      </c>
      <c r="Q93" s="216">
        <f t="shared" si="35"/>
        <v>14</v>
      </c>
      <c r="R93" s="216">
        <f t="shared" si="36"/>
        <v>1048</v>
      </c>
      <c r="T93">
        <v>521</v>
      </c>
      <c r="U93">
        <v>5062</v>
      </c>
      <c r="V93" t="s">
        <v>294</v>
      </c>
      <c r="W93">
        <v>2276.9430000000002</v>
      </c>
      <c r="X93">
        <v>1221.694</v>
      </c>
      <c r="Y93">
        <v>1.8640000000000001</v>
      </c>
      <c r="Z93">
        <v>14.41</v>
      </c>
      <c r="AA93">
        <v>151.89192199999999</v>
      </c>
      <c r="AB93">
        <v>11.789424</v>
      </c>
      <c r="AC93">
        <v>58.814140999999999</v>
      </c>
      <c r="AD93" s="1">
        <v>481</v>
      </c>
      <c r="AE93">
        <v>14</v>
      </c>
      <c r="AF93">
        <v>1048</v>
      </c>
      <c r="AG93">
        <v>85</v>
      </c>
      <c r="AH93">
        <v>14.990546999999999</v>
      </c>
      <c r="AI93">
        <v>3954.6</v>
      </c>
      <c r="AJ93">
        <v>58.4</v>
      </c>
      <c r="AK93">
        <v>44</v>
      </c>
      <c r="AL93">
        <v>40064</v>
      </c>
      <c r="AM93">
        <v>0.88010633392098792</v>
      </c>
      <c r="AN93" t="s">
        <v>69</v>
      </c>
      <c r="AO93">
        <v>334.22500000000002</v>
      </c>
      <c r="AP93" t="s">
        <v>496</v>
      </c>
      <c r="AQ93" t="s">
        <v>116</v>
      </c>
      <c r="AR93" t="s">
        <v>118</v>
      </c>
      <c r="AS93" t="s">
        <v>116</v>
      </c>
      <c r="AT93" t="s">
        <v>118</v>
      </c>
      <c r="AU93" t="s">
        <v>195</v>
      </c>
      <c r="AV93" t="s">
        <v>294</v>
      </c>
      <c r="AW93" t="s">
        <v>69</v>
      </c>
      <c r="AX93">
        <v>5062</v>
      </c>
      <c r="AY93" t="s">
        <v>574</v>
      </c>
      <c r="AZ93">
        <v>5</v>
      </c>
      <c r="BA93" t="s">
        <v>222</v>
      </c>
      <c r="BB93">
        <v>12</v>
      </c>
      <c r="BC93">
        <v>1</v>
      </c>
      <c r="BE93" t="s">
        <v>67</v>
      </c>
      <c r="BF93">
        <v>1</v>
      </c>
      <c r="BG93" t="s">
        <v>329</v>
      </c>
      <c r="BI93" t="s">
        <v>116</v>
      </c>
      <c r="BJ93" t="s">
        <v>294</v>
      </c>
      <c r="BK93" t="s">
        <v>69</v>
      </c>
      <c r="BL93">
        <v>0.88010633392098792</v>
      </c>
      <c r="BM93">
        <v>5062</v>
      </c>
      <c r="BN93" t="s">
        <v>118</v>
      </c>
      <c r="BO93" t="s">
        <v>195</v>
      </c>
      <c r="BP93">
        <v>12</v>
      </c>
      <c r="BQ93">
        <v>2276.9429999999998</v>
      </c>
      <c r="BR93">
        <v>7.7617188885133734E-2</v>
      </c>
      <c r="BS93">
        <v>0.38721046007963478</v>
      </c>
      <c r="BT93">
        <v>0.21124815157867366</v>
      </c>
      <c r="BU93">
        <v>14.41</v>
      </c>
      <c r="BV93">
        <v>0.61485948484437258</v>
      </c>
      <c r="BW93">
        <v>46.026624294064462</v>
      </c>
      <c r="BX93">
        <v>44</v>
      </c>
      <c r="BY93">
        <v>14</v>
      </c>
      <c r="BZ93">
        <v>1048</v>
      </c>
    </row>
    <row r="94" spans="1:78" ht="16.5">
      <c r="A94" s="297" t="str">
        <f t="shared" si="19"/>
        <v>송도버스</v>
      </c>
      <c r="B94" s="107" t="str">
        <f t="shared" si="20"/>
        <v>장경환</v>
      </c>
      <c r="C94" s="108" t="str">
        <f t="shared" si="21"/>
        <v>F</v>
      </c>
      <c r="D94" s="109">
        <f t="shared" si="22"/>
        <v>0.74945080012989285</v>
      </c>
      <c r="E94" s="110">
        <f t="shared" si="23"/>
        <v>3049</v>
      </c>
      <c r="F94" s="111" t="str">
        <f t="shared" si="24"/>
        <v>16-1</v>
      </c>
      <c r="G94" s="112" t="str">
        <f t="shared" si="25"/>
        <v>70바2225</v>
      </c>
      <c r="H94" s="113">
        <f t="shared" si="26"/>
        <v>13</v>
      </c>
      <c r="I94" s="114">
        <f t="shared" si="27"/>
        <v>1794.7870000000003</v>
      </c>
      <c r="J94" s="115">
        <f t="shared" si="28"/>
        <v>1.0052883192888594E-2</v>
      </c>
      <c r="K94" s="115">
        <f t="shared" si="29"/>
        <v>0.38094797752423631</v>
      </c>
      <c r="L94" s="115">
        <f t="shared" si="30"/>
        <v>0.2139529648922128</v>
      </c>
      <c r="M94" s="116">
        <f t="shared" si="31"/>
        <v>19.251999999999999</v>
      </c>
      <c r="N94" s="117">
        <f t="shared" si="32"/>
        <v>0</v>
      </c>
      <c r="O94" s="117">
        <f t="shared" si="33"/>
        <v>82.187223800376358</v>
      </c>
      <c r="P94" s="217">
        <f t="shared" si="34"/>
        <v>23</v>
      </c>
      <c r="Q94" s="218">
        <f t="shared" si="35"/>
        <v>18</v>
      </c>
      <c r="R94" s="218">
        <f t="shared" si="36"/>
        <v>2093</v>
      </c>
      <c r="T94">
        <v>521</v>
      </c>
      <c r="U94">
        <v>3049</v>
      </c>
      <c r="V94" t="s">
        <v>497</v>
      </c>
      <c r="W94">
        <v>1808.797</v>
      </c>
      <c r="X94">
        <v>999.02200000000005</v>
      </c>
      <c r="Y94">
        <v>1.8109999999999999</v>
      </c>
      <c r="Z94">
        <v>19.251999999999999</v>
      </c>
      <c r="AA94">
        <v>89.746093999999999</v>
      </c>
      <c r="AB94">
        <v>0.90220699999999998</v>
      </c>
      <c r="AC94">
        <v>34.188592999999997</v>
      </c>
      <c r="AD94" s="1">
        <v>384</v>
      </c>
      <c r="AE94">
        <v>18</v>
      </c>
      <c r="AF94">
        <v>2093</v>
      </c>
      <c r="AG94">
        <v>85</v>
      </c>
      <c r="AH94">
        <v>20.154603999999999</v>
      </c>
      <c r="AI94">
        <v>5875.6</v>
      </c>
      <c r="AJ94">
        <v>15.8</v>
      </c>
      <c r="AK94">
        <v>23</v>
      </c>
      <c r="AL94">
        <v>9029</v>
      </c>
      <c r="AM94">
        <v>0.74945080012989285</v>
      </c>
      <c r="AN94" t="s">
        <v>70</v>
      </c>
      <c r="AO94">
        <v>414.72</v>
      </c>
      <c r="AP94" t="s">
        <v>498</v>
      </c>
      <c r="AQ94" t="s">
        <v>116</v>
      </c>
      <c r="AR94" t="s">
        <v>117</v>
      </c>
      <c r="AS94" t="s">
        <v>116</v>
      </c>
      <c r="AT94" t="s">
        <v>117</v>
      </c>
      <c r="AU94" t="s">
        <v>167</v>
      </c>
      <c r="AV94" t="s">
        <v>497</v>
      </c>
      <c r="AW94" t="s">
        <v>70</v>
      </c>
      <c r="AX94">
        <v>3049</v>
      </c>
      <c r="AY94" t="s">
        <v>584</v>
      </c>
      <c r="AZ94">
        <v>11</v>
      </c>
      <c r="BA94" t="s">
        <v>634</v>
      </c>
      <c r="BB94">
        <v>13</v>
      </c>
      <c r="BC94">
        <v>1</v>
      </c>
      <c r="BE94" t="s">
        <v>615</v>
      </c>
      <c r="BF94" t="s">
        <v>616</v>
      </c>
      <c r="BG94" t="s">
        <v>615</v>
      </c>
      <c r="BI94" t="s">
        <v>116</v>
      </c>
      <c r="BJ94" t="s">
        <v>497</v>
      </c>
      <c r="BK94" t="s">
        <v>70</v>
      </c>
      <c r="BL94">
        <v>0.74945080012989285</v>
      </c>
      <c r="BM94">
        <v>3049</v>
      </c>
      <c r="BN94" t="s">
        <v>117</v>
      </c>
      <c r="BO94" t="s">
        <v>167</v>
      </c>
      <c r="BP94">
        <v>13</v>
      </c>
      <c r="BQ94">
        <v>1794.7870000000003</v>
      </c>
      <c r="BR94">
        <v>1.0052883192888594E-2</v>
      </c>
      <c r="BS94">
        <v>0.38094797752423631</v>
      </c>
      <c r="BT94">
        <v>0.21229579659851272</v>
      </c>
      <c r="BU94">
        <v>19.251999999999999</v>
      </c>
      <c r="BV94">
        <v>0</v>
      </c>
      <c r="BW94">
        <v>82.187223800376358</v>
      </c>
      <c r="BX94">
        <v>23</v>
      </c>
      <c r="BY94">
        <v>18</v>
      </c>
      <c r="BZ94">
        <v>2093</v>
      </c>
    </row>
    <row r="95" spans="1:78" ht="16.5">
      <c r="A95" s="296" t="str">
        <f t="shared" si="19"/>
        <v>송도버스</v>
      </c>
      <c r="B95" s="123" t="str">
        <f t="shared" si="20"/>
        <v>장도현</v>
      </c>
      <c r="C95" s="124" t="str">
        <f t="shared" si="21"/>
        <v>D</v>
      </c>
      <c r="D95" s="125">
        <f t="shared" si="22"/>
        <v>0.80571428571428561</v>
      </c>
      <c r="E95" s="126">
        <f t="shared" si="23"/>
        <v>9199</v>
      </c>
      <c r="F95" s="127" t="str">
        <f t="shared" si="24"/>
        <v>8</v>
      </c>
      <c r="G95" s="128" t="str">
        <f t="shared" si="25"/>
        <v>70바2247</v>
      </c>
      <c r="H95" s="129">
        <f t="shared" si="26"/>
        <v>1</v>
      </c>
      <c r="I95" s="130">
        <f t="shared" si="27"/>
        <v>500.20600000000002</v>
      </c>
      <c r="J95" s="131">
        <f t="shared" si="28"/>
        <v>8.9929620650879311E-2</v>
      </c>
      <c r="K95" s="131">
        <f t="shared" si="29"/>
        <v>0.34354637912142716</v>
      </c>
      <c r="L95" s="131">
        <f t="shared" si="30"/>
        <v>0.18992175223807792</v>
      </c>
      <c r="M95" s="132">
        <f t="shared" si="31"/>
        <v>19.372</v>
      </c>
      <c r="N95" s="133">
        <f t="shared" si="32"/>
        <v>0</v>
      </c>
      <c r="O95" s="133">
        <f t="shared" si="33"/>
        <v>44.181797099594966</v>
      </c>
      <c r="P95" s="215">
        <f t="shared" si="34"/>
        <v>11</v>
      </c>
      <c r="Q95" s="216">
        <f t="shared" si="35"/>
        <v>0</v>
      </c>
      <c r="R95" s="216">
        <f t="shared" si="36"/>
        <v>221</v>
      </c>
      <c r="T95">
        <v>521</v>
      </c>
      <c r="U95">
        <v>9199</v>
      </c>
      <c r="V95" t="s">
        <v>368</v>
      </c>
      <c r="W95">
        <v>500.20600000000002</v>
      </c>
      <c r="X95">
        <v>295.71699999999998</v>
      </c>
      <c r="Y95">
        <v>1.6919999999999999</v>
      </c>
      <c r="Z95">
        <v>19.372</v>
      </c>
      <c r="AA95">
        <v>28.494437999999999</v>
      </c>
      <c r="AB95">
        <v>2.562494</v>
      </c>
      <c r="AC95">
        <v>9.789161</v>
      </c>
      <c r="AD95" s="1">
        <v>95</v>
      </c>
      <c r="AE95">
        <v>0</v>
      </c>
      <c r="AF95">
        <v>221</v>
      </c>
      <c r="AG95">
        <v>80</v>
      </c>
      <c r="AH95">
        <v>17.554513</v>
      </c>
      <c r="AI95">
        <v>2527.6999999999998</v>
      </c>
      <c r="AJ95">
        <v>0</v>
      </c>
      <c r="AK95">
        <v>11</v>
      </c>
      <c r="AL95">
        <v>3481</v>
      </c>
      <c r="AM95">
        <v>0.80571428571428561</v>
      </c>
      <c r="AN95" t="s">
        <v>67</v>
      </c>
      <c r="AO95">
        <v>500.20600000000002</v>
      </c>
      <c r="AP95" t="s">
        <v>499</v>
      </c>
      <c r="AQ95" t="s">
        <v>116</v>
      </c>
      <c r="AR95" t="s">
        <v>118</v>
      </c>
      <c r="AS95" t="s">
        <v>116</v>
      </c>
      <c r="AT95" t="s">
        <v>118</v>
      </c>
      <c r="AU95" t="s">
        <v>200</v>
      </c>
      <c r="AV95" t="s">
        <v>368</v>
      </c>
      <c r="AW95" t="s">
        <v>67</v>
      </c>
      <c r="AX95">
        <v>9199</v>
      </c>
      <c r="AY95" t="s">
        <v>571</v>
      </c>
      <c r="AZ95">
        <v>29</v>
      </c>
      <c r="BA95" t="s">
        <v>635</v>
      </c>
      <c r="BB95">
        <v>1</v>
      </c>
      <c r="BC95">
        <v>1</v>
      </c>
      <c r="BE95" t="s">
        <v>67</v>
      </c>
      <c r="BF95">
        <v>0</v>
      </c>
      <c r="BG95" t="s">
        <v>327</v>
      </c>
      <c r="BI95" t="s">
        <v>116</v>
      </c>
      <c r="BJ95" t="s">
        <v>368</v>
      </c>
      <c r="BK95" t="s">
        <v>67</v>
      </c>
      <c r="BL95">
        <v>0.80571428571428561</v>
      </c>
      <c r="BM95">
        <v>9199</v>
      </c>
      <c r="BN95" t="s">
        <v>118</v>
      </c>
      <c r="BO95" t="s">
        <v>200</v>
      </c>
      <c r="BP95">
        <v>1</v>
      </c>
      <c r="BQ95">
        <v>500.20600000000002</v>
      </c>
      <c r="BR95">
        <v>8.9929620650879311E-2</v>
      </c>
      <c r="BS95">
        <v>0.34354637912142716</v>
      </c>
      <c r="BT95">
        <v>0.18992175223807792</v>
      </c>
      <c r="BU95">
        <v>19.372</v>
      </c>
      <c r="BV95">
        <v>0</v>
      </c>
      <c r="BW95">
        <v>44.181797099594966</v>
      </c>
      <c r="BX95">
        <v>11</v>
      </c>
      <c r="BY95">
        <v>0</v>
      </c>
      <c r="BZ95">
        <v>221</v>
      </c>
    </row>
    <row r="96" spans="1:78" ht="16.5">
      <c r="A96" s="297" t="str">
        <f t="shared" si="19"/>
        <v>송도버스</v>
      </c>
      <c r="B96" s="107" t="str">
        <f t="shared" si="20"/>
        <v>장수봉</v>
      </c>
      <c r="C96" s="108" t="str">
        <f t="shared" si="21"/>
        <v>S</v>
      </c>
      <c r="D96" s="109">
        <f t="shared" si="22"/>
        <v>1.0353490862977046</v>
      </c>
      <c r="E96" s="110">
        <f t="shared" si="23"/>
        <v>431</v>
      </c>
      <c r="F96" s="111" t="str">
        <f t="shared" si="24"/>
        <v>16-1</v>
      </c>
      <c r="G96" s="112" t="str">
        <f t="shared" si="25"/>
        <v>70바2229</v>
      </c>
      <c r="H96" s="113">
        <f t="shared" si="26"/>
        <v>5</v>
      </c>
      <c r="I96" s="114">
        <f t="shared" si="27"/>
        <v>2832.4740000000002</v>
      </c>
      <c r="J96" s="115">
        <f t="shared" si="28"/>
        <v>1.9547239991599363E-2</v>
      </c>
      <c r="K96" s="115">
        <f t="shared" si="29"/>
        <v>0.31555729489215267</v>
      </c>
      <c r="L96" s="115">
        <f t="shared" si="30"/>
        <v>0.13804186728633697</v>
      </c>
      <c r="M96" s="116">
        <f t="shared" si="31"/>
        <v>9.7080000000000002</v>
      </c>
      <c r="N96" s="117">
        <f t="shared" si="32"/>
        <v>0</v>
      </c>
      <c r="O96" s="117">
        <f t="shared" si="33"/>
        <v>4.1306645709722307</v>
      </c>
      <c r="P96" s="217">
        <f t="shared" si="34"/>
        <v>10</v>
      </c>
      <c r="Q96" s="218">
        <f t="shared" si="35"/>
        <v>0</v>
      </c>
      <c r="R96" s="218">
        <f t="shared" si="36"/>
        <v>117</v>
      </c>
      <c r="T96">
        <v>521</v>
      </c>
      <c r="U96">
        <v>431</v>
      </c>
      <c r="V96" t="s">
        <v>295</v>
      </c>
      <c r="W96">
        <v>2832.4740000000002</v>
      </c>
      <c r="X96">
        <v>1086.279</v>
      </c>
      <c r="Y96">
        <v>2.6080000000000001</v>
      </c>
      <c r="Z96">
        <v>9.7080000000000002</v>
      </c>
      <c r="AA96">
        <v>145.984139</v>
      </c>
      <c r="AB96">
        <v>2.8535870000000001</v>
      </c>
      <c r="AC96">
        <v>46.066360000000003</v>
      </c>
      <c r="AD96" s="1">
        <v>391</v>
      </c>
      <c r="AE96">
        <v>0</v>
      </c>
      <c r="AF96">
        <v>117</v>
      </c>
      <c r="AG96">
        <v>91</v>
      </c>
      <c r="AH96">
        <v>19.402614</v>
      </c>
      <c r="AI96">
        <v>3229.4</v>
      </c>
      <c r="AJ96">
        <v>6.2</v>
      </c>
      <c r="AK96">
        <v>10</v>
      </c>
      <c r="AL96">
        <v>631</v>
      </c>
      <c r="AM96">
        <v>1.0353490862977046</v>
      </c>
      <c r="AN96" t="s">
        <v>71</v>
      </c>
      <c r="AO96">
        <v>1607.434</v>
      </c>
      <c r="AP96" t="s">
        <v>500</v>
      </c>
      <c r="AQ96" t="s">
        <v>116</v>
      </c>
      <c r="AR96" t="s">
        <v>117</v>
      </c>
      <c r="AS96" t="s">
        <v>116</v>
      </c>
      <c r="AT96" t="s">
        <v>117</v>
      </c>
      <c r="AU96" t="s">
        <v>169</v>
      </c>
      <c r="AV96" t="s">
        <v>295</v>
      </c>
      <c r="AW96" t="s">
        <v>71</v>
      </c>
      <c r="AX96">
        <v>431</v>
      </c>
      <c r="AY96" t="s">
        <v>582</v>
      </c>
      <c r="AZ96">
        <v>1</v>
      </c>
      <c r="BA96" t="s">
        <v>636</v>
      </c>
      <c r="BB96">
        <v>5</v>
      </c>
      <c r="BC96">
        <v>1</v>
      </c>
      <c r="BE96" t="s">
        <v>66</v>
      </c>
      <c r="BF96">
        <v>1</v>
      </c>
      <c r="BG96" t="s">
        <v>329</v>
      </c>
      <c r="BI96" t="s">
        <v>116</v>
      </c>
      <c r="BJ96" t="s">
        <v>295</v>
      </c>
      <c r="BK96" t="s">
        <v>71</v>
      </c>
      <c r="BL96">
        <v>1.0353490862977046</v>
      </c>
      <c r="BM96">
        <v>431</v>
      </c>
      <c r="BN96" t="s">
        <v>117</v>
      </c>
      <c r="BO96" t="s">
        <v>169</v>
      </c>
      <c r="BP96">
        <v>5</v>
      </c>
      <c r="BQ96">
        <v>2832.4740000000002</v>
      </c>
      <c r="BR96">
        <v>1.9547239991599363E-2</v>
      </c>
      <c r="BS96">
        <v>0.31555729489215267</v>
      </c>
      <c r="BT96">
        <v>0.13804186728633697</v>
      </c>
      <c r="BU96">
        <v>9.7080000000000002</v>
      </c>
      <c r="BV96">
        <v>0</v>
      </c>
      <c r="BW96">
        <v>4.1306645709722307</v>
      </c>
      <c r="BX96">
        <v>10</v>
      </c>
      <c r="BY96">
        <v>0</v>
      </c>
      <c r="BZ96">
        <v>117</v>
      </c>
    </row>
    <row r="97" spans="1:78" ht="16.5">
      <c r="A97" s="296" t="str">
        <f t="shared" si="19"/>
        <v>송도버스</v>
      </c>
      <c r="B97" s="123" t="str">
        <f t="shared" si="20"/>
        <v>장지희</v>
      </c>
      <c r="C97" s="124" t="str">
        <f t="shared" si="21"/>
        <v>C</v>
      </c>
      <c r="D97" s="125">
        <f t="shared" si="22"/>
        <v>0.89460764608219845</v>
      </c>
      <c r="E97" s="126">
        <f t="shared" si="23"/>
        <v>3021</v>
      </c>
      <c r="F97" s="127" t="str">
        <f t="shared" si="24"/>
        <v>8</v>
      </c>
      <c r="G97" s="128" t="str">
        <f t="shared" si="25"/>
        <v>70바2293</v>
      </c>
      <c r="H97" s="129">
        <f t="shared" si="26"/>
        <v>12</v>
      </c>
      <c r="I97" s="130">
        <f t="shared" si="27"/>
        <v>2131.3220000000001</v>
      </c>
      <c r="J97" s="131">
        <f t="shared" si="28"/>
        <v>2.9334004991136548E-2</v>
      </c>
      <c r="K97" s="131">
        <f t="shared" si="29"/>
        <v>0.38549324647541006</v>
      </c>
      <c r="L97" s="131">
        <f t="shared" si="30"/>
        <v>0.18439259764596808</v>
      </c>
      <c r="M97" s="132">
        <f t="shared" si="31"/>
        <v>14.563000000000001</v>
      </c>
      <c r="N97" s="133">
        <f t="shared" si="32"/>
        <v>1.2199001370980076</v>
      </c>
      <c r="O97" s="133">
        <f t="shared" si="33"/>
        <v>35.424023211884453</v>
      </c>
      <c r="P97" s="215">
        <f t="shared" si="34"/>
        <v>35</v>
      </c>
      <c r="Q97" s="216">
        <f t="shared" si="35"/>
        <v>26</v>
      </c>
      <c r="R97" s="216">
        <f t="shared" si="36"/>
        <v>759</v>
      </c>
      <c r="T97">
        <v>521</v>
      </c>
      <c r="U97">
        <v>3021</v>
      </c>
      <c r="V97" t="s">
        <v>332</v>
      </c>
      <c r="W97">
        <v>2139.087</v>
      </c>
      <c r="X97">
        <v>1145.2840000000001</v>
      </c>
      <c r="Y97">
        <v>1.8680000000000001</v>
      </c>
      <c r="Z97">
        <v>14.563000000000001</v>
      </c>
      <c r="AA97">
        <v>128.90691200000001</v>
      </c>
      <c r="AB97">
        <v>3.7813560000000002</v>
      </c>
      <c r="AC97">
        <v>49.692743999999998</v>
      </c>
      <c r="AD97" s="1">
        <v>393</v>
      </c>
      <c r="AE97">
        <v>26</v>
      </c>
      <c r="AF97">
        <v>759</v>
      </c>
      <c r="AG97">
        <v>82</v>
      </c>
      <c r="AH97">
        <v>16.594044</v>
      </c>
      <c r="AI97">
        <v>2878.1</v>
      </c>
      <c r="AJ97">
        <v>0</v>
      </c>
      <c r="AK97">
        <v>35</v>
      </c>
      <c r="AL97">
        <v>11486</v>
      </c>
      <c r="AM97">
        <v>0.89460764608219845</v>
      </c>
      <c r="AN97" t="s">
        <v>69</v>
      </c>
      <c r="AO97">
        <v>450.13600000000002</v>
      </c>
      <c r="AP97" t="s">
        <v>501</v>
      </c>
      <c r="AQ97" t="s">
        <v>116</v>
      </c>
      <c r="AR97" t="s">
        <v>118</v>
      </c>
      <c r="AS97" t="s">
        <v>116</v>
      </c>
      <c r="AT97" t="s">
        <v>118</v>
      </c>
      <c r="AU97" t="s">
        <v>216</v>
      </c>
      <c r="AV97" t="s">
        <v>332</v>
      </c>
      <c r="AW97" t="s">
        <v>69</v>
      </c>
      <c r="AX97">
        <v>3021</v>
      </c>
      <c r="AY97" t="s">
        <v>574</v>
      </c>
      <c r="AZ97">
        <v>2</v>
      </c>
      <c r="BA97" t="s">
        <v>208</v>
      </c>
      <c r="BB97">
        <v>12</v>
      </c>
      <c r="BC97">
        <v>1</v>
      </c>
      <c r="BE97" t="s">
        <v>69</v>
      </c>
      <c r="BF97">
        <v>0</v>
      </c>
      <c r="BG97" t="s">
        <v>327</v>
      </c>
      <c r="BI97" t="s">
        <v>116</v>
      </c>
      <c r="BJ97" t="s">
        <v>332</v>
      </c>
      <c r="BK97" t="s">
        <v>69</v>
      </c>
      <c r="BL97">
        <v>0.89460764608219845</v>
      </c>
      <c r="BM97">
        <v>3021</v>
      </c>
      <c r="BN97" t="s">
        <v>118</v>
      </c>
      <c r="BO97" t="s">
        <v>216</v>
      </c>
      <c r="BP97">
        <v>12</v>
      </c>
      <c r="BQ97">
        <v>2131.3220000000001</v>
      </c>
      <c r="BR97">
        <v>2.9334004991136548E-2</v>
      </c>
      <c r="BS97">
        <v>0.38549324647541006</v>
      </c>
      <c r="BT97">
        <v>0.18372324267315915</v>
      </c>
      <c r="BU97">
        <v>14.563000000000001</v>
      </c>
      <c r="BV97">
        <v>1.2199001370980076</v>
      </c>
      <c r="BW97">
        <v>35.424023211884453</v>
      </c>
      <c r="BX97">
        <v>35</v>
      </c>
      <c r="BY97">
        <v>26</v>
      </c>
      <c r="BZ97">
        <v>759</v>
      </c>
    </row>
    <row r="98" spans="1:78" ht="16.5">
      <c r="A98" s="297" t="str">
        <f t="shared" si="19"/>
        <v>송도버스</v>
      </c>
      <c r="B98" s="107" t="str">
        <f t="shared" si="20"/>
        <v>장태순</v>
      </c>
      <c r="C98" s="108" t="str">
        <f t="shared" si="21"/>
        <v>B</v>
      </c>
      <c r="D98" s="109">
        <f t="shared" si="22"/>
        <v>0.93590909090909091</v>
      </c>
      <c r="E98" s="110">
        <f t="shared" si="23"/>
        <v>8532</v>
      </c>
      <c r="F98" s="111" t="str">
        <f t="shared" si="24"/>
        <v>8</v>
      </c>
      <c r="G98" s="112" t="str">
        <f t="shared" si="25"/>
        <v>70바2287</v>
      </c>
      <c r="H98" s="113">
        <f t="shared" si="26"/>
        <v>1</v>
      </c>
      <c r="I98" s="114">
        <f t="shared" si="27"/>
        <v>2148.1509999999998</v>
      </c>
      <c r="J98" s="115">
        <f t="shared" si="28"/>
        <v>4.2558141479377552E-2</v>
      </c>
      <c r="K98" s="115">
        <f t="shared" si="29"/>
        <v>0.31883887646605569</v>
      </c>
      <c r="L98" s="115">
        <f t="shared" si="30"/>
        <v>0.13313775428263658</v>
      </c>
      <c r="M98" s="116">
        <f t="shared" si="31"/>
        <v>10.397</v>
      </c>
      <c r="N98" s="117">
        <f t="shared" si="32"/>
        <v>0.46551662336586214</v>
      </c>
      <c r="O98" s="117">
        <f t="shared" si="33"/>
        <v>12.801707142561208</v>
      </c>
      <c r="P98" s="217">
        <f t="shared" si="34"/>
        <v>19</v>
      </c>
      <c r="Q98" s="218">
        <f t="shared" si="35"/>
        <v>10</v>
      </c>
      <c r="R98" s="218">
        <f t="shared" si="36"/>
        <v>277</v>
      </c>
      <c r="T98">
        <v>521</v>
      </c>
      <c r="U98">
        <v>8532</v>
      </c>
      <c r="V98" t="s">
        <v>296</v>
      </c>
      <c r="W98">
        <v>2178.42</v>
      </c>
      <c r="X98">
        <v>1056.08</v>
      </c>
      <c r="Y98">
        <v>2.0630000000000002</v>
      </c>
      <c r="Z98">
        <v>10.397</v>
      </c>
      <c r="AA98">
        <v>139.69080400000001</v>
      </c>
      <c r="AB98">
        <v>5.9449810000000003</v>
      </c>
      <c r="AC98">
        <v>44.538859000000002</v>
      </c>
      <c r="AD98" s="1">
        <v>286</v>
      </c>
      <c r="AE98">
        <v>10</v>
      </c>
      <c r="AF98">
        <v>277</v>
      </c>
      <c r="AG98">
        <v>83</v>
      </c>
      <c r="AH98">
        <v>15.594583999999999</v>
      </c>
      <c r="AI98">
        <v>803.1</v>
      </c>
      <c r="AJ98">
        <v>2.2999999999999998</v>
      </c>
      <c r="AK98">
        <v>19</v>
      </c>
      <c r="AL98">
        <v>5776</v>
      </c>
      <c r="AM98">
        <v>0.93590909090909091</v>
      </c>
      <c r="AN98" t="s">
        <v>68</v>
      </c>
      <c r="AO98">
        <v>2148.1509999999998</v>
      </c>
      <c r="AP98" t="s">
        <v>502</v>
      </c>
      <c r="AQ98" t="s">
        <v>116</v>
      </c>
      <c r="AR98" t="s">
        <v>118</v>
      </c>
      <c r="AS98" t="s">
        <v>116</v>
      </c>
      <c r="AT98" t="s">
        <v>118</v>
      </c>
      <c r="AU98" t="s">
        <v>212</v>
      </c>
      <c r="AV98" t="s">
        <v>296</v>
      </c>
      <c r="AW98" t="s">
        <v>68</v>
      </c>
      <c r="AX98">
        <v>8532</v>
      </c>
      <c r="AY98" t="s">
        <v>580</v>
      </c>
      <c r="AZ98">
        <v>3</v>
      </c>
      <c r="BA98" t="s">
        <v>362</v>
      </c>
      <c r="BB98">
        <v>1</v>
      </c>
      <c r="BC98">
        <v>1</v>
      </c>
      <c r="BE98" t="s">
        <v>66</v>
      </c>
      <c r="BF98">
        <v>-1</v>
      </c>
      <c r="BG98" t="s">
        <v>328</v>
      </c>
      <c r="BI98" t="s">
        <v>116</v>
      </c>
      <c r="BJ98" t="s">
        <v>296</v>
      </c>
      <c r="BK98" t="s">
        <v>68</v>
      </c>
      <c r="BL98">
        <v>0.93590909090909091</v>
      </c>
      <c r="BM98">
        <v>8532</v>
      </c>
      <c r="BN98" t="s">
        <v>118</v>
      </c>
      <c r="BO98" t="s">
        <v>212</v>
      </c>
      <c r="BP98">
        <v>1</v>
      </c>
      <c r="BQ98">
        <v>2148.1509999999998</v>
      </c>
      <c r="BR98">
        <v>4.2558141479377552E-2</v>
      </c>
      <c r="BS98">
        <v>0.31883887646605569</v>
      </c>
      <c r="BT98">
        <v>0.1312878141038</v>
      </c>
      <c r="BU98">
        <v>10.397</v>
      </c>
      <c r="BV98">
        <v>0.46551662336586214</v>
      </c>
      <c r="BW98">
        <v>12.801707142561208</v>
      </c>
      <c r="BX98">
        <v>19</v>
      </c>
      <c r="BY98">
        <v>10</v>
      </c>
      <c r="BZ98">
        <v>277</v>
      </c>
    </row>
    <row r="99" spans="1:78" ht="16.5">
      <c r="A99" s="296" t="str">
        <f t="shared" si="19"/>
        <v>송도버스</v>
      </c>
      <c r="B99" s="123" t="str">
        <f t="shared" si="20"/>
        <v>전금석</v>
      </c>
      <c r="C99" s="124" t="str">
        <f t="shared" si="21"/>
        <v>D</v>
      </c>
      <c r="D99" s="125">
        <f t="shared" si="22"/>
        <v>0.81040044008668244</v>
      </c>
      <c r="E99" s="126">
        <f t="shared" si="23"/>
        <v>6802</v>
      </c>
      <c r="F99" s="127" t="str">
        <f t="shared" si="24"/>
        <v>16-1</v>
      </c>
      <c r="G99" s="128" t="str">
        <f t="shared" si="25"/>
        <v>70바2236</v>
      </c>
      <c r="H99" s="129">
        <f t="shared" si="26"/>
        <v>3</v>
      </c>
      <c r="I99" s="130">
        <f t="shared" si="27"/>
        <v>3199.125</v>
      </c>
      <c r="J99" s="131">
        <f t="shared" si="28"/>
        <v>2.1535840815616738E-2</v>
      </c>
      <c r="K99" s="131">
        <f t="shared" si="29"/>
        <v>0.323967060283125</v>
      </c>
      <c r="L99" s="131">
        <f t="shared" si="30"/>
        <v>0.12003282147462196</v>
      </c>
      <c r="M99" s="132">
        <f t="shared" si="31"/>
        <v>9.516</v>
      </c>
      <c r="N99" s="133">
        <f t="shared" si="32"/>
        <v>0.37510256710819367</v>
      </c>
      <c r="O99" s="133">
        <f t="shared" si="33"/>
        <v>11.065525729691712</v>
      </c>
      <c r="P99" s="215">
        <f t="shared" si="34"/>
        <v>16</v>
      </c>
      <c r="Q99" s="216">
        <f t="shared" si="35"/>
        <v>12</v>
      </c>
      <c r="R99" s="216">
        <f t="shared" si="36"/>
        <v>354</v>
      </c>
      <c r="T99">
        <v>521</v>
      </c>
      <c r="U99">
        <v>6802</v>
      </c>
      <c r="V99" t="s">
        <v>297</v>
      </c>
      <c r="W99">
        <v>3199.125</v>
      </c>
      <c r="X99">
        <v>1576.2370000000001</v>
      </c>
      <c r="Y99">
        <v>2.0299999999999998</v>
      </c>
      <c r="Z99">
        <v>9.516</v>
      </c>
      <c r="AA99">
        <v>174.30775199999999</v>
      </c>
      <c r="AB99">
        <v>3.7538640000000001</v>
      </c>
      <c r="AC99">
        <v>56.469970000000004</v>
      </c>
      <c r="AD99" s="1">
        <v>384</v>
      </c>
      <c r="AE99">
        <v>12</v>
      </c>
      <c r="AF99">
        <v>354</v>
      </c>
      <c r="AG99">
        <v>76</v>
      </c>
      <c r="AH99">
        <v>18.353314000000001</v>
      </c>
      <c r="AI99">
        <v>7381.4</v>
      </c>
      <c r="AJ99">
        <v>0</v>
      </c>
      <c r="AK99">
        <v>16</v>
      </c>
      <c r="AL99">
        <v>8760</v>
      </c>
      <c r="AM99">
        <v>0.81040044008668244</v>
      </c>
      <c r="AN99" t="s">
        <v>67</v>
      </c>
      <c r="AO99">
        <v>2875.2460000000001</v>
      </c>
      <c r="AP99" t="s">
        <v>503</v>
      </c>
      <c r="AQ99" t="s">
        <v>116</v>
      </c>
      <c r="AR99" t="s">
        <v>117</v>
      </c>
      <c r="AS99" t="s">
        <v>116</v>
      </c>
      <c r="AT99" t="s">
        <v>117</v>
      </c>
      <c r="AU99" t="s">
        <v>172</v>
      </c>
      <c r="AV99" t="s">
        <v>297</v>
      </c>
      <c r="AW99" t="s">
        <v>67</v>
      </c>
      <c r="AX99">
        <v>6802</v>
      </c>
      <c r="AY99" t="s">
        <v>572</v>
      </c>
      <c r="AZ99">
        <v>5</v>
      </c>
      <c r="BA99" t="s">
        <v>637</v>
      </c>
      <c r="BB99">
        <v>3</v>
      </c>
      <c r="BC99">
        <v>1</v>
      </c>
      <c r="BE99" t="s">
        <v>67</v>
      </c>
      <c r="BF99">
        <v>0</v>
      </c>
      <c r="BG99" t="s">
        <v>327</v>
      </c>
      <c r="BI99" t="s">
        <v>116</v>
      </c>
      <c r="BJ99" t="s">
        <v>297</v>
      </c>
      <c r="BK99" t="s">
        <v>67</v>
      </c>
      <c r="BL99">
        <v>0.81040044008668244</v>
      </c>
      <c r="BM99">
        <v>6802</v>
      </c>
      <c r="BN99" t="s">
        <v>117</v>
      </c>
      <c r="BO99" t="s">
        <v>172</v>
      </c>
      <c r="BP99">
        <v>3</v>
      </c>
      <c r="BQ99">
        <v>3199.125</v>
      </c>
      <c r="BR99">
        <v>2.1535840815616738E-2</v>
      </c>
      <c r="BS99">
        <v>0.323967060283125</v>
      </c>
      <c r="BT99">
        <v>0.12003282147462196</v>
      </c>
      <c r="BU99">
        <v>9.516</v>
      </c>
      <c r="BV99">
        <v>0.37510256710819367</v>
      </c>
      <c r="BW99">
        <v>11.065525729691712</v>
      </c>
      <c r="BX99">
        <v>16</v>
      </c>
      <c r="BY99">
        <v>12</v>
      </c>
      <c r="BZ99">
        <v>354</v>
      </c>
    </row>
    <row r="100" spans="1:78" ht="16.5">
      <c r="A100" s="297" t="str">
        <f t="shared" si="19"/>
        <v>송도버스</v>
      </c>
      <c r="B100" s="107" t="str">
        <f t="shared" si="20"/>
        <v>전동환</v>
      </c>
      <c r="C100" s="108" t="str">
        <f t="shared" si="21"/>
        <v>D</v>
      </c>
      <c r="D100" s="109">
        <f t="shared" si="22"/>
        <v>0.82781299221148963</v>
      </c>
      <c r="E100" s="110">
        <f t="shared" si="23"/>
        <v>1635</v>
      </c>
      <c r="F100" s="111" t="str">
        <f t="shared" si="24"/>
        <v>8</v>
      </c>
      <c r="G100" s="112" t="str">
        <f t="shared" si="25"/>
        <v>70바2319</v>
      </c>
      <c r="H100" s="113">
        <f t="shared" si="26"/>
        <v>8</v>
      </c>
      <c r="I100" s="114">
        <f t="shared" si="27"/>
        <v>1245.78</v>
      </c>
      <c r="J100" s="115">
        <f t="shared" si="28"/>
        <v>9.8634407955468614E-2</v>
      </c>
      <c r="K100" s="115">
        <f t="shared" si="29"/>
        <v>0.34071161139861256</v>
      </c>
      <c r="L100" s="115">
        <f t="shared" si="30"/>
        <v>0.26409157315095766</v>
      </c>
      <c r="M100" s="116">
        <f t="shared" si="31"/>
        <v>14.997999999999999</v>
      </c>
      <c r="N100" s="117">
        <f t="shared" si="32"/>
        <v>0</v>
      </c>
      <c r="O100" s="117">
        <f t="shared" si="33"/>
        <v>16.535824945014369</v>
      </c>
      <c r="P100" s="217">
        <f t="shared" si="34"/>
        <v>25</v>
      </c>
      <c r="Q100" s="218">
        <f t="shared" si="35"/>
        <v>0</v>
      </c>
      <c r="R100" s="218">
        <f t="shared" si="36"/>
        <v>206</v>
      </c>
      <c r="T100">
        <v>521</v>
      </c>
      <c r="U100">
        <v>1635</v>
      </c>
      <c r="V100" t="s">
        <v>298</v>
      </c>
      <c r="W100">
        <v>1294.287</v>
      </c>
      <c r="X100">
        <v>726.23199999999997</v>
      </c>
      <c r="Y100">
        <v>1.782</v>
      </c>
      <c r="Z100">
        <v>14.997999999999999</v>
      </c>
      <c r="AA100">
        <v>83.802480000000003</v>
      </c>
      <c r="AB100">
        <v>8.2658079999999998</v>
      </c>
      <c r="AC100">
        <v>28.552478000000001</v>
      </c>
      <c r="AD100" s="1">
        <v>329</v>
      </c>
      <c r="AE100">
        <v>0</v>
      </c>
      <c r="AF100">
        <v>206</v>
      </c>
      <c r="AG100">
        <v>76</v>
      </c>
      <c r="AH100">
        <v>15.444495</v>
      </c>
      <c r="AI100">
        <v>950</v>
      </c>
      <c r="AJ100">
        <v>0</v>
      </c>
      <c r="AK100">
        <v>25</v>
      </c>
      <c r="AL100">
        <v>8805</v>
      </c>
      <c r="AM100">
        <v>0.82781299221148963</v>
      </c>
      <c r="AN100" t="s">
        <v>67</v>
      </c>
      <c r="AO100">
        <v>214.577</v>
      </c>
      <c r="AP100" t="s">
        <v>504</v>
      </c>
      <c r="AQ100" t="s">
        <v>116</v>
      </c>
      <c r="AR100" t="s">
        <v>118</v>
      </c>
      <c r="AS100" t="s">
        <v>116</v>
      </c>
      <c r="AT100" t="s">
        <v>118</v>
      </c>
      <c r="AU100" t="s">
        <v>224</v>
      </c>
      <c r="AV100" t="s">
        <v>298</v>
      </c>
      <c r="AW100" t="s">
        <v>67</v>
      </c>
      <c r="AX100">
        <v>1635</v>
      </c>
      <c r="AY100" t="s">
        <v>571</v>
      </c>
      <c r="AZ100">
        <v>19</v>
      </c>
      <c r="BA100" t="s">
        <v>638</v>
      </c>
      <c r="BB100">
        <v>8</v>
      </c>
      <c r="BC100">
        <v>1</v>
      </c>
      <c r="BE100" t="s">
        <v>69</v>
      </c>
      <c r="BF100">
        <v>-1</v>
      </c>
      <c r="BG100" t="s">
        <v>328</v>
      </c>
      <c r="BI100" t="s">
        <v>116</v>
      </c>
      <c r="BJ100" t="s">
        <v>298</v>
      </c>
      <c r="BK100" t="s">
        <v>67</v>
      </c>
      <c r="BL100">
        <v>0.82781299221148963</v>
      </c>
      <c r="BM100">
        <v>1635</v>
      </c>
      <c r="BN100" t="s">
        <v>118</v>
      </c>
      <c r="BO100" t="s">
        <v>224</v>
      </c>
      <c r="BP100">
        <v>8</v>
      </c>
      <c r="BQ100">
        <v>1245.78</v>
      </c>
      <c r="BR100">
        <v>9.8634407955468614E-2</v>
      </c>
      <c r="BS100">
        <v>0.34071161139861256</v>
      </c>
      <c r="BT100">
        <v>0.25419400797504726</v>
      </c>
      <c r="BU100">
        <v>14.997999999999999</v>
      </c>
      <c r="BV100">
        <v>0</v>
      </c>
      <c r="BW100">
        <v>16.535824945014369</v>
      </c>
      <c r="BX100">
        <v>25</v>
      </c>
      <c r="BY100">
        <v>0</v>
      </c>
      <c r="BZ100">
        <v>206</v>
      </c>
    </row>
    <row r="101" spans="1:78" ht="16.5">
      <c r="A101" s="296" t="str">
        <f t="shared" si="19"/>
        <v>송도버스</v>
      </c>
      <c r="B101" s="123" t="str">
        <f t="shared" si="20"/>
        <v>정길환</v>
      </c>
      <c r="C101" s="124" t="str">
        <f t="shared" si="21"/>
        <v>F</v>
      </c>
      <c r="D101" s="125">
        <f t="shared" si="22"/>
        <v>0.75667794417360568</v>
      </c>
      <c r="E101" s="126">
        <f t="shared" si="23"/>
        <v>303</v>
      </c>
      <c r="F101" s="127" t="str">
        <f t="shared" si="24"/>
        <v>16-1</v>
      </c>
      <c r="G101" s="128" t="str">
        <f t="shared" si="25"/>
        <v>70바2231</v>
      </c>
      <c r="H101" s="129">
        <f t="shared" si="26"/>
        <v>11</v>
      </c>
      <c r="I101" s="130">
        <f t="shared" si="27"/>
        <v>1918.4859999999999</v>
      </c>
      <c r="J101" s="131">
        <f t="shared" si="28"/>
        <v>3.2761542980681714E-2</v>
      </c>
      <c r="K101" s="131">
        <f t="shared" si="29"/>
        <v>0.35318019426384512</v>
      </c>
      <c r="L101" s="131">
        <f t="shared" si="30"/>
        <v>0.16314948349896743</v>
      </c>
      <c r="M101" s="132">
        <f t="shared" si="31"/>
        <v>15.577999999999999</v>
      </c>
      <c r="N101" s="133">
        <f t="shared" si="32"/>
        <v>0.93823984120811943</v>
      </c>
      <c r="O101" s="133">
        <f t="shared" si="33"/>
        <v>45.504632298593791</v>
      </c>
      <c r="P101" s="215">
        <f t="shared" si="34"/>
        <v>19</v>
      </c>
      <c r="Q101" s="216">
        <f t="shared" si="35"/>
        <v>18</v>
      </c>
      <c r="R101" s="216">
        <f t="shared" si="36"/>
        <v>873</v>
      </c>
      <c r="T101">
        <v>521</v>
      </c>
      <c r="U101">
        <v>303</v>
      </c>
      <c r="V101" t="s">
        <v>299</v>
      </c>
      <c r="W101">
        <v>1918.4860000000001</v>
      </c>
      <c r="X101">
        <v>1027.385</v>
      </c>
      <c r="Y101">
        <v>1.867</v>
      </c>
      <c r="Z101">
        <v>15.577999999999999</v>
      </c>
      <c r="AA101">
        <v>104.890542</v>
      </c>
      <c r="AB101">
        <v>3.4363760000000001</v>
      </c>
      <c r="AC101">
        <v>37.045262000000001</v>
      </c>
      <c r="AD101" s="1">
        <v>313</v>
      </c>
      <c r="AE101">
        <v>18</v>
      </c>
      <c r="AF101">
        <v>873</v>
      </c>
      <c r="AG101">
        <v>72</v>
      </c>
      <c r="AH101">
        <v>18.290361999999998</v>
      </c>
      <c r="AI101">
        <v>3854</v>
      </c>
      <c r="AJ101">
        <v>0</v>
      </c>
      <c r="AK101">
        <v>19</v>
      </c>
      <c r="AL101">
        <v>4510</v>
      </c>
      <c r="AM101">
        <v>0.75667794417360568</v>
      </c>
      <c r="AN101" t="s">
        <v>70</v>
      </c>
      <c r="AO101">
        <v>395.923</v>
      </c>
      <c r="AP101" t="s">
        <v>505</v>
      </c>
      <c r="AQ101" t="s">
        <v>116</v>
      </c>
      <c r="AR101" t="s">
        <v>117</v>
      </c>
      <c r="AS101" t="s">
        <v>116</v>
      </c>
      <c r="AT101" t="s">
        <v>117</v>
      </c>
      <c r="AU101" t="s">
        <v>170</v>
      </c>
      <c r="AV101" t="s">
        <v>299</v>
      </c>
      <c r="AW101" t="s">
        <v>70</v>
      </c>
      <c r="AX101">
        <v>303</v>
      </c>
      <c r="AY101" t="s">
        <v>584</v>
      </c>
      <c r="AZ101">
        <v>9</v>
      </c>
      <c r="BA101" t="s">
        <v>639</v>
      </c>
      <c r="BB101">
        <v>11</v>
      </c>
      <c r="BC101">
        <v>1</v>
      </c>
      <c r="BE101" t="s">
        <v>70</v>
      </c>
      <c r="BF101">
        <v>0</v>
      </c>
      <c r="BG101" t="s">
        <v>327</v>
      </c>
      <c r="BI101" t="s">
        <v>116</v>
      </c>
      <c r="BJ101" t="s">
        <v>299</v>
      </c>
      <c r="BK101" t="s">
        <v>70</v>
      </c>
      <c r="BL101">
        <v>0.75667794417360568</v>
      </c>
      <c r="BM101">
        <v>303</v>
      </c>
      <c r="BN101" t="s">
        <v>117</v>
      </c>
      <c r="BO101" t="s">
        <v>170</v>
      </c>
      <c r="BP101">
        <v>11</v>
      </c>
      <c r="BQ101">
        <v>1918.4859999999999</v>
      </c>
      <c r="BR101">
        <v>3.2761542980681714E-2</v>
      </c>
      <c r="BS101">
        <v>0.35318019426384512</v>
      </c>
      <c r="BT101">
        <v>0.16314948349896741</v>
      </c>
      <c r="BU101">
        <v>15.577999999999999</v>
      </c>
      <c r="BV101">
        <v>0.93823984120811943</v>
      </c>
      <c r="BW101">
        <v>45.504632298593791</v>
      </c>
      <c r="BX101">
        <v>19</v>
      </c>
      <c r="BY101">
        <v>18</v>
      </c>
      <c r="BZ101">
        <v>873</v>
      </c>
    </row>
    <row r="102" spans="1:78" ht="16.5">
      <c r="A102" s="297" t="str">
        <f t="shared" si="19"/>
        <v>송도버스</v>
      </c>
      <c r="B102" s="107" t="str">
        <f t="shared" si="20"/>
        <v>정웅태</v>
      </c>
      <c r="C102" s="108" t="str">
        <f t="shared" si="21"/>
        <v>D</v>
      </c>
      <c r="D102" s="109">
        <f t="shared" si="22"/>
        <v>0.821078390203693</v>
      </c>
      <c r="E102" s="110">
        <f t="shared" si="23"/>
        <v>8497</v>
      </c>
      <c r="F102" s="111" t="str">
        <f t="shared" si="24"/>
        <v>8</v>
      </c>
      <c r="G102" s="112" t="str">
        <f t="shared" si="25"/>
        <v>70바2234</v>
      </c>
      <c r="H102" s="113">
        <f t="shared" si="26"/>
        <v>2</v>
      </c>
      <c r="I102" s="114">
        <f t="shared" si="27"/>
        <v>1184.913</v>
      </c>
      <c r="J102" s="115">
        <f t="shared" si="28"/>
        <v>4.4885832301696037E-2</v>
      </c>
      <c r="K102" s="115">
        <f t="shared" si="29"/>
        <v>0.37455407300382954</v>
      </c>
      <c r="L102" s="115">
        <f t="shared" si="30"/>
        <v>9.1145932232999383E-2</v>
      </c>
      <c r="M102" s="116">
        <f t="shared" si="31"/>
        <v>19.097000000000001</v>
      </c>
      <c r="N102" s="117">
        <f t="shared" si="32"/>
        <v>0.59076067188055159</v>
      </c>
      <c r="O102" s="117">
        <f t="shared" si="33"/>
        <v>68.69702670153842</v>
      </c>
      <c r="P102" s="217">
        <f t="shared" si="34"/>
        <v>19</v>
      </c>
      <c r="Q102" s="218">
        <f t="shared" si="35"/>
        <v>7</v>
      </c>
      <c r="R102" s="218">
        <f t="shared" si="36"/>
        <v>816</v>
      </c>
      <c r="T102">
        <v>521</v>
      </c>
      <c r="U102">
        <v>8497</v>
      </c>
      <c r="V102" t="s">
        <v>300</v>
      </c>
      <c r="W102">
        <v>1185.6420000000001</v>
      </c>
      <c r="X102">
        <v>687.69200000000001</v>
      </c>
      <c r="Y102">
        <v>1.724</v>
      </c>
      <c r="Z102">
        <v>19.097000000000001</v>
      </c>
      <c r="AA102">
        <v>68.160259999999994</v>
      </c>
      <c r="AB102">
        <v>3.0594299999999999</v>
      </c>
      <c r="AC102">
        <v>25.529703000000001</v>
      </c>
      <c r="AD102" s="1">
        <v>108</v>
      </c>
      <c r="AE102">
        <v>7</v>
      </c>
      <c r="AF102">
        <v>816</v>
      </c>
      <c r="AG102">
        <v>83</v>
      </c>
      <c r="AH102">
        <v>17.394915999999998</v>
      </c>
      <c r="AI102">
        <v>3522.2</v>
      </c>
      <c r="AJ102">
        <v>17.399999999999999</v>
      </c>
      <c r="AK102">
        <v>19</v>
      </c>
      <c r="AL102">
        <v>5222</v>
      </c>
      <c r="AM102">
        <v>0.821078390203693</v>
      </c>
      <c r="AN102" t="s">
        <v>67</v>
      </c>
      <c r="AO102">
        <v>1132.1880000000001</v>
      </c>
      <c r="AP102" t="s">
        <v>506</v>
      </c>
      <c r="AQ102" t="s">
        <v>116</v>
      </c>
      <c r="AR102" t="s">
        <v>118</v>
      </c>
      <c r="AS102" t="s">
        <v>116</v>
      </c>
      <c r="AT102" t="s">
        <v>118</v>
      </c>
      <c r="AU102" t="s">
        <v>192</v>
      </c>
      <c r="AV102" t="s">
        <v>300</v>
      </c>
      <c r="AW102" t="s">
        <v>67</v>
      </c>
      <c r="AX102">
        <v>8497</v>
      </c>
      <c r="AY102" t="s">
        <v>571</v>
      </c>
      <c r="AZ102">
        <v>26</v>
      </c>
      <c r="BA102" t="s">
        <v>640</v>
      </c>
      <c r="BB102">
        <v>2</v>
      </c>
      <c r="BC102">
        <v>1</v>
      </c>
      <c r="BE102" t="s">
        <v>69</v>
      </c>
      <c r="BF102">
        <v>-1</v>
      </c>
      <c r="BG102" t="s">
        <v>328</v>
      </c>
      <c r="BI102" t="s">
        <v>116</v>
      </c>
      <c r="BJ102" t="s">
        <v>300</v>
      </c>
      <c r="BK102" t="s">
        <v>67</v>
      </c>
      <c r="BL102">
        <v>0.821078390203693</v>
      </c>
      <c r="BM102">
        <v>8497</v>
      </c>
      <c r="BN102" t="s">
        <v>118</v>
      </c>
      <c r="BO102" t="s">
        <v>192</v>
      </c>
      <c r="BP102">
        <v>2</v>
      </c>
      <c r="BQ102">
        <v>1184.913</v>
      </c>
      <c r="BR102">
        <v>4.4885832301696037E-2</v>
      </c>
      <c r="BS102">
        <v>0.37455407300382954</v>
      </c>
      <c r="BT102">
        <v>9.1089890540314869E-2</v>
      </c>
      <c r="BU102">
        <v>19.097000000000001</v>
      </c>
      <c r="BV102">
        <v>0.59076067188055159</v>
      </c>
      <c r="BW102">
        <v>68.69702670153842</v>
      </c>
      <c r="BX102">
        <v>19</v>
      </c>
      <c r="BY102">
        <v>7</v>
      </c>
      <c r="BZ102">
        <v>816</v>
      </c>
    </row>
    <row r="103" spans="1:78" ht="16.5">
      <c r="A103" s="296" t="str">
        <f t="shared" si="19"/>
        <v>송도버스</v>
      </c>
      <c r="B103" s="123" t="str">
        <f t="shared" si="20"/>
        <v>정태교</v>
      </c>
      <c r="C103" s="124" t="str">
        <f t="shared" si="21"/>
        <v>D</v>
      </c>
      <c r="D103" s="125">
        <f t="shared" si="22"/>
        <v>0.83794452105407058</v>
      </c>
      <c r="E103" s="126">
        <f t="shared" si="23"/>
        <v>3234</v>
      </c>
      <c r="F103" s="127" t="str">
        <f t="shared" si="24"/>
        <v>8</v>
      </c>
      <c r="G103" s="128" t="str">
        <f t="shared" si="25"/>
        <v>70바2232</v>
      </c>
      <c r="H103" s="129">
        <f t="shared" si="26"/>
        <v>5</v>
      </c>
      <c r="I103" s="130">
        <f t="shared" si="27"/>
        <v>1892.43</v>
      </c>
      <c r="J103" s="131">
        <f t="shared" si="28"/>
        <v>2.2131070950366729E-2</v>
      </c>
      <c r="K103" s="131">
        <f t="shared" si="29"/>
        <v>0.38836097580070644</v>
      </c>
      <c r="L103" s="131">
        <f t="shared" si="30"/>
        <v>0.28217688368922494</v>
      </c>
      <c r="M103" s="132">
        <f t="shared" si="31"/>
        <v>13.025</v>
      </c>
      <c r="N103" s="133">
        <f t="shared" si="32"/>
        <v>5.284211305041666E-2</v>
      </c>
      <c r="O103" s="133">
        <f t="shared" si="33"/>
        <v>36.038321100384159</v>
      </c>
      <c r="P103" s="215">
        <f t="shared" si="34"/>
        <v>26</v>
      </c>
      <c r="Q103" s="216">
        <f t="shared" si="35"/>
        <v>1</v>
      </c>
      <c r="R103" s="216">
        <f t="shared" si="36"/>
        <v>716</v>
      </c>
      <c r="T103">
        <v>521</v>
      </c>
      <c r="U103">
        <v>3234</v>
      </c>
      <c r="V103" t="s">
        <v>301</v>
      </c>
      <c r="W103">
        <v>1922.412</v>
      </c>
      <c r="X103">
        <v>1047.229</v>
      </c>
      <c r="Y103">
        <v>1.8360000000000001</v>
      </c>
      <c r="Z103">
        <v>13.025</v>
      </c>
      <c r="AA103">
        <v>117.154701</v>
      </c>
      <c r="AB103">
        <v>2.592759</v>
      </c>
      <c r="AC103">
        <v>45.498314000000001</v>
      </c>
      <c r="AD103" s="1">
        <v>534</v>
      </c>
      <c r="AE103">
        <v>1</v>
      </c>
      <c r="AF103">
        <v>716</v>
      </c>
      <c r="AG103">
        <v>84</v>
      </c>
      <c r="AH103">
        <v>16.409175000000001</v>
      </c>
      <c r="AI103">
        <v>1997.8</v>
      </c>
      <c r="AJ103">
        <v>9.5</v>
      </c>
      <c r="AK103">
        <v>26</v>
      </c>
      <c r="AL103">
        <v>15315</v>
      </c>
      <c r="AM103">
        <v>0.83794452105407058</v>
      </c>
      <c r="AN103" t="s">
        <v>67</v>
      </c>
      <c r="AO103">
        <v>699.56100000000004</v>
      </c>
      <c r="AP103" t="s">
        <v>507</v>
      </c>
      <c r="AQ103" t="s">
        <v>116</v>
      </c>
      <c r="AR103" t="s">
        <v>118</v>
      </c>
      <c r="AS103" t="s">
        <v>116</v>
      </c>
      <c r="AT103" t="s">
        <v>118</v>
      </c>
      <c r="AU103" t="s">
        <v>191</v>
      </c>
      <c r="AV103" t="s">
        <v>301</v>
      </c>
      <c r="AW103" t="s">
        <v>67</v>
      </c>
      <c r="AX103">
        <v>3234</v>
      </c>
      <c r="AY103" t="s">
        <v>571</v>
      </c>
      <c r="AZ103">
        <v>7</v>
      </c>
      <c r="BA103" t="s">
        <v>390</v>
      </c>
      <c r="BB103">
        <v>5</v>
      </c>
      <c r="BC103">
        <v>1</v>
      </c>
      <c r="BE103" t="s">
        <v>69</v>
      </c>
      <c r="BF103">
        <v>-1</v>
      </c>
      <c r="BG103" t="s">
        <v>328</v>
      </c>
      <c r="BI103" t="s">
        <v>116</v>
      </c>
      <c r="BJ103" t="s">
        <v>301</v>
      </c>
      <c r="BK103" t="s">
        <v>67</v>
      </c>
      <c r="BL103">
        <v>0.83794452105407058</v>
      </c>
      <c r="BM103">
        <v>3234</v>
      </c>
      <c r="BN103" t="s">
        <v>118</v>
      </c>
      <c r="BO103" t="s">
        <v>191</v>
      </c>
      <c r="BP103">
        <v>5</v>
      </c>
      <c r="BQ103">
        <v>1892.43</v>
      </c>
      <c r="BR103">
        <v>2.2131070950366729E-2</v>
      </c>
      <c r="BS103">
        <v>0.38836097580070644</v>
      </c>
      <c r="BT103">
        <v>0.27777604384491983</v>
      </c>
      <c r="BU103">
        <v>13.025</v>
      </c>
      <c r="BV103">
        <v>5.284211305041666E-2</v>
      </c>
      <c r="BW103">
        <v>36.038321100384159</v>
      </c>
      <c r="BX103">
        <v>26</v>
      </c>
      <c r="BY103">
        <v>1</v>
      </c>
      <c r="BZ103">
        <v>716</v>
      </c>
    </row>
    <row r="104" spans="1:78" ht="16.5">
      <c r="A104" s="297" t="str">
        <f t="shared" si="19"/>
        <v>송도버스</v>
      </c>
      <c r="B104" s="107" t="str">
        <f t="shared" si="20"/>
        <v>조남흥</v>
      </c>
      <c r="C104" s="108" t="str">
        <f t="shared" si="21"/>
        <v>C</v>
      </c>
      <c r="D104" s="109">
        <f t="shared" si="22"/>
        <v>0.86</v>
      </c>
      <c r="E104" s="110">
        <f t="shared" si="23"/>
        <v>1194</v>
      </c>
      <c r="F104" s="111" t="str">
        <f t="shared" si="24"/>
        <v>8</v>
      </c>
      <c r="G104" s="112" t="str">
        <f t="shared" si="25"/>
        <v>70바2247</v>
      </c>
      <c r="H104" s="113">
        <f t="shared" si="26"/>
        <v>1</v>
      </c>
      <c r="I104" s="114">
        <f t="shared" si="27"/>
        <v>1061.643</v>
      </c>
      <c r="J104" s="115">
        <f t="shared" si="28"/>
        <v>3.6799226597168062E-2</v>
      </c>
      <c r="K104" s="115">
        <f t="shared" si="29"/>
        <v>0.33052056336662367</v>
      </c>
      <c r="L104" s="115">
        <f t="shared" si="30"/>
        <v>0.10078717610345474</v>
      </c>
      <c r="M104" s="116">
        <f t="shared" si="31"/>
        <v>16.904</v>
      </c>
      <c r="N104" s="117">
        <f t="shared" si="32"/>
        <v>9.4193622526593218E-2</v>
      </c>
      <c r="O104" s="117">
        <f t="shared" si="33"/>
        <v>37.771642633163879</v>
      </c>
      <c r="P104" s="217">
        <f t="shared" si="34"/>
        <v>7</v>
      </c>
      <c r="Q104" s="218">
        <f t="shared" si="35"/>
        <v>1</v>
      </c>
      <c r="R104" s="218">
        <f t="shared" si="36"/>
        <v>401</v>
      </c>
      <c r="T104">
        <v>521</v>
      </c>
      <c r="U104">
        <v>1194</v>
      </c>
      <c r="V104" t="s">
        <v>302</v>
      </c>
      <c r="W104">
        <v>1061.643</v>
      </c>
      <c r="X104">
        <v>587.69299999999998</v>
      </c>
      <c r="Y104">
        <v>1.806</v>
      </c>
      <c r="Z104">
        <v>16.904</v>
      </c>
      <c r="AA104">
        <v>55.933593999999999</v>
      </c>
      <c r="AB104">
        <v>2.0583130000000001</v>
      </c>
      <c r="AC104">
        <v>18.487203000000001</v>
      </c>
      <c r="AD104" s="1">
        <v>107</v>
      </c>
      <c r="AE104">
        <v>1</v>
      </c>
      <c r="AF104">
        <v>401</v>
      </c>
      <c r="AG104">
        <v>74</v>
      </c>
      <c r="AH104">
        <v>18.980418</v>
      </c>
      <c r="AI104">
        <v>1032.5</v>
      </c>
      <c r="AJ104">
        <v>0</v>
      </c>
      <c r="AK104">
        <v>7</v>
      </c>
      <c r="AL104">
        <v>1289</v>
      </c>
      <c r="AM104">
        <v>0.86</v>
      </c>
      <c r="AN104" t="s">
        <v>69</v>
      </c>
      <c r="AO104">
        <v>1061.643</v>
      </c>
      <c r="AP104" t="s">
        <v>508</v>
      </c>
      <c r="AQ104" t="s">
        <v>116</v>
      </c>
      <c r="AR104" t="s">
        <v>118</v>
      </c>
      <c r="AS104" t="s">
        <v>116</v>
      </c>
      <c r="AT104" t="s">
        <v>118</v>
      </c>
      <c r="AU104" t="s">
        <v>200</v>
      </c>
      <c r="AV104" t="s">
        <v>302</v>
      </c>
      <c r="AW104" t="s">
        <v>69</v>
      </c>
      <c r="AX104">
        <v>1194</v>
      </c>
      <c r="AY104" t="s">
        <v>574</v>
      </c>
      <c r="AZ104">
        <v>14</v>
      </c>
      <c r="BA104" t="s">
        <v>399</v>
      </c>
      <c r="BB104">
        <v>1</v>
      </c>
      <c r="BC104">
        <v>1</v>
      </c>
      <c r="BE104" t="s">
        <v>69</v>
      </c>
      <c r="BF104">
        <v>0</v>
      </c>
      <c r="BG104" t="s">
        <v>327</v>
      </c>
      <c r="BI104" t="s">
        <v>116</v>
      </c>
      <c r="BJ104" t="s">
        <v>302</v>
      </c>
      <c r="BK104" t="s">
        <v>69</v>
      </c>
      <c r="BL104">
        <v>0.86</v>
      </c>
      <c r="BM104">
        <v>1194</v>
      </c>
      <c r="BN104" t="s">
        <v>118</v>
      </c>
      <c r="BO104" t="s">
        <v>200</v>
      </c>
      <c r="BP104">
        <v>1</v>
      </c>
      <c r="BQ104">
        <v>1061.643</v>
      </c>
      <c r="BR104">
        <v>3.6799226597168062E-2</v>
      </c>
      <c r="BS104">
        <v>0.33052056336662367</v>
      </c>
      <c r="BT104">
        <v>0.10078717610345474</v>
      </c>
      <c r="BU104">
        <v>16.904</v>
      </c>
      <c r="BV104">
        <v>9.4193622526593218E-2</v>
      </c>
      <c r="BW104">
        <v>37.771642633163879</v>
      </c>
      <c r="BX104">
        <v>7</v>
      </c>
      <c r="BY104">
        <v>1</v>
      </c>
      <c r="BZ104">
        <v>401</v>
      </c>
    </row>
    <row r="105" spans="1:78" ht="16.5">
      <c r="A105" s="296" t="str">
        <f t="shared" si="19"/>
        <v>송도버스</v>
      </c>
      <c r="B105" s="123" t="str">
        <f t="shared" si="20"/>
        <v>조성연</v>
      </c>
      <c r="C105" s="124" t="str">
        <f t="shared" si="21"/>
        <v>D</v>
      </c>
      <c r="D105" s="125">
        <f t="shared" si="22"/>
        <v>0.82571428571428562</v>
      </c>
      <c r="E105" s="126">
        <f t="shared" si="23"/>
        <v>9009</v>
      </c>
      <c r="F105" s="127" t="str">
        <f t="shared" si="24"/>
        <v>8</v>
      </c>
      <c r="G105" s="128" t="str">
        <f t="shared" si="25"/>
        <v>70바2223</v>
      </c>
      <c r="H105" s="129">
        <f t="shared" si="26"/>
        <v>1</v>
      </c>
      <c r="I105" s="130">
        <f t="shared" si="27"/>
        <v>2259.5169999999998</v>
      </c>
      <c r="J105" s="131">
        <f t="shared" si="28"/>
        <v>4.0690479012194681E-3</v>
      </c>
      <c r="K105" s="131">
        <f t="shared" si="29"/>
        <v>0.41827848814521407</v>
      </c>
      <c r="L105" s="131">
        <f t="shared" si="30"/>
        <v>0.12436286162042597</v>
      </c>
      <c r="M105" s="132">
        <f t="shared" si="31"/>
        <v>17.962</v>
      </c>
      <c r="N105" s="133">
        <f t="shared" si="32"/>
        <v>4.4257246128265468E-2</v>
      </c>
      <c r="O105" s="133">
        <f t="shared" si="33"/>
        <v>60.588169949595425</v>
      </c>
      <c r="P105" s="215">
        <f t="shared" si="34"/>
        <v>48</v>
      </c>
      <c r="Q105" s="216">
        <f t="shared" si="35"/>
        <v>1</v>
      </c>
      <c r="R105" s="216">
        <f t="shared" si="36"/>
        <v>1369</v>
      </c>
      <c r="T105">
        <v>521</v>
      </c>
      <c r="U105">
        <v>9009</v>
      </c>
      <c r="V105" t="s">
        <v>333</v>
      </c>
      <c r="W105">
        <v>2259.5169999999998</v>
      </c>
      <c r="X105">
        <v>1303.3309999999999</v>
      </c>
      <c r="Y105">
        <v>1.734</v>
      </c>
      <c r="Z105">
        <v>17.962</v>
      </c>
      <c r="AA105">
        <v>143.765818</v>
      </c>
      <c r="AB105">
        <v>0.58499000000000001</v>
      </c>
      <c r="AC105">
        <v>60.134149000000001</v>
      </c>
      <c r="AD105" s="1">
        <v>281</v>
      </c>
      <c r="AE105">
        <v>1</v>
      </c>
      <c r="AF105">
        <v>1369</v>
      </c>
      <c r="AG105">
        <v>81</v>
      </c>
      <c r="AH105">
        <v>15.716649</v>
      </c>
      <c r="AI105">
        <v>6011.5</v>
      </c>
      <c r="AJ105">
        <v>0</v>
      </c>
      <c r="AK105">
        <v>48</v>
      </c>
      <c r="AL105">
        <v>36290</v>
      </c>
      <c r="AM105">
        <v>0.82571428571428562</v>
      </c>
      <c r="AN105" t="s">
        <v>67</v>
      </c>
      <c r="AO105">
        <v>2259.5169999999998</v>
      </c>
      <c r="AP105" t="s">
        <v>509</v>
      </c>
      <c r="AQ105" t="s">
        <v>116</v>
      </c>
      <c r="AR105" t="s">
        <v>118</v>
      </c>
      <c r="AS105" t="s">
        <v>116</v>
      </c>
      <c r="AT105" t="s">
        <v>118</v>
      </c>
      <c r="AU105" t="s">
        <v>190</v>
      </c>
      <c r="AV105" t="s">
        <v>333</v>
      </c>
      <c r="AW105" t="s">
        <v>67</v>
      </c>
      <c r="AX105">
        <v>9009</v>
      </c>
      <c r="AY105" t="s">
        <v>571</v>
      </c>
      <c r="AZ105">
        <v>22</v>
      </c>
      <c r="BA105" t="s">
        <v>641</v>
      </c>
      <c r="BB105">
        <v>1</v>
      </c>
      <c r="BC105">
        <v>1</v>
      </c>
      <c r="BE105" t="s">
        <v>67</v>
      </c>
      <c r="BF105">
        <v>0</v>
      </c>
      <c r="BG105" t="s">
        <v>327</v>
      </c>
      <c r="BI105" t="s">
        <v>116</v>
      </c>
      <c r="BJ105" t="s">
        <v>333</v>
      </c>
      <c r="BK105" t="s">
        <v>67</v>
      </c>
      <c r="BL105">
        <v>0.82571428571428562</v>
      </c>
      <c r="BM105">
        <v>9009</v>
      </c>
      <c r="BN105" t="s">
        <v>118</v>
      </c>
      <c r="BO105" t="s">
        <v>190</v>
      </c>
      <c r="BP105">
        <v>1</v>
      </c>
      <c r="BQ105">
        <v>2259.5169999999998</v>
      </c>
      <c r="BR105">
        <v>4.0690479012194681E-3</v>
      </c>
      <c r="BS105">
        <v>0.41827848814521407</v>
      </c>
      <c r="BT105">
        <v>0.12436286162042597</v>
      </c>
      <c r="BU105">
        <v>17.962</v>
      </c>
      <c r="BV105">
        <v>4.4257246128265468E-2</v>
      </c>
      <c r="BW105">
        <v>60.588169949595425</v>
      </c>
      <c r="BX105">
        <v>48</v>
      </c>
      <c r="BY105">
        <v>1</v>
      </c>
      <c r="BZ105">
        <v>1369</v>
      </c>
    </row>
    <row r="106" spans="1:78" ht="16.5">
      <c r="A106" s="297" t="str">
        <f t="shared" si="19"/>
        <v>송도버스</v>
      </c>
      <c r="B106" s="107" t="str">
        <f t="shared" si="20"/>
        <v>조완기</v>
      </c>
      <c r="C106" s="108" t="str">
        <f t="shared" si="21"/>
        <v>F</v>
      </c>
      <c r="D106" s="109">
        <f t="shared" si="22"/>
        <v>0.7981818181818181</v>
      </c>
      <c r="E106" s="110">
        <f t="shared" si="23"/>
        <v>9924</v>
      </c>
      <c r="F106" s="111" t="str">
        <f t="shared" si="24"/>
        <v>8</v>
      </c>
      <c r="G106" s="112" t="str">
        <f t="shared" si="25"/>
        <v>70바2289</v>
      </c>
      <c r="H106" s="113">
        <f t="shared" si="26"/>
        <v>1</v>
      </c>
      <c r="I106" s="114">
        <f t="shared" si="27"/>
        <v>1703.0060000000001</v>
      </c>
      <c r="J106" s="115">
        <f t="shared" si="28"/>
        <v>1.0008376383483852E-2</v>
      </c>
      <c r="K106" s="115">
        <f t="shared" si="29"/>
        <v>0.38742432131878457</v>
      </c>
      <c r="L106" s="115">
        <f t="shared" si="30"/>
        <v>0.2301812207355699</v>
      </c>
      <c r="M106" s="116">
        <f t="shared" si="31"/>
        <v>16.018000000000001</v>
      </c>
      <c r="N106" s="117">
        <f t="shared" si="32"/>
        <v>0.17615909750171166</v>
      </c>
      <c r="O106" s="117">
        <f t="shared" si="33"/>
        <v>15.267121783481677</v>
      </c>
      <c r="P106" s="217">
        <f t="shared" si="34"/>
        <v>26</v>
      </c>
      <c r="Q106" s="218">
        <f t="shared" si="35"/>
        <v>3</v>
      </c>
      <c r="R106" s="218">
        <f t="shared" si="36"/>
        <v>260</v>
      </c>
      <c r="T106">
        <v>521</v>
      </c>
      <c r="U106">
        <v>9924</v>
      </c>
      <c r="V106" t="s">
        <v>370</v>
      </c>
      <c r="W106">
        <v>1703.0060000000001</v>
      </c>
      <c r="X106">
        <v>969.553</v>
      </c>
      <c r="Y106">
        <v>1.756</v>
      </c>
      <c r="Z106">
        <v>16.018000000000001</v>
      </c>
      <c r="AA106">
        <v>98.581924000000001</v>
      </c>
      <c r="AB106">
        <v>0.98664499999999999</v>
      </c>
      <c r="AC106">
        <v>38.193035000000002</v>
      </c>
      <c r="AD106" s="1">
        <v>392</v>
      </c>
      <c r="AE106">
        <v>3</v>
      </c>
      <c r="AF106">
        <v>260</v>
      </c>
      <c r="AG106">
        <v>81</v>
      </c>
      <c r="AH106">
        <v>17.275033000000001</v>
      </c>
      <c r="AI106">
        <v>4374.8999999999996</v>
      </c>
      <c r="AJ106">
        <v>0</v>
      </c>
      <c r="AK106">
        <v>26</v>
      </c>
      <c r="AL106">
        <v>10709</v>
      </c>
      <c r="AM106">
        <v>0.7981818181818181</v>
      </c>
      <c r="AN106" t="s">
        <v>70</v>
      </c>
      <c r="AO106">
        <v>1703.0060000000001</v>
      </c>
      <c r="AP106" t="s">
        <v>510</v>
      </c>
      <c r="AQ106" t="s">
        <v>116</v>
      </c>
      <c r="AR106" t="s">
        <v>118</v>
      </c>
      <c r="AS106" t="s">
        <v>116</v>
      </c>
      <c r="AT106" t="s">
        <v>118</v>
      </c>
      <c r="AU106" t="s">
        <v>213</v>
      </c>
      <c r="AV106" t="s">
        <v>370</v>
      </c>
      <c r="AW106" t="s">
        <v>70</v>
      </c>
      <c r="AX106">
        <v>9924</v>
      </c>
      <c r="AY106" t="s">
        <v>578</v>
      </c>
      <c r="AZ106">
        <v>3</v>
      </c>
      <c r="BA106" t="s">
        <v>642</v>
      </c>
      <c r="BB106">
        <v>1</v>
      </c>
      <c r="BC106">
        <v>1</v>
      </c>
      <c r="BE106" t="s">
        <v>70</v>
      </c>
      <c r="BF106">
        <v>0</v>
      </c>
      <c r="BG106" t="s">
        <v>327</v>
      </c>
      <c r="BI106" t="s">
        <v>116</v>
      </c>
      <c r="BJ106" t="s">
        <v>370</v>
      </c>
      <c r="BK106" t="s">
        <v>70</v>
      </c>
      <c r="BL106">
        <v>0.7981818181818181</v>
      </c>
      <c r="BM106">
        <v>9924</v>
      </c>
      <c r="BN106" t="s">
        <v>118</v>
      </c>
      <c r="BO106" t="s">
        <v>213</v>
      </c>
      <c r="BP106">
        <v>1</v>
      </c>
      <c r="BQ106">
        <v>1703.0060000000001</v>
      </c>
      <c r="BR106">
        <v>1.0008376383483852E-2</v>
      </c>
      <c r="BS106">
        <v>0.38742432131878457</v>
      </c>
      <c r="BT106">
        <v>0.2301812207355699</v>
      </c>
      <c r="BU106">
        <v>16.018000000000001</v>
      </c>
      <c r="BV106">
        <v>0.17615909750171166</v>
      </c>
      <c r="BW106">
        <v>15.267121783481677</v>
      </c>
      <c r="BX106">
        <v>26</v>
      </c>
      <c r="BY106">
        <v>3</v>
      </c>
      <c r="BZ106">
        <v>260</v>
      </c>
    </row>
    <row r="107" spans="1:78" ht="16.5">
      <c r="A107" s="296" t="str">
        <f t="shared" si="19"/>
        <v>송도버스</v>
      </c>
      <c r="B107" s="123" t="str">
        <f t="shared" si="20"/>
        <v>조정근</v>
      </c>
      <c r="C107" s="124" t="str">
        <f t="shared" si="21"/>
        <v>D</v>
      </c>
      <c r="D107" s="125">
        <f t="shared" si="22"/>
        <v>0.8327936342699892</v>
      </c>
      <c r="E107" s="126">
        <f t="shared" si="23"/>
        <v>411</v>
      </c>
      <c r="F107" s="127" t="str">
        <f t="shared" si="24"/>
        <v>8</v>
      </c>
      <c r="G107" s="128" t="str">
        <f t="shared" si="25"/>
        <v>70바2234</v>
      </c>
      <c r="H107" s="129">
        <f t="shared" si="26"/>
        <v>12</v>
      </c>
      <c r="I107" s="130">
        <f t="shared" si="27"/>
        <v>2910.3920000000003</v>
      </c>
      <c r="J107" s="131">
        <f t="shared" si="28"/>
        <v>2.7673835649321916E-2</v>
      </c>
      <c r="K107" s="131">
        <f t="shared" si="29"/>
        <v>0.37017793569085861</v>
      </c>
      <c r="L107" s="131">
        <f t="shared" si="30"/>
        <v>0.26869232735658977</v>
      </c>
      <c r="M107" s="132">
        <f t="shared" si="31"/>
        <v>16.123999999999999</v>
      </c>
      <c r="N107" s="133">
        <f t="shared" si="32"/>
        <v>1.5978060075047718</v>
      </c>
      <c r="O107" s="133">
        <f t="shared" si="33"/>
        <v>57.152291806901452</v>
      </c>
      <c r="P107" s="215">
        <f t="shared" si="34"/>
        <v>27</v>
      </c>
      <c r="Q107" s="216">
        <f t="shared" si="35"/>
        <v>47</v>
      </c>
      <c r="R107" s="216">
        <f t="shared" si="36"/>
        <v>1835</v>
      </c>
      <c r="T107">
        <v>521</v>
      </c>
      <c r="U107">
        <v>411</v>
      </c>
      <c r="V107" t="s">
        <v>303</v>
      </c>
      <c r="W107">
        <v>2910.3919999999998</v>
      </c>
      <c r="X107">
        <v>1585.616</v>
      </c>
      <c r="Y107">
        <v>1.835</v>
      </c>
      <c r="Z107">
        <v>16.123999999999999</v>
      </c>
      <c r="AA107">
        <v>168.198296</v>
      </c>
      <c r="AB107">
        <v>4.6546919999999998</v>
      </c>
      <c r="AC107">
        <v>62.263297999999999</v>
      </c>
      <c r="AD107" s="1">
        <v>782</v>
      </c>
      <c r="AE107">
        <v>47</v>
      </c>
      <c r="AF107">
        <v>1835</v>
      </c>
      <c r="AG107">
        <v>93</v>
      </c>
      <c r="AH107">
        <v>17.303338</v>
      </c>
      <c r="AI107">
        <v>8911.9</v>
      </c>
      <c r="AJ107">
        <v>166</v>
      </c>
      <c r="AK107">
        <v>27</v>
      </c>
      <c r="AL107">
        <v>8602</v>
      </c>
      <c r="AM107">
        <v>0.8327936342699892</v>
      </c>
      <c r="AN107" t="s">
        <v>67</v>
      </c>
      <c r="AO107">
        <v>958.01599999999996</v>
      </c>
      <c r="AP107" t="s">
        <v>511</v>
      </c>
      <c r="AQ107" t="s">
        <v>116</v>
      </c>
      <c r="AR107" t="s">
        <v>118</v>
      </c>
      <c r="AS107" t="s">
        <v>116</v>
      </c>
      <c r="AT107" t="s">
        <v>118</v>
      </c>
      <c r="AU107" t="s">
        <v>192</v>
      </c>
      <c r="AV107" t="s">
        <v>303</v>
      </c>
      <c r="AW107" t="s">
        <v>67</v>
      </c>
      <c r="AX107">
        <v>411</v>
      </c>
      <c r="AY107" t="s">
        <v>571</v>
      </c>
      <c r="AZ107">
        <v>12</v>
      </c>
      <c r="BA107" t="s">
        <v>392</v>
      </c>
      <c r="BB107">
        <v>12</v>
      </c>
      <c r="BC107">
        <v>1</v>
      </c>
      <c r="BE107" t="s">
        <v>67</v>
      </c>
      <c r="BF107">
        <v>0</v>
      </c>
      <c r="BG107" t="s">
        <v>327</v>
      </c>
      <c r="BI107" t="s">
        <v>116</v>
      </c>
      <c r="BJ107" t="s">
        <v>303</v>
      </c>
      <c r="BK107" t="s">
        <v>67</v>
      </c>
      <c r="BL107">
        <v>0.8327936342699892</v>
      </c>
      <c r="BM107">
        <v>411</v>
      </c>
      <c r="BN107" t="s">
        <v>118</v>
      </c>
      <c r="BO107" t="s">
        <v>192</v>
      </c>
      <c r="BP107">
        <v>12</v>
      </c>
      <c r="BQ107">
        <v>2910.3920000000003</v>
      </c>
      <c r="BR107">
        <v>2.7673835649321916E-2</v>
      </c>
      <c r="BS107">
        <v>0.37017793569085861</v>
      </c>
      <c r="BT107">
        <v>0.26869232735658977</v>
      </c>
      <c r="BU107">
        <v>16.123999999999999</v>
      </c>
      <c r="BV107">
        <v>1.5978060075047718</v>
      </c>
      <c r="BW107">
        <v>57.152291806901452</v>
      </c>
      <c r="BX107">
        <v>27</v>
      </c>
      <c r="BY107">
        <v>47</v>
      </c>
      <c r="BZ107">
        <v>1835</v>
      </c>
    </row>
    <row r="108" spans="1:78" ht="16.5">
      <c r="A108" s="297" t="str">
        <f t="shared" si="19"/>
        <v>송도버스</v>
      </c>
      <c r="B108" s="107" t="str">
        <f t="shared" si="20"/>
        <v>조찬우</v>
      </c>
      <c r="C108" s="108" t="str">
        <f t="shared" si="21"/>
        <v>D</v>
      </c>
      <c r="D108" s="109">
        <f t="shared" si="22"/>
        <v>0.80233182498235234</v>
      </c>
      <c r="E108" s="110">
        <f t="shared" si="23"/>
        <v>9190</v>
      </c>
      <c r="F108" s="111" t="str">
        <f t="shared" si="24"/>
        <v>16-1</v>
      </c>
      <c r="G108" s="112" t="str">
        <f t="shared" si="25"/>
        <v>70바2231</v>
      </c>
      <c r="H108" s="113">
        <f t="shared" si="26"/>
        <v>8</v>
      </c>
      <c r="I108" s="114">
        <f t="shared" si="27"/>
        <v>1322.5340000000001</v>
      </c>
      <c r="J108" s="115">
        <f t="shared" si="28"/>
        <v>1.5680414638662075E-2</v>
      </c>
      <c r="K108" s="115">
        <f t="shared" si="29"/>
        <v>0.36206470876335645</v>
      </c>
      <c r="L108" s="115">
        <f t="shared" si="30"/>
        <v>0.27069247369065746</v>
      </c>
      <c r="M108" s="116">
        <f t="shared" si="31"/>
        <v>14.849</v>
      </c>
      <c r="N108" s="117">
        <f t="shared" si="32"/>
        <v>0.32470642480367429</v>
      </c>
      <c r="O108" s="117">
        <f t="shared" si="33"/>
        <v>46.108312322121748</v>
      </c>
      <c r="P108" s="217">
        <f t="shared" si="34"/>
        <v>10</v>
      </c>
      <c r="Q108" s="218">
        <f t="shared" si="35"/>
        <v>4</v>
      </c>
      <c r="R108" s="218">
        <f t="shared" si="36"/>
        <v>667</v>
      </c>
      <c r="T108">
        <v>521</v>
      </c>
      <c r="U108">
        <v>9190</v>
      </c>
      <c r="V108" t="s">
        <v>512</v>
      </c>
      <c r="W108">
        <v>1350.8489999999999</v>
      </c>
      <c r="X108">
        <v>714.88800000000003</v>
      </c>
      <c r="Y108">
        <v>1.89</v>
      </c>
      <c r="Z108">
        <v>14.849</v>
      </c>
      <c r="AA108">
        <v>74.012201000000005</v>
      </c>
      <c r="AB108">
        <v>1.160542</v>
      </c>
      <c r="AC108">
        <v>26.797205999999999</v>
      </c>
      <c r="AD108" s="1">
        <v>358</v>
      </c>
      <c r="AE108">
        <v>4</v>
      </c>
      <c r="AF108">
        <v>667</v>
      </c>
      <c r="AG108">
        <v>74</v>
      </c>
      <c r="AH108">
        <v>18.251705999999999</v>
      </c>
      <c r="AI108">
        <v>3370</v>
      </c>
      <c r="AJ108">
        <v>0</v>
      </c>
      <c r="AK108">
        <v>10</v>
      </c>
      <c r="AL108">
        <v>1147</v>
      </c>
      <c r="AM108">
        <v>0.80233182498235234</v>
      </c>
      <c r="AN108" t="s">
        <v>67</v>
      </c>
      <c r="AO108">
        <v>341.45800000000003</v>
      </c>
      <c r="AP108" t="s">
        <v>513</v>
      </c>
      <c r="AQ108" t="s">
        <v>116</v>
      </c>
      <c r="AR108" t="s">
        <v>117</v>
      </c>
      <c r="AS108" t="s">
        <v>116</v>
      </c>
      <c r="AT108" t="s">
        <v>117</v>
      </c>
      <c r="AU108" t="s">
        <v>170</v>
      </c>
      <c r="AV108" t="s">
        <v>512</v>
      </c>
      <c r="AW108" t="s">
        <v>67</v>
      </c>
      <c r="AX108">
        <v>9190</v>
      </c>
      <c r="AY108" t="s">
        <v>572</v>
      </c>
      <c r="AZ108">
        <v>9</v>
      </c>
      <c r="BA108" t="s">
        <v>643</v>
      </c>
      <c r="BB108">
        <v>8</v>
      </c>
      <c r="BC108">
        <v>1</v>
      </c>
      <c r="BE108" t="s">
        <v>69</v>
      </c>
      <c r="BF108">
        <v>-1</v>
      </c>
      <c r="BG108" t="s">
        <v>328</v>
      </c>
      <c r="BI108" t="s">
        <v>116</v>
      </c>
      <c r="BJ108" t="s">
        <v>512</v>
      </c>
      <c r="BK108" t="s">
        <v>67</v>
      </c>
      <c r="BL108">
        <v>0.80233182498235234</v>
      </c>
      <c r="BM108">
        <v>9190</v>
      </c>
      <c r="BN108" t="s">
        <v>117</v>
      </c>
      <c r="BO108" t="s">
        <v>170</v>
      </c>
      <c r="BP108">
        <v>8</v>
      </c>
      <c r="BQ108">
        <v>1322.5340000000001</v>
      </c>
      <c r="BR108">
        <v>1.5680414638662075E-2</v>
      </c>
      <c r="BS108">
        <v>0.36206470876335645</v>
      </c>
      <c r="BT108">
        <v>0.26501851798387532</v>
      </c>
      <c r="BU108">
        <v>14.849</v>
      </c>
      <c r="BV108">
        <v>0.32470642480367429</v>
      </c>
      <c r="BW108">
        <v>46.108312322121748</v>
      </c>
      <c r="BX108">
        <v>10</v>
      </c>
      <c r="BY108">
        <v>4</v>
      </c>
      <c r="BZ108">
        <v>667</v>
      </c>
    </row>
    <row r="109" spans="1:78" ht="16.5">
      <c r="A109" s="296" t="str">
        <f t="shared" si="19"/>
        <v>송도버스</v>
      </c>
      <c r="B109" s="123" t="str">
        <f t="shared" si="20"/>
        <v>조태진</v>
      </c>
      <c r="C109" s="124" t="str">
        <f t="shared" si="21"/>
        <v>D</v>
      </c>
      <c r="D109" s="125">
        <f t="shared" si="22"/>
        <v>0.80974790963636656</v>
      </c>
      <c r="E109" s="126">
        <f t="shared" si="23"/>
        <v>1213</v>
      </c>
      <c r="F109" s="127" t="str">
        <f t="shared" si="24"/>
        <v>16-1</v>
      </c>
      <c r="G109" s="128" t="str">
        <f t="shared" si="25"/>
        <v>70바2280</v>
      </c>
      <c r="H109" s="129">
        <f t="shared" si="26"/>
        <v>14</v>
      </c>
      <c r="I109" s="130">
        <f t="shared" si="27"/>
        <v>1574.5929999999998</v>
      </c>
      <c r="J109" s="131">
        <f t="shared" si="28"/>
        <v>6.5117822223381291E-2</v>
      </c>
      <c r="K109" s="131">
        <f t="shared" si="29"/>
        <v>0.37603954877296741</v>
      </c>
      <c r="L109" s="131">
        <f t="shared" si="30"/>
        <v>0.19116050941417878</v>
      </c>
      <c r="M109" s="132">
        <f t="shared" si="31"/>
        <v>16.834</v>
      </c>
      <c r="N109" s="133">
        <f t="shared" si="32"/>
        <v>0.38105084933058897</v>
      </c>
      <c r="O109" s="133">
        <f t="shared" si="33"/>
        <v>29.976000147339665</v>
      </c>
      <c r="P109" s="215">
        <f t="shared" si="34"/>
        <v>26</v>
      </c>
      <c r="Q109" s="216">
        <f t="shared" si="35"/>
        <v>6</v>
      </c>
      <c r="R109" s="216">
        <f t="shared" si="36"/>
        <v>472</v>
      </c>
      <c r="T109">
        <v>521</v>
      </c>
      <c r="U109">
        <v>1213</v>
      </c>
      <c r="V109" t="s">
        <v>304</v>
      </c>
      <c r="W109">
        <v>1595.0619999999999</v>
      </c>
      <c r="X109">
        <v>885.18700000000001</v>
      </c>
      <c r="Y109">
        <v>1.802</v>
      </c>
      <c r="Z109">
        <v>16.834</v>
      </c>
      <c r="AA109">
        <v>94.213593000000003</v>
      </c>
      <c r="AB109">
        <v>6.1349840000000002</v>
      </c>
      <c r="AC109">
        <v>35.428037000000003</v>
      </c>
      <c r="AD109" s="1">
        <v>301</v>
      </c>
      <c r="AE109">
        <v>6</v>
      </c>
      <c r="AF109">
        <v>472</v>
      </c>
      <c r="AG109">
        <v>88</v>
      </c>
      <c r="AH109">
        <v>16.930274000000001</v>
      </c>
      <c r="AI109">
        <v>5164.7</v>
      </c>
      <c r="AJ109">
        <v>4</v>
      </c>
      <c r="AK109">
        <v>26</v>
      </c>
      <c r="AL109">
        <v>9297</v>
      </c>
      <c r="AM109">
        <v>0.80974790963636656</v>
      </c>
      <c r="AN109" t="s">
        <v>67</v>
      </c>
      <c r="AO109">
        <v>172.077</v>
      </c>
      <c r="AP109" t="s">
        <v>514</v>
      </c>
      <c r="AQ109" t="s">
        <v>116</v>
      </c>
      <c r="AR109" t="s">
        <v>117</v>
      </c>
      <c r="AS109" t="s">
        <v>116</v>
      </c>
      <c r="AT109" t="s">
        <v>117</v>
      </c>
      <c r="AU109" t="s">
        <v>177</v>
      </c>
      <c r="AV109" t="s">
        <v>304</v>
      </c>
      <c r="AW109" t="s">
        <v>67</v>
      </c>
      <c r="AX109">
        <v>1213</v>
      </c>
      <c r="AY109" t="s">
        <v>572</v>
      </c>
      <c r="AZ109">
        <v>7</v>
      </c>
      <c r="BA109" t="s">
        <v>644</v>
      </c>
      <c r="BB109">
        <v>14</v>
      </c>
      <c r="BC109">
        <v>1</v>
      </c>
      <c r="BE109" t="s">
        <v>67</v>
      </c>
      <c r="BF109">
        <v>0</v>
      </c>
      <c r="BG109" t="s">
        <v>327</v>
      </c>
      <c r="BI109" t="s">
        <v>116</v>
      </c>
      <c r="BJ109" t="s">
        <v>304</v>
      </c>
      <c r="BK109" t="s">
        <v>67</v>
      </c>
      <c r="BL109">
        <v>0.80974790963636656</v>
      </c>
      <c r="BM109">
        <v>1213</v>
      </c>
      <c r="BN109" t="s">
        <v>117</v>
      </c>
      <c r="BO109" t="s">
        <v>177</v>
      </c>
      <c r="BP109">
        <v>14</v>
      </c>
      <c r="BQ109">
        <v>1574.5929999999998</v>
      </c>
      <c r="BR109">
        <v>6.5117822223381291E-2</v>
      </c>
      <c r="BS109">
        <v>0.37603954877296741</v>
      </c>
      <c r="BT109">
        <v>0.18870739820771859</v>
      </c>
      <c r="BU109">
        <v>16.834</v>
      </c>
      <c r="BV109">
        <v>0.38105084933058897</v>
      </c>
      <c r="BW109">
        <v>29.976000147339665</v>
      </c>
      <c r="BX109">
        <v>26</v>
      </c>
      <c r="BY109">
        <v>6</v>
      </c>
      <c r="BZ109">
        <v>472</v>
      </c>
    </row>
    <row r="110" spans="1:78" ht="16.5">
      <c r="A110" s="297" t="str">
        <f t="shared" si="19"/>
        <v>송도버스</v>
      </c>
      <c r="B110" s="107" t="str">
        <f t="shared" si="20"/>
        <v>주병화</v>
      </c>
      <c r="C110" s="108" t="str">
        <f t="shared" si="21"/>
        <v>A</v>
      </c>
      <c r="D110" s="109">
        <f t="shared" si="22"/>
        <v>0.99953839109908404</v>
      </c>
      <c r="E110" s="110">
        <f t="shared" si="23"/>
        <v>5364</v>
      </c>
      <c r="F110" s="111" t="str">
        <f t="shared" si="24"/>
        <v>16-1</v>
      </c>
      <c r="G110" s="112" t="str">
        <f t="shared" si="25"/>
        <v>70바2249</v>
      </c>
      <c r="H110" s="113">
        <f t="shared" si="26"/>
        <v>2</v>
      </c>
      <c r="I110" s="114">
        <f t="shared" si="27"/>
        <v>3122.1609999999996</v>
      </c>
      <c r="J110" s="115">
        <f t="shared" si="28"/>
        <v>2.6484758825895346E-2</v>
      </c>
      <c r="K110" s="115">
        <f t="shared" si="29"/>
        <v>0.30533037155765524</v>
      </c>
      <c r="L110" s="115">
        <f t="shared" si="30"/>
        <v>0.1777614927609435</v>
      </c>
      <c r="M110" s="116">
        <f t="shared" si="31"/>
        <v>9.2249999999999996</v>
      </c>
      <c r="N110" s="117">
        <f t="shared" si="32"/>
        <v>9.6087293384293782E-2</v>
      </c>
      <c r="O110" s="117">
        <f t="shared" si="33"/>
        <v>9.224380164892203</v>
      </c>
      <c r="P110" s="217">
        <f t="shared" si="34"/>
        <v>13</v>
      </c>
      <c r="Q110" s="218">
        <f t="shared" si="35"/>
        <v>3</v>
      </c>
      <c r="R110" s="218">
        <f t="shared" si="36"/>
        <v>288</v>
      </c>
      <c r="T110">
        <v>521</v>
      </c>
      <c r="U110">
        <v>5364</v>
      </c>
      <c r="V110" t="s">
        <v>305</v>
      </c>
      <c r="W110">
        <v>3122.1610000000001</v>
      </c>
      <c r="X110">
        <v>1201.8009999999999</v>
      </c>
      <c r="Y110">
        <v>2.5979999999999999</v>
      </c>
      <c r="Z110">
        <v>9.2249999999999996</v>
      </c>
      <c r="AA110">
        <v>159.944141</v>
      </c>
      <c r="AB110">
        <v>4.2360819999999997</v>
      </c>
      <c r="AC110">
        <v>48.835804000000003</v>
      </c>
      <c r="AD110" s="1">
        <v>555</v>
      </c>
      <c r="AE110">
        <v>3</v>
      </c>
      <c r="AF110">
        <v>288</v>
      </c>
      <c r="AG110">
        <v>92</v>
      </c>
      <c r="AH110">
        <v>19.520320999999999</v>
      </c>
      <c r="AI110">
        <v>4023</v>
      </c>
      <c r="AJ110">
        <v>2.7</v>
      </c>
      <c r="AK110">
        <v>13</v>
      </c>
      <c r="AL110">
        <v>1141</v>
      </c>
      <c r="AM110">
        <v>0.99953839109908404</v>
      </c>
      <c r="AN110" t="s">
        <v>66</v>
      </c>
      <c r="AO110">
        <v>2962.5859999999998</v>
      </c>
      <c r="AP110" t="s">
        <v>515</v>
      </c>
      <c r="AQ110" t="s">
        <v>116</v>
      </c>
      <c r="AR110" t="s">
        <v>117</v>
      </c>
      <c r="AS110" t="s">
        <v>116</v>
      </c>
      <c r="AT110" t="s">
        <v>117</v>
      </c>
      <c r="AU110" t="s">
        <v>175</v>
      </c>
      <c r="AV110" t="s">
        <v>305</v>
      </c>
      <c r="AW110" t="s">
        <v>66</v>
      </c>
      <c r="AX110">
        <v>5364</v>
      </c>
      <c r="AY110" t="s">
        <v>576</v>
      </c>
      <c r="AZ110">
        <v>1</v>
      </c>
      <c r="BA110" t="s">
        <v>372</v>
      </c>
      <c r="BB110">
        <v>2</v>
      </c>
      <c r="BC110">
        <v>1</v>
      </c>
      <c r="BE110" t="s">
        <v>68</v>
      </c>
      <c r="BF110">
        <v>1</v>
      </c>
      <c r="BG110" t="s">
        <v>329</v>
      </c>
      <c r="BI110" t="s">
        <v>116</v>
      </c>
      <c r="BJ110" t="s">
        <v>305</v>
      </c>
      <c r="BK110" t="s">
        <v>66</v>
      </c>
      <c r="BL110">
        <v>0.99953839109908404</v>
      </c>
      <c r="BM110">
        <v>5364</v>
      </c>
      <c r="BN110" t="s">
        <v>117</v>
      </c>
      <c r="BO110" t="s">
        <v>175</v>
      </c>
      <c r="BP110">
        <v>2</v>
      </c>
      <c r="BQ110">
        <v>3122.1609999999996</v>
      </c>
      <c r="BR110">
        <v>2.6484758825895346E-2</v>
      </c>
      <c r="BS110">
        <v>0.30533037155765524</v>
      </c>
      <c r="BT110">
        <v>0.17776149276094347</v>
      </c>
      <c r="BU110">
        <v>9.2249999999999996</v>
      </c>
      <c r="BV110">
        <v>9.6087293384293782E-2</v>
      </c>
      <c r="BW110">
        <v>9.224380164892203</v>
      </c>
      <c r="BX110">
        <v>13</v>
      </c>
      <c r="BY110">
        <v>3</v>
      </c>
      <c r="BZ110">
        <v>288</v>
      </c>
    </row>
    <row r="111" spans="1:78" ht="16.5">
      <c r="A111" s="296" t="str">
        <f t="shared" si="19"/>
        <v>송도버스</v>
      </c>
      <c r="B111" s="123" t="str">
        <f t="shared" si="20"/>
        <v>주일</v>
      </c>
      <c r="C111" s="124" t="str">
        <f t="shared" si="21"/>
        <v>C</v>
      </c>
      <c r="D111" s="125">
        <f t="shared" si="22"/>
        <v>0.86794207311004157</v>
      </c>
      <c r="E111" s="126">
        <f t="shared" si="23"/>
        <v>7447</v>
      </c>
      <c r="F111" s="127" t="str">
        <f t="shared" si="24"/>
        <v>8</v>
      </c>
      <c r="G111" s="128" t="str">
        <f t="shared" si="25"/>
        <v>70바2271</v>
      </c>
      <c r="H111" s="129">
        <f t="shared" si="26"/>
        <v>6</v>
      </c>
      <c r="I111" s="130">
        <f t="shared" si="27"/>
        <v>1191.5620000000001</v>
      </c>
      <c r="J111" s="131">
        <f t="shared" si="28"/>
        <v>1.9103803014593166E-2</v>
      </c>
      <c r="K111" s="131">
        <f t="shared" si="29"/>
        <v>0.39871483394714063</v>
      </c>
      <c r="L111" s="131">
        <f t="shared" si="30"/>
        <v>0.22071868690005217</v>
      </c>
      <c r="M111" s="132">
        <f t="shared" si="31"/>
        <v>17.065999999999999</v>
      </c>
      <c r="N111" s="133">
        <f t="shared" si="32"/>
        <v>0.33569382038030748</v>
      </c>
      <c r="O111" s="133">
        <f t="shared" si="33"/>
        <v>32.310530211604593</v>
      </c>
      <c r="P111" s="215">
        <f t="shared" si="34"/>
        <v>24</v>
      </c>
      <c r="Q111" s="216">
        <f t="shared" si="35"/>
        <v>4</v>
      </c>
      <c r="R111" s="216">
        <f t="shared" si="36"/>
        <v>394</v>
      </c>
      <c r="T111">
        <v>521</v>
      </c>
      <c r="U111">
        <v>7447</v>
      </c>
      <c r="V111" t="s">
        <v>516</v>
      </c>
      <c r="W111">
        <v>1231.6659999999999</v>
      </c>
      <c r="X111">
        <v>648.97199999999998</v>
      </c>
      <c r="Y111">
        <v>1.8979999999999999</v>
      </c>
      <c r="Z111">
        <v>17.065999999999999</v>
      </c>
      <c r="AA111">
        <v>74.489985000000004</v>
      </c>
      <c r="AB111">
        <v>1.4230419999999999</v>
      </c>
      <c r="AC111">
        <v>29.700261999999999</v>
      </c>
      <c r="AD111" s="1">
        <v>263</v>
      </c>
      <c r="AE111">
        <v>4</v>
      </c>
      <c r="AF111">
        <v>394</v>
      </c>
      <c r="AG111">
        <v>87</v>
      </c>
      <c r="AH111">
        <v>16.534652000000001</v>
      </c>
      <c r="AI111">
        <v>2464.6999999999998</v>
      </c>
      <c r="AJ111">
        <v>71.400000000000006</v>
      </c>
      <c r="AK111">
        <v>24</v>
      </c>
      <c r="AL111">
        <v>13794</v>
      </c>
      <c r="AM111">
        <v>0.86794207311004157</v>
      </c>
      <c r="AN111" t="s">
        <v>69</v>
      </c>
      <c r="AO111">
        <v>435.661</v>
      </c>
      <c r="AP111" t="s">
        <v>517</v>
      </c>
      <c r="AQ111" t="s">
        <v>116</v>
      </c>
      <c r="AR111" t="s">
        <v>118</v>
      </c>
      <c r="AS111" t="s">
        <v>116</v>
      </c>
      <c r="AT111" t="s">
        <v>118</v>
      </c>
      <c r="AU111" t="s">
        <v>209</v>
      </c>
      <c r="AV111" t="s">
        <v>516</v>
      </c>
      <c r="AW111" t="s">
        <v>69</v>
      </c>
      <c r="AX111">
        <v>7447</v>
      </c>
      <c r="AY111" t="s">
        <v>574</v>
      </c>
      <c r="AZ111">
        <v>9</v>
      </c>
      <c r="BA111" t="s">
        <v>355</v>
      </c>
      <c r="BB111">
        <v>6</v>
      </c>
      <c r="BC111">
        <v>1</v>
      </c>
      <c r="BE111" t="s">
        <v>615</v>
      </c>
      <c r="BF111" t="s">
        <v>616</v>
      </c>
      <c r="BG111" t="s">
        <v>615</v>
      </c>
      <c r="BI111" t="s">
        <v>116</v>
      </c>
      <c r="BJ111" t="s">
        <v>516</v>
      </c>
      <c r="BK111" t="s">
        <v>69</v>
      </c>
      <c r="BL111">
        <v>0.86794207311004157</v>
      </c>
      <c r="BM111">
        <v>7447</v>
      </c>
      <c r="BN111" t="s">
        <v>118</v>
      </c>
      <c r="BO111" t="s">
        <v>209</v>
      </c>
      <c r="BP111">
        <v>6</v>
      </c>
      <c r="BQ111">
        <v>1191.5620000000001</v>
      </c>
      <c r="BR111">
        <v>1.9103803014593166E-2</v>
      </c>
      <c r="BS111">
        <v>0.39871483394714063</v>
      </c>
      <c r="BT111">
        <v>0.21353191530820856</v>
      </c>
      <c r="BU111">
        <v>17.065999999999999</v>
      </c>
      <c r="BV111">
        <v>0.33569382038030748</v>
      </c>
      <c r="BW111">
        <v>32.310530211604593</v>
      </c>
      <c r="BX111">
        <v>24</v>
      </c>
      <c r="BY111">
        <v>4</v>
      </c>
      <c r="BZ111">
        <v>394</v>
      </c>
    </row>
    <row r="112" spans="1:78" ht="16.5">
      <c r="A112" s="297" t="str">
        <f t="shared" si="19"/>
        <v>송도버스</v>
      </c>
      <c r="B112" s="107" t="str">
        <f t="shared" si="20"/>
        <v>지종학</v>
      </c>
      <c r="C112" s="108" t="str">
        <f t="shared" si="21"/>
        <v>D</v>
      </c>
      <c r="D112" s="109">
        <f t="shared" si="22"/>
        <v>0.81418575445175867</v>
      </c>
      <c r="E112" s="110">
        <f t="shared" si="23"/>
        <v>5125</v>
      </c>
      <c r="F112" s="111" t="str">
        <f t="shared" si="24"/>
        <v>8</v>
      </c>
      <c r="G112" s="112" t="str">
        <f t="shared" si="25"/>
        <v>70바2246</v>
      </c>
      <c r="H112" s="113">
        <f t="shared" si="26"/>
        <v>3</v>
      </c>
      <c r="I112" s="114">
        <f t="shared" si="27"/>
        <v>721.173</v>
      </c>
      <c r="J112" s="115">
        <f t="shared" si="28"/>
        <v>6.1034094792448555E-2</v>
      </c>
      <c r="K112" s="115">
        <f t="shared" si="29"/>
        <v>0.33495932976172144</v>
      </c>
      <c r="L112" s="115">
        <f t="shared" si="30"/>
        <v>0.23711370226006798</v>
      </c>
      <c r="M112" s="116">
        <f t="shared" si="31"/>
        <v>17.126000000000001</v>
      </c>
      <c r="N112" s="117">
        <f t="shared" si="32"/>
        <v>0.27732596755563504</v>
      </c>
      <c r="O112" s="117">
        <f t="shared" si="33"/>
        <v>22.463403372006439</v>
      </c>
      <c r="P112" s="217">
        <f t="shared" si="34"/>
        <v>11</v>
      </c>
      <c r="Q112" s="218">
        <f t="shared" si="35"/>
        <v>2</v>
      </c>
      <c r="R112" s="218">
        <f t="shared" si="36"/>
        <v>162</v>
      </c>
      <c r="T112">
        <v>521</v>
      </c>
      <c r="U112">
        <v>5125</v>
      </c>
      <c r="V112" t="s">
        <v>374</v>
      </c>
      <c r="W112">
        <v>721.173</v>
      </c>
      <c r="X112">
        <v>418.93599999999998</v>
      </c>
      <c r="Y112">
        <v>1.7210000000000001</v>
      </c>
      <c r="Z112">
        <v>17.126000000000001</v>
      </c>
      <c r="AA112">
        <v>43.044989999999999</v>
      </c>
      <c r="AB112">
        <v>2.6272120000000001</v>
      </c>
      <c r="AC112">
        <v>14.418321000000001</v>
      </c>
      <c r="AD112" s="1">
        <v>171</v>
      </c>
      <c r="AE112">
        <v>2</v>
      </c>
      <c r="AF112">
        <v>162</v>
      </c>
      <c r="AG112">
        <v>80</v>
      </c>
      <c r="AH112">
        <v>16.753934999999998</v>
      </c>
      <c r="AI112">
        <v>307.8</v>
      </c>
      <c r="AJ112">
        <v>0</v>
      </c>
      <c r="AK112">
        <v>11</v>
      </c>
      <c r="AL112">
        <v>6107</v>
      </c>
      <c r="AM112">
        <v>0.81418575445175867</v>
      </c>
      <c r="AN112" t="s">
        <v>67</v>
      </c>
      <c r="AO112">
        <v>387.98599999999999</v>
      </c>
      <c r="AP112" t="s">
        <v>518</v>
      </c>
      <c r="AQ112" t="s">
        <v>116</v>
      </c>
      <c r="AR112" t="s">
        <v>118</v>
      </c>
      <c r="AS112" t="s">
        <v>116</v>
      </c>
      <c r="AT112" t="s">
        <v>118</v>
      </c>
      <c r="AU112" t="s">
        <v>199</v>
      </c>
      <c r="AV112" t="s">
        <v>374</v>
      </c>
      <c r="AW112" t="s">
        <v>67</v>
      </c>
      <c r="AX112">
        <v>5125</v>
      </c>
      <c r="AY112" t="s">
        <v>571</v>
      </c>
      <c r="AZ112">
        <v>27</v>
      </c>
      <c r="BA112" t="s">
        <v>645</v>
      </c>
      <c r="BB112">
        <v>3</v>
      </c>
      <c r="BC112">
        <v>1</v>
      </c>
      <c r="BE112" t="s">
        <v>67</v>
      </c>
      <c r="BF112">
        <v>0</v>
      </c>
      <c r="BG112" t="s">
        <v>327</v>
      </c>
      <c r="BI112" t="s">
        <v>116</v>
      </c>
      <c r="BJ112" t="s">
        <v>374</v>
      </c>
      <c r="BK112" t="s">
        <v>67</v>
      </c>
      <c r="BL112">
        <v>0.81418575445175867</v>
      </c>
      <c r="BM112">
        <v>5125</v>
      </c>
      <c r="BN112" t="s">
        <v>118</v>
      </c>
      <c r="BO112" t="s">
        <v>199</v>
      </c>
      <c r="BP112">
        <v>3</v>
      </c>
      <c r="BQ112">
        <v>721.173</v>
      </c>
      <c r="BR112">
        <v>6.1034094792448555E-2</v>
      </c>
      <c r="BS112">
        <v>0.33495932976172144</v>
      </c>
      <c r="BT112">
        <v>0.23711370226006798</v>
      </c>
      <c r="BU112">
        <v>17.126000000000001</v>
      </c>
      <c r="BV112">
        <v>0.27732596755563504</v>
      </c>
      <c r="BW112">
        <v>22.463403372006439</v>
      </c>
      <c r="BX112">
        <v>11</v>
      </c>
      <c r="BY112">
        <v>2</v>
      </c>
      <c r="BZ112">
        <v>162</v>
      </c>
    </row>
    <row r="113" spans="1:78" ht="16.5">
      <c r="A113" s="296" t="str">
        <f t="shared" si="19"/>
        <v>송도버스</v>
      </c>
      <c r="B113" s="123" t="str">
        <f t="shared" si="20"/>
        <v>차명진</v>
      </c>
      <c r="C113" s="124" t="str">
        <f t="shared" si="21"/>
        <v>F</v>
      </c>
      <c r="D113" s="125">
        <f t="shared" si="22"/>
        <v>0.77047619047619054</v>
      </c>
      <c r="E113" s="126">
        <f t="shared" si="23"/>
        <v>1462</v>
      </c>
      <c r="F113" s="127" t="str">
        <f t="shared" si="24"/>
        <v>8</v>
      </c>
      <c r="G113" s="128" t="str">
        <f t="shared" si="25"/>
        <v>70바2221</v>
      </c>
      <c r="H113" s="129">
        <f t="shared" si="26"/>
        <v>1</v>
      </c>
      <c r="I113" s="130">
        <f t="shared" si="27"/>
        <v>842.03200000000004</v>
      </c>
      <c r="J113" s="131">
        <f t="shared" si="28"/>
        <v>6.67773657043093E-3</v>
      </c>
      <c r="K113" s="131">
        <f t="shared" si="29"/>
        <v>0.38629287382947969</v>
      </c>
      <c r="L113" s="131">
        <f t="shared" si="30"/>
        <v>0.24227107758374977</v>
      </c>
      <c r="M113" s="132">
        <f t="shared" si="31"/>
        <v>23.663</v>
      </c>
      <c r="N113" s="133">
        <f t="shared" si="32"/>
        <v>0.95008265719117557</v>
      </c>
      <c r="O113" s="133">
        <f t="shared" si="33"/>
        <v>58.4300834172573</v>
      </c>
      <c r="P113" s="215">
        <f t="shared" si="34"/>
        <v>16</v>
      </c>
      <c r="Q113" s="216">
        <f t="shared" si="35"/>
        <v>8</v>
      </c>
      <c r="R113" s="216">
        <f t="shared" si="36"/>
        <v>492</v>
      </c>
      <c r="T113">
        <v>521</v>
      </c>
      <c r="U113">
        <v>1462</v>
      </c>
      <c r="V113" t="s">
        <v>306</v>
      </c>
      <c r="W113">
        <v>842.03200000000004</v>
      </c>
      <c r="X113">
        <v>520.34</v>
      </c>
      <c r="Y113">
        <v>1.6180000000000001</v>
      </c>
      <c r="Z113">
        <v>23.663</v>
      </c>
      <c r="AA113">
        <v>46.962769000000002</v>
      </c>
      <c r="AB113">
        <v>0.31360500000000002</v>
      </c>
      <c r="AC113">
        <v>18.141383000000001</v>
      </c>
      <c r="AD113" s="1">
        <v>204</v>
      </c>
      <c r="AE113">
        <v>8</v>
      </c>
      <c r="AF113">
        <v>492</v>
      </c>
      <c r="AG113">
        <v>79</v>
      </c>
      <c r="AH113">
        <v>17.929777000000001</v>
      </c>
      <c r="AI113">
        <v>1636.8</v>
      </c>
      <c r="AJ113">
        <v>0</v>
      </c>
      <c r="AK113">
        <v>16</v>
      </c>
      <c r="AL113">
        <v>4522</v>
      </c>
      <c r="AM113">
        <v>0.77047619047619054</v>
      </c>
      <c r="AN113" t="s">
        <v>70</v>
      </c>
      <c r="AO113">
        <v>842.03200000000004</v>
      </c>
      <c r="AP113" t="s">
        <v>519</v>
      </c>
      <c r="AQ113" t="s">
        <v>116</v>
      </c>
      <c r="AR113" t="s">
        <v>118</v>
      </c>
      <c r="AS113" t="s">
        <v>116</v>
      </c>
      <c r="AT113" t="s">
        <v>118</v>
      </c>
      <c r="AU113" t="s">
        <v>188</v>
      </c>
      <c r="AV113" t="s">
        <v>306</v>
      </c>
      <c r="AW113" t="s">
        <v>70</v>
      </c>
      <c r="AX113">
        <v>1462</v>
      </c>
      <c r="AY113" t="s">
        <v>578</v>
      </c>
      <c r="AZ113">
        <v>5</v>
      </c>
      <c r="BA113" t="s">
        <v>646</v>
      </c>
      <c r="BB113">
        <v>1</v>
      </c>
      <c r="BC113">
        <v>1</v>
      </c>
      <c r="BE113" t="s">
        <v>70</v>
      </c>
      <c r="BF113">
        <v>0</v>
      </c>
      <c r="BG113" t="s">
        <v>327</v>
      </c>
      <c r="BI113" t="s">
        <v>116</v>
      </c>
      <c r="BJ113" t="s">
        <v>306</v>
      </c>
      <c r="BK113" t="s">
        <v>70</v>
      </c>
      <c r="BL113">
        <v>0.77047619047619054</v>
      </c>
      <c r="BM113">
        <v>1462</v>
      </c>
      <c r="BN113" t="s">
        <v>118</v>
      </c>
      <c r="BO113" t="s">
        <v>188</v>
      </c>
      <c r="BP113">
        <v>1</v>
      </c>
      <c r="BQ113">
        <v>842.03200000000004</v>
      </c>
      <c r="BR113">
        <v>6.67773657043093E-3</v>
      </c>
      <c r="BS113">
        <v>0.38629287382947969</v>
      </c>
      <c r="BT113">
        <v>0.24227107758374977</v>
      </c>
      <c r="BU113">
        <v>23.663</v>
      </c>
      <c r="BV113">
        <v>0.95008265719117557</v>
      </c>
      <c r="BW113">
        <v>58.4300834172573</v>
      </c>
      <c r="BX113">
        <v>16</v>
      </c>
      <c r="BY113">
        <v>8</v>
      </c>
      <c r="BZ113">
        <v>492</v>
      </c>
    </row>
    <row r="114" spans="1:78" ht="16.5">
      <c r="A114" s="297" t="str">
        <f t="shared" si="19"/>
        <v>송도버스</v>
      </c>
      <c r="B114" s="107" t="str">
        <f t="shared" si="20"/>
        <v>차진만</v>
      </c>
      <c r="C114" s="108" t="str">
        <f t="shared" si="21"/>
        <v>F</v>
      </c>
      <c r="D114" s="109">
        <f t="shared" si="22"/>
        <v>0.75</v>
      </c>
      <c r="E114" s="110">
        <f t="shared" si="23"/>
        <v>6716</v>
      </c>
      <c r="F114" s="111" t="str">
        <f t="shared" si="24"/>
        <v>16-1</v>
      </c>
      <c r="G114" s="112" t="str">
        <f t="shared" si="25"/>
        <v>70바2248</v>
      </c>
      <c r="H114" s="113">
        <f t="shared" si="26"/>
        <v>1</v>
      </c>
      <c r="I114" s="114">
        <f t="shared" si="27"/>
        <v>3041.402</v>
      </c>
      <c r="J114" s="115">
        <f t="shared" si="28"/>
        <v>2.1627715878028177E-2</v>
      </c>
      <c r="K114" s="115">
        <f t="shared" si="29"/>
        <v>0.33634949755574572</v>
      </c>
      <c r="L114" s="115">
        <f t="shared" si="30"/>
        <v>0.32090463542800324</v>
      </c>
      <c r="M114" s="116">
        <f t="shared" si="31"/>
        <v>12.948</v>
      </c>
      <c r="N114" s="117">
        <f t="shared" si="32"/>
        <v>9.8638719906148545E-2</v>
      </c>
      <c r="O114" s="117">
        <f t="shared" si="33"/>
        <v>14.401253106297688</v>
      </c>
      <c r="P114" s="217">
        <f t="shared" si="34"/>
        <v>6</v>
      </c>
      <c r="Q114" s="218">
        <f t="shared" si="35"/>
        <v>3</v>
      </c>
      <c r="R114" s="218">
        <f t="shared" si="36"/>
        <v>438</v>
      </c>
      <c r="T114">
        <v>521</v>
      </c>
      <c r="U114">
        <v>6716</v>
      </c>
      <c r="V114" t="s">
        <v>307</v>
      </c>
      <c r="W114">
        <v>3041.402</v>
      </c>
      <c r="X114">
        <v>1559.557</v>
      </c>
      <c r="Y114">
        <v>1.95</v>
      </c>
      <c r="Z114">
        <v>12.948</v>
      </c>
      <c r="AA114">
        <v>160.76191399999999</v>
      </c>
      <c r="AB114">
        <v>3.4769130000000001</v>
      </c>
      <c r="AC114">
        <v>54.072189000000002</v>
      </c>
      <c r="AD114" s="1">
        <v>976</v>
      </c>
      <c r="AE114">
        <v>3</v>
      </c>
      <c r="AF114">
        <v>438</v>
      </c>
      <c r="AG114">
        <v>82</v>
      </c>
      <c r="AH114">
        <v>18.918672000000001</v>
      </c>
      <c r="AI114">
        <v>3999</v>
      </c>
      <c r="AJ114">
        <v>0</v>
      </c>
      <c r="AK114">
        <v>6</v>
      </c>
      <c r="AL114">
        <v>257</v>
      </c>
      <c r="AM114">
        <v>0.75</v>
      </c>
      <c r="AN114" t="s">
        <v>70</v>
      </c>
      <c r="AO114">
        <v>3041.402</v>
      </c>
      <c r="AP114" t="s">
        <v>520</v>
      </c>
      <c r="AQ114" t="s">
        <v>116</v>
      </c>
      <c r="AR114" t="s">
        <v>117</v>
      </c>
      <c r="AS114" t="s">
        <v>116</v>
      </c>
      <c r="AT114" t="s">
        <v>117</v>
      </c>
      <c r="AU114" t="s">
        <v>174</v>
      </c>
      <c r="AV114" t="s">
        <v>307</v>
      </c>
      <c r="AW114" t="s">
        <v>70</v>
      </c>
      <c r="AX114">
        <v>6716</v>
      </c>
      <c r="AY114" t="s">
        <v>584</v>
      </c>
      <c r="AZ114">
        <v>10</v>
      </c>
      <c r="BA114" t="s">
        <v>647</v>
      </c>
      <c r="BB114">
        <v>1</v>
      </c>
      <c r="BC114">
        <v>1</v>
      </c>
      <c r="BE114" t="s">
        <v>70</v>
      </c>
      <c r="BF114">
        <v>0</v>
      </c>
      <c r="BG114" t="s">
        <v>327</v>
      </c>
      <c r="BI114" t="s">
        <v>116</v>
      </c>
      <c r="BJ114" t="s">
        <v>307</v>
      </c>
      <c r="BK114" t="s">
        <v>70</v>
      </c>
      <c r="BL114">
        <v>0.75</v>
      </c>
      <c r="BM114">
        <v>6716</v>
      </c>
      <c r="BN114" t="s">
        <v>117</v>
      </c>
      <c r="BO114" t="s">
        <v>174</v>
      </c>
      <c r="BP114">
        <v>1</v>
      </c>
      <c r="BQ114">
        <v>3041.402</v>
      </c>
      <c r="BR114">
        <v>2.1627715878028177E-2</v>
      </c>
      <c r="BS114">
        <v>0.33634949755574572</v>
      </c>
      <c r="BT114">
        <v>0.32090463542800324</v>
      </c>
      <c r="BU114">
        <v>12.948</v>
      </c>
      <c r="BV114">
        <v>9.8638719906148545E-2</v>
      </c>
      <c r="BW114">
        <v>14.401253106297688</v>
      </c>
      <c r="BX114">
        <v>6</v>
      </c>
      <c r="BY114">
        <v>3</v>
      </c>
      <c r="BZ114">
        <v>438</v>
      </c>
    </row>
    <row r="115" spans="1:78" ht="16.5">
      <c r="A115" s="296" t="str">
        <f t="shared" si="19"/>
        <v>송도버스</v>
      </c>
      <c r="B115" s="123" t="str">
        <f t="shared" si="20"/>
        <v>최덕기</v>
      </c>
      <c r="C115" s="124" t="str">
        <f t="shared" si="21"/>
        <v>D</v>
      </c>
      <c r="D115" s="125">
        <f t="shared" si="22"/>
        <v>0.82865965661504271</v>
      </c>
      <c r="E115" s="126">
        <f t="shared" si="23"/>
        <v>977</v>
      </c>
      <c r="F115" s="127" t="str">
        <f t="shared" si="24"/>
        <v>16-1</v>
      </c>
      <c r="G115" s="128" t="str">
        <f t="shared" si="25"/>
        <v>70바2280</v>
      </c>
      <c r="H115" s="129">
        <f t="shared" si="26"/>
        <v>2</v>
      </c>
      <c r="I115" s="130">
        <f t="shared" si="27"/>
        <v>3026.471</v>
      </c>
      <c r="J115" s="131">
        <f t="shared" si="28"/>
        <v>2.3556066758942621E-2</v>
      </c>
      <c r="K115" s="131">
        <f t="shared" si="29"/>
        <v>0.36268979189618589</v>
      </c>
      <c r="L115" s="131">
        <f t="shared" si="30"/>
        <v>0.23459666390327216</v>
      </c>
      <c r="M115" s="132">
        <f t="shared" si="31"/>
        <v>13.932</v>
      </c>
      <c r="N115" s="133">
        <f t="shared" si="32"/>
        <v>0.49562675472522288</v>
      </c>
      <c r="O115" s="133">
        <f t="shared" si="33"/>
        <v>59.673461268916832</v>
      </c>
      <c r="P115" s="215">
        <f t="shared" si="34"/>
        <v>36</v>
      </c>
      <c r="Q115" s="216">
        <f t="shared" si="35"/>
        <v>15</v>
      </c>
      <c r="R115" s="216">
        <f t="shared" si="36"/>
        <v>1806</v>
      </c>
      <c r="T115">
        <v>521</v>
      </c>
      <c r="U115">
        <v>977</v>
      </c>
      <c r="V115" t="s">
        <v>308</v>
      </c>
      <c r="W115">
        <v>3026.471</v>
      </c>
      <c r="X115">
        <v>1406.1020000000001</v>
      </c>
      <c r="Y115">
        <v>2.1520000000000001</v>
      </c>
      <c r="Z115">
        <v>13.932</v>
      </c>
      <c r="AA115">
        <v>161.02136400000001</v>
      </c>
      <c r="AB115">
        <v>3.7930299999999999</v>
      </c>
      <c r="AC115">
        <v>58.400804999999998</v>
      </c>
      <c r="AD115" s="1">
        <v>710</v>
      </c>
      <c r="AE115">
        <v>15</v>
      </c>
      <c r="AF115">
        <v>1806</v>
      </c>
      <c r="AG115">
        <v>85</v>
      </c>
      <c r="AH115">
        <v>18.795462000000001</v>
      </c>
      <c r="AI115">
        <v>5822.5</v>
      </c>
      <c r="AJ115">
        <v>3</v>
      </c>
      <c r="AK115">
        <v>36</v>
      </c>
      <c r="AL115">
        <v>14387</v>
      </c>
      <c r="AM115">
        <v>0.82865965661504271</v>
      </c>
      <c r="AN115" t="s">
        <v>67</v>
      </c>
      <c r="AO115">
        <v>2883.3780000000002</v>
      </c>
      <c r="AP115" t="s">
        <v>521</v>
      </c>
      <c r="AQ115" t="s">
        <v>116</v>
      </c>
      <c r="AR115" t="s">
        <v>117</v>
      </c>
      <c r="AS115" t="s">
        <v>116</v>
      </c>
      <c r="AT115" t="s">
        <v>117</v>
      </c>
      <c r="AU115" t="s">
        <v>177</v>
      </c>
      <c r="AV115" t="s">
        <v>308</v>
      </c>
      <c r="AW115" t="s">
        <v>67</v>
      </c>
      <c r="AX115">
        <v>977</v>
      </c>
      <c r="AY115" t="s">
        <v>572</v>
      </c>
      <c r="AZ115">
        <v>4</v>
      </c>
      <c r="BA115" t="s">
        <v>648</v>
      </c>
      <c r="BB115">
        <v>2</v>
      </c>
      <c r="BC115">
        <v>1</v>
      </c>
      <c r="BE115" t="s">
        <v>69</v>
      </c>
      <c r="BF115">
        <v>-1</v>
      </c>
      <c r="BG115" t="s">
        <v>328</v>
      </c>
      <c r="BI115" t="s">
        <v>116</v>
      </c>
      <c r="BJ115" t="s">
        <v>308</v>
      </c>
      <c r="BK115" t="s">
        <v>67</v>
      </c>
      <c r="BL115">
        <v>0.82865965661504271</v>
      </c>
      <c r="BM115">
        <v>977</v>
      </c>
      <c r="BN115" t="s">
        <v>117</v>
      </c>
      <c r="BO115" t="s">
        <v>177</v>
      </c>
      <c r="BP115">
        <v>2</v>
      </c>
      <c r="BQ115">
        <v>3026.471</v>
      </c>
      <c r="BR115">
        <v>2.3556066758942621E-2</v>
      </c>
      <c r="BS115">
        <v>0.36268979189618589</v>
      </c>
      <c r="BT115">
        <v>0.23459666390327216</v>
      </c>
      <c r="BU115">
        <v>13.932</v>
      </c>
      <c r="BV115">
        <v>0.49562675472522288</v>
      </c>
      <c r="BW115">
        <v>59.673461268916832</v>
      </c>
      <c r="BX115">
        <v>36</v>
      </c>
      <c r="BY115">
        <v>15</v>
      </c>
      <c r="BZ115">
        <v>1806</v>
      </c>
    </row>
    <row r="116" spans="1:78" ht="16.5">
      <c r="A116" s="297" t="str">
        <f t="shared" si="19"/>
        <v>송도버스</v>
      </c>
      <c r="B116" s="107" t="str">
        <f t="shared" si="20"/>
        <v>최백순</v>
      </c>
      <c r="C116" s="108" t="str">
        <f t="shared" si="21"/>
        <v>C</v>
      </c>
      <c r="D116" s="109">
        <f t="shared" si="22"/>
        <v>0.86974990391025075</v>
      </c>
      <c r="E116" s="110">
        <f t="shared" si="23"/>
        <v>9411</v>
      </c>
      <c r="F116" s="111" t="str">
        <f t="shared" si="24"/>
        <v>8</v>
      </c>
      <c r="G116" s="112" t="str">
        <f t="shared" si="25"/>
        <v>70바2253</v>
      </c>
      <c r="H116" s="113">
        <f t="shared" si="26"/>
        <v>13</v>
      </c>
      <c r="I116" s="114">
        <f t="shared" si="27"/>
        <v>1887.0510000000002</v>
      </c>
      <c r="J116" s="115">
        <f t="shared" si="28"/>
        <v>4.5961331341347555E-2</v>
      </c>
      <c r="K116" s="115">
        <f t="shared" si="29"/>
        <v>0.35176967961708749</v>
      </c>
      <c r="L116" s="115">
        <f t="shared" si="30"/>
        <v>0.11499424233897228</v>
      </c>
      <c r="M116" s="116">
        <f t="shared" si="31"/>
        <v>13.667999999999999</v>
      </c>
      <c r="N116" s="117">
        <f t="shared" si="32"/>
        <v>0.42394190724045083</v>
      </c>
      <c r="O116" s="117">
        <f t="shared" si="33"/>
        <v>22.839870252579288</v>
      </c>
      <c r="P116" s="217">
        <f t="shared" si="34"/>
        <v>24</v>
      </c>
      <c r="Q116" s="218">
        <f t="shared" si="35"/>
        <v>8</v>
      </c>
      <c r="R116" s="218">
        <f t="shared" si="36"/>
        <v>431</v>
      </c>
      <c r="T116">
        <v>521</v>
      </c>
      <c r="U116">
        <v>9411</v>
      </c>
      <c r="V116" t="s">
        <v>378</v>
      </c>
      <c r="W116">
        <v>1887.0509999999999</v>
      </c>
      <c r="X116">
        <v>972.78599999999994</v>
      </c>
      <c r="Y116">
        <v>1.94</v>
      </c>
      <c r="Z116">
        <v>13.667999999999999</v>
      </c>
      <c r="AA116">
        <v>115.386366</v>
      </c>
      <c r="AB116">
        <v>5.3033109999999999</v>
      </c>
      <c r="AC116">
        <v>40.589424999999999</v>
      </c>
      <c r="AD116" s="1">
        <v>217</v>
      </c>
      <c r="AE116">
        <v>8</v>
      </c>
      <c r="AF116">
        <v>431</v>
      </c>
      <c r="AG116">
        <v>84</v>
      </c>
      <c r="AH116">
        <v>16.354192999999999</v>
      </c>
      <c r="AI116">
        <v>3723.4</v>
      </c>
      <c r="AJ116">
        <v>0</v>
      </c>
      <c r="AK116">
        <v>24</v>
      </c>
      <c r="AL116">
        <v>3115</v>
      </c>
      <c r="AM116">
        <v>0.86974990391025075</v>
      </c>
      <c r="AN116" t="s">
        <v>69</v>
      </c>
      <c r="AO116">
        <v>289.51400000000001</v>
      </c>
      <c r="AP116" t="s">
        <v>522</v>
      </c>
      <c r="AQ116" t="s">
        <v>116</v>
      </c>
      <c r="AR116" t="s">
        <v>118</v>
      </c>
      <c r="AS116" t="s">
        <v>116</v>
      </c>
      <c r="AT116" t="s">
        <v>118</v>
      </c>
      <c r="AU116" t="s">
        <v>203</v>
      </c>
      <c r="AV116" t="s">
        <v>378</v>
      </c>
      <c r="AW116" t="s">
        <v>69</v>
      </c>
      <c r="AX116">
        <v>9411</v>
      </c>
      <c r="AY116" t="s">
        <v>574</v>
      </c>
      <c r="AZ116">
        <v>7</v>
      </c>
      <c r="BA116" t="s">
        <v>202</v>
      </c>
      <c r="BB116">
        <v>13</v>
      </c>
      <c r="BC116">
        <v>1</v>
      </c>
      <c r="BE116" t="s">
        <v>69</v>
      </c>
      <c r="BF116">
        <v>0</v>
      </c>
      <c r="BG116" t="s">
        <v>327</v>
      </c>
      <c r="BI116" t="s">
        <v>116</v>
      </c>
      <c r="BJ116" t="s">
        <v>378</v>
      </c>
      <c r="BK116" t="s">
        <v>69</v>
      </c>
      <c r="BL116">
        <v>0.86974990391025075</v>
      </c>
      <c r="BM116">
        <v>9411</v>
      </c>
      <c r="BN116" t="s">
        <v>118</v>
      </c>
      <c r="BO116" t="s">
        <v>203</v>
      </c>
      <c r="BP116">
        <v>13</v>
      </c>
      <c r="BQ116">
        <v>1887.0510000000002</v>
      </c>
      <c r="BR116">
        <v>4.5961331341347555E-2</v>
      </c>
      <c r="BS116">
        <v>0.35176967961708749</v>
      </c>
      <c r="BT116">
        <v>0.11499424233897229</v>
      </c>
      <c r="BU116">
        <v>13.667999999999999</v>
      </c>
      <c r="BV116">
        <v>0.42394190724045083</v>
      </c>
      <c r="BW116">
        <v>22.839870252579288</v>
      </c>
      <c r="BX116">
        <v>24</v>
      </c>
      <c r="BY116">
        <v>8</v>
      </c>
      <c r="BZ116">
        <v>431</v>
      </c>
    </row>
    <row r="117" spans="1:78" ht="16.5">
      <c r="A117" s="296" t="str">
        <f t="shared" si="19"/>
        <v>송도버스</v>
      </c>
      <c r="B117" s="123" t="str">
        <f t="shared" si="20"/>
        <v>최상균</v>
      </c>
      <c r="C117" s="124" t="str">
        <f t="shared" si="21"/>
        <v>C</v>
      </c>
      <c r="D117" s="125">
        <f t="shared" si="22"/>
        <v>0.87708402203987379</v>
      </c>
      <c r="E117" s="126">
        <f t="shared" si="23"/>
        <v>23</v>
      </c>
      <c r="F117" s="127" t="str">
        <f t="shared" si="24"/>
        <v>16-1</v>
      </c>
      <c r="G117" s="128" t="str">
        <f t="shared" si="25"/>
        <v>70바2227</v>
      </c>
      <c r="H117" s="129">
        <f t="shared" si="26"/>
        <v>2</v>
      </c>
      <c r="I117" s="130">
        <f t="shared" si="27"/>
        <v>3017.4960000000001</v>
      </c>
      <c r="J117" s="131">
        <f t="shared" si="28"/>
        <v>1.4038484937334728E-2</v>
      </c>
      <c r="K117" s="131">
        <f t="shared" si="29"/>
        <v>0.34473891665151296</v>
      </c>
      <c r="L117" s="131">
        <f t="shared" si="30"/>
        <v>0.13918825410207669</v>
      </c>
      <c r="M117" s="132">
        <f t="shared" si="31"/>
        <v>14.847</v>
      </c>
      <c r="N117" s="133">
        <f t="shared" si="32"/>
        <v>9.9420181501483351E-2</v>
      </c>
      <c r="O117" s="133">
        <f t="shared" si="33"/>
        <v>25.418426403879241</v>
      </c>
      <c r="P117" s="215">
        <f t="shared" si="34"/>
        <v>15</v>
      </c>
      <c r="Q117" s="216">
        <f t="shared" si="35"/>
        <v>3</v>
      </c>
      <c r="R117" s="216">
        <f t="shared" si="36"/>
        <v>767</v>
      </c>
      <c r="T117">
        <v>521</v>
      </c>
      <c r="U117">
        <v>23</v>
      </c>
      <c r="V117" t="s">
        <v>309</v>
      </c>
      <c r="W117">
        <v>3017.4960000000001</v>
      </c>
      <c r="X117">
        <v>1327.2439999999999</v>
      </c>
      <c r="Y117">
        <v>2.274</v>
      </c>
      <c r="Z117">
        <v>14.847</v>
      </c>
      <c r="AA117">
        <v>155.22608099999999</v>
      </c>
      <c r="AB117">
        <v>2.1791390000000002</v>
      </c>
      <c r="AC117">
        <v>53.512470999999998</v>
      </c>
      <c r="AD117" s="1">
        <v>420</v>
      </c>
      <c r="AE117">
        <v>3</v>
      </c>
      <c r="AF117">
        <v>767</v>
      </c>
      <c r="AG117">
        <v>75</v>
      </c>
      <c r="AH117">
        <v>19.439361999999999</v>
      </c>
      <c r="AI117">
        <v>4583.8</v>
      </c>
      <c r="AJ117">
        <v>0</v>
      </c>
      <c r="AK117">
        <v>15</v>
      </c>
      <c r="AL117">
        <v>1581</v>
      </c>
      <c r="AM117">
        <v>0.87708402203987379</v>
      </c>
      <c r="AN117" t="s">
        <v>69</v>
      </c>
      <c r="AO117">
        <v>2926.6550000000002</v>
      </c>
      <c r="AP117" t="s">
        <v>523</v>
      </c>
      <c r="AQ117" t="s">
        <v>116</v>
      </c>
      <c r="AR117" t="s">
        <v>117</v>
      </c>
      <c r="AS117" t="s">
        <v>116</v>
      </c>
      <c r="AT117" t="s">
        <v>117</v>
      </c>
      <c r="AU117" t="s">
        <v>168</v>
      </c>
      <c r="AV117" t="s">
        <v>309</v>
      </c>
      <c r="AW117" t="s">
        <v>69</v>
      </c>
      <c r="AX117">
        <v>23</v>
      </c>
      <c r="AY117" t="s">
        <v>569</v>
      </c>
      <c r="AZ117">
        <v>4</v>
      </c>
      <c r="BA117" t="s">
        <v>383</v>
      </c>
      <c r="BB117">
        <v>2</v>
      </c>
      <c r="BC117">
        <v>1</v>
      </c>
      <c r="BE117" t="s">
        <v>69</v>
      </c>
      <c r="BF117">
        <v>0</v>
      </c>
      <c r="BG117" t="s">
        <v>327</v>
      </c>
      <c r="BI117" t="s">
        <v>116</v>
      </c>
      <c r="BJ117" t="s">
        <v>309</v>
      </c>
      <c r="BK117" t="s">
        <v>69</v>
      </c>
      <c r="BL117">
        <v>0.87708402203987379</v>
      </c>
      <c r="BM117">
        <v>23</v>
      </c>
      <c r="BN117" t="s">
        <v>117</v>
      </c>
      <c r="BO117" t="s">
        <v>168</v>
      </c>
      <c r="BP117">
        <v>2</v>
      </c>
      <c r="BQ117">
        <v>3017.4960000000001</v>
      </c>
      <c r="BR117">
        <v>1.4038484937334728E-2</v>
      </c>
      <c r="BS117">
        <v>0.34473891665151296</v>
      </c>
      <c r="BT117">
        <v>0.13918825410207669</v>
      </c>
      <c r="BU117">
        <v>14.847</v>
      </c>
      <c r="BV117">
        <v>9.9420181501483351E-2</v>
      </c>
      <c r="BW117">
        <v>25.418426403879241</v>
      </c>
      <c r="BX117">
        <v>15</v>
      </c>
      <c r="BY117">
        <v>3</v>
      </c>
      <c r="BZ117">
        <v>767</v>
      </c>
    </row>
    <row r="118" spans="1:78" ht="16.5">
      <c r="A118" s="297" t="str">
        <f t="shared" si="19"/>
        <v>송도버스</v>
      </c>
      <c r="B118" s="107" t="str">
        <f t="shared" si="20"/>
        <v>최선철</v>
      </c>
      <c r="C118" s="108" t="str">
        <f t="shared" si="21"/>
        <v>D</v>
      </c>
      <c r="D118" s="109">
        <f t="shared" si="22"/>
        <v>0.80147087543061968</v>
      </c>
      <c r="E118" s="110">
        <f t="shared" si="23"/>
        <v>2703</v>
      </c>
      <c r="F118" s="111" t="str">
        <f t="shared" si="24"/>
        <v>8</v>
      </c>
      <c r="G118" s="112" t="str">
        <f t="shared" si="25"/>
        <v>70바2264</v>
      </c>
      <c r="H118" s="113">
        <f t="shared" si="26"/>
        <v>3</v>
      </c>
      <c r="I118" s="114">
        <f t="shared" si="27"/>
        <v>383.99</v>
      </c>
      <c r="J118" s="115">
        <f t="shared" si="28"/>
        <v>3.0609493197416165E-2</v>
      </c>
      <c r="K118" s="115">
        <f t="shared" si="29"/>
        <v>0.34864236420440964</v>
      </c>
      <c r="L118" s="115">
        <f t="shared" si="30"/>
        <v>0.23438110367457485</v>
      </c>
      <c r="M118" s="116">
        <f t="shared" si="31"/>
        <v>16.788</v>
      </c>
      <c r="N118" s="117">
        <f t="shared" si="32"/>
        <v>0</v>
      </c>
      <c r="O118" s="117">
        <f t="shared" si="33"/>
        <v>54.688924190734134</v>
      </c>
      <c r="P118" s="217">
        <f t="shared" si="34"/>
        <v>5</v>
      </c>
      <c r="Q118" s="218">
        <f t="shared" si="35"/>
        <v>0</v>
      </c>
      <c r="R118" s="218">
        <f t="shared" si="36"/>
        <v>217</v>
      </c>
      <c r="T118">
        <v>521</v>
      </c>
      <c r="U118">
        <v>2703</v>
      </c>
      <c r="V118" t="s">
        <v>375</v>
      </c>
      <c r="W118">
        <v>404.41899999999998</v>
      </c>
      <c r="X118">
        <v>214.376</v>
      </c>
      <c r="Y118">
        <v>1.8859999999999999</v>
      </c>
      <c r="Z118">
        <v>16.788</v>
      </c>
      <c r="AA118">
        <v>20.618048000000002</v>
      </c>
      <c r="AB118">
        <v>0.631108</v>
      </c>
      <c r="AC118">
        <v>7.1883249999999999</v>
      </c>
      <c r="AD118" s="1">
        <v>90</v>
      </c>
      <c r="AE118">
        <v>0</v>
      </c>
      <c r="AF118">
        <v>217</v>
      </c>
      <c r="AG118">
        <v>87</v>
      </c>
      <c r="AH118">
        <v>19.614805</v>
      </c>
      <c r="AI118">
        <v>953.5</v>
      </c>
      <c r="AJ118">
        <v>57.2</v>
      </c>
      <c r="AK118">
        <v>5</v>
      </c>
      <c r="AL118">
        <v>2018</v>
      </c>
      <c r="AM118">
        <v>0.80147087543061968</v>
      </c>
      <c r="AN118" t="s">
        <v>67</v>
      </c>
      <c r="AO118">
        <v>170.95099999999999</v>
      </c>
      <c r="AP118" t="s">
        <v>524</v>
      </c>
      <c r="AQ118" t="s">
        <v>116</v>
      </c>
      <c r="AR118" t="s">
        <v>118</v>
      </c>
      <c r="AS118" t="s">
        <v>116</v>
      </c>
      <c r="AT118" t="s">
        <v>118</v>
      </c>
      <c r="AU118" t="s">
        <v>206</v>
      </c>
      <c r="AV118" t="s">
        <v>375</v>
      </c>
      <c r="AW118" t="s">
        <v>67</v>
      </c>
      <c r="AX118">
        <v>2703</v>
      </c>
      <c r="AY118" t="s">
        <v>571</v>
      </c>
      <c r="AZ118">
        <v>32</v>
      </c>
      <c r="BA118" t="s">
        <v>649</v>
      </c>
      <c r="BB118">
        <v>3</v>
      </c>
      <c r="BC118">
        <v>1</v>
      </c>
      <c r="BE118" t="s">
        <v>68</v>
      </c>
      <c r="BF118">
        <v>-2</v>
      </c>
      <c r="BG118" t="s">
        <v>328</v>
      </c>
      <c r="BI118" t="s">
        <v>116</v>
      </c>
      <c r="BJ118" t="s">
        <v>375</v>
      </c>
      <c r="BK118" t="s">
        <v>67</v>
      </c>
      <c r="BL118">
        <v>0.80147087543061968</v>
      </c>
      <c r="BM118">
        <v>2703</v>
      </c>
      <c r="BN118" t="s">
        <v>118</v>
      </c>
      <c r="BO118" t="s">
        <v>206</v>
      </c>
      <c r="BP118">
        <v>3</v>
      </c>
      <c r="BQ118">
        <v>383.99</v>
      </c>
      <c r="BR118">
        <v>3.0609493197416165E-2</v>
      </c>
      <c r="BS118">
        <v>0.34864236420440964</v>
      </c>
      <c r="BT118">
        <v>0.22254147307619079</v>
      </c>
      <c r="BU118">
        <v>16.788</v>
      </c>
      <c r="BV118">
        <v>0</v>
      </c>
      <c r="BW118">
        <v>54.688924190734134</v>
      </c>
      <c r="BX118">
        <v>5</v>
      </c>
      <c r="BY118">
        <v>0</v>
      </c>
      <c r="BZ118">
        <v>217</v>
      </c>
    </row>
    <row r="119" spans="1:78" ht="16.5">
      <c r="A119" s="296" t="str">
        <f t="shared" si="19"/>
        <v>송도버스</v>
      </c>
      <c r="B119" s="123" t="str">
        <f t="shared" si="20"/>
        <v>최송식</v>
      </c>
      <c r="C119" s="124" t="str">
        <f t="shared" si="21"/>
        <v>C</v>
      </c>
      <c r="D119" s="125">
        <f t="shared" si="22"/>
        <v>0.85526424921869348</v>
      </c>
      <c r="E119" s="126">
        <f t="shared" si="23"/>
        <v>8548</v>
      </c>
      <c r="F119" s="127" t="str">
        <f t="shared" si="24"/>
        <v>16-1</v>
      </c>
      <c r="G119" s="128" t="str">
        <f t="shared" si="25"/>
        <v>70바2236</v>
      </c>
      <c r="H119" s="129">
        <f t="shared" si="26"/>
        <v>7</v>
      </c>
      <c r="I119" s="130">
        <f t="shared" si="27"/>
        <v>888.15299999999991</v>
      </c>
      <c r="J119" s="131">
        <f t="shared" si="28"/>
        <v>9.0232923887576255E-2</v>
      </c>
      <c r="K119" s="131">
        <f t="shared" si="29"/>
        <v>0.31486371933875701</v>
      </c>
      <c r="L119" s="131">
        <f t="shared" si="30"/>
        <v>0.19028253014964766</v>
      </c>
      <c r="M119" s="132">
        <f t="shared" si="31"/>
        <v>14.185</v>
      </c>
      <c r="N119" s="133">
        <f t="shared" si="32"/>
        <v>0.6755592786378023</v>
      </c>
      <c r="O119" s="133">
        <f t="shared" si="33"/>
        <v>17.001575179051358</v>
      </c>
      <c r="P119" s="215">
        <f t="shared" si="34"/>
        <v>9</v>
      </c>
      <c r="Q119" s="216">
        <f t="shared" si="35"/>
        <v>6</v>
      </c>
      <c r="R119" s="216">
        <f t="shared" si="36"/>
        <v>151</v>
      </c>
      <c r="T119">
        <v>521</v>
      </c>
      <c r="U119">
        <v>8548</v>
      </c>
      <c r="V119" t="s">
        <v>310</v>
      </c>
      <c r="W119">
        <v>888.15300000000002</v>
      </c>
      <c r="X119">
        <v>458.81400000000002</v>
      </c>
      <c r="Y119">
        <v>1.9359999999999999</v>
      </c>
      <c r="Z119">
        <v>14.185</v>
      </c>
      <c r="AA119">
        <v>52.078042000000003</v>
      </c>
      <c r="AB119">
        <v>4.6991540000000001</v>
      </c>
      <c r="AC119">
        <v>16.397486000000001</v>
      </c>
      <c r="AD119" s="1">
        <v>169</v>
      </c>
      <c r="AE119">
        <v>6</v>
      </c>
      <c r="AF119">
        <v>151</v>
      </c>
      <c r="AG119">
        <v>72</v>
      </c>
      <c r="AH119">
        <v>17.054269999999999</v>
      </c>
      <c r="AI119">
        <v>1114.0999999999999</v>
      </c>
      <c r="AJ119">
        <v>0</v>
      </c>
      <c r="AK119">
        <v>9</v>
      </c>
      <c r="AL119">
        <v>1655</v>
      </c>
      <c r="AM119">
        <v>0.85526424921869348</v>
      </c>
      <c r="AN119" t="s">
        <v>69</v>
      </c>
      <c r="AO119">
        <v>171.20400000000001</v>
      </c>
      <c r="AP119" t="s">
        <v>525</v>
      </c>
      <c r="AQ119" t="s">
        <v>116</v>
      </c>
      <c r="AR119" t="s">
        <v>117</v>
      </c>
      <c r="AS119" t="s">
        <v>116</v>
      </c>
      <c r="AT119" t="s">
        <v>117</v>
      </c>
      <c r="AU119" t="s">
        <v>172</v>
      </c>
      <c r="AV119" t="s">
        <v>310</v>
      </c>
      <c r="AW119" t="s">
        <v>69</v>
      </c>
      <c r="AX119">
        <v>8548</v>
      </c>
      <c r="AY119" t="s">
        <v>569</v>
      </c>
      <c r="AZ119">
        <v>12</v>
      </c>
      <c r="BA119" t="s">
        <v>650</v>
      </c>
      <c r="BB119">
        <v>7</v>
      </c>
      <c r="BC119">
        <v>1</v>
      </c>
      <c r="BE119" t="s">
        <v>69</v>
      </c>
      <c r="BF119">
        <v>0</v>
      </c>
      <c r="BG119" t="s">
        <v>327</v>
      </c>
      <c r="BI119" t="s">
        <v>116</v>
      </c>
      <c r="BJ119" t="s">
        <v>310</v>
      </c>
      <c r="BK119" t="s">
        <v>69</v>
      </c>
      <c r="BL119">
        <v>0.85526424921869348</v>
      </c>
      <c r="BM119">
        <v>8548</v>
      </c>
      <c r="BN119" t="s">
        <v>117</v>
      </c>
      <c r="BO119" t="s">
        <v>172</v>
      </c>
      <c r="BP119">
        <v>7</v>
      </c>
      <c r="BQ119">
        <v>888.15299999999991</v>
      </c>
      <c r="BR119">
        <v>9.0232923887576255E-2</v>
      </c>
      <c r="BS119">
        <v>0.31486371933875701</v>
      </c>
      <c r="BT119">
        <v>0.19028253014964763</v>
      </c>
      <c r="BU119">
        <v>14.185</v>
      </c>
      <c r="BV119">
        <v>0.6755592786378023</v>
      </c>
      <c r="BW119">
        <v>17.001575179051358</v>
      </c>
      <c r="BX119">
        <v>9</v>
      </c>
      <c r="BY119">
        <v>6</v>
      </c>
      <c r="BZ119">
        <v>151</v>
      </c>
    </row>
    <row r="120" spans="1:78" ht="16.5">
      <c r="A120" s="297" t="str">
        <f t="shared" si="19"/>
        <v>송도버스</v>
      </c>
      <c r="B120" s="107" t="str">
        <f t="shared" si="20"/>
        <v>최종섭</v>
      </c>
      <c r="C120" s="108" t="str">
        <f t="shared" si="21"/>
        <v>C</v>
      </c>
      <c r="D120" s="109">
        <f t="shared" si="22"/>
        <v>0.85045454545454535</v>
      </c>
      <c r="E120" s="110">
        <f t="shared" si="23"/>
        <v>8</v>
      </c>
      <c r="F120" s="111" t="str">
        <f t="shared" si="24"/>
        <v>8</v>
      </c>
      <c r="G120" s="112" t="str">
        <f t="shared" si="25"/>
        <v>70바2265</v>
      </c>
      <c r="H120" s="113">
        <f t="shared" si="26"/>
        <v>1</v>
      </c>
      <c r="I120" s="114">
        <f t="shared" si="27"/>
        <v>2819.6529999999998</v>
      </c>
      <c r="J120" s="115">
        <f t="shared" si="28"/>
        <v>1.5002201608404727E-2</v>
      </c>
      <c r="K120" s="115">
        <f t="shared" si="29"/>
        <v>0.35967525466078015</v>
      </c>
      <c r="L120" s="115">
        <f t="shared" si="30"/>
        <v>0.18122797379677572</v>
      </c>
      <c r="M120" s="116">
        <f t="shared" si="31"/>
        <v>18.032</v>
      </c>
      <c r="N120" s="117">
        <f t="shared" si="32"/>
        <v>0.14186142762957002</v>
      </c>
      <c r="O120" s="117">
        <f t="shared" si="33"/>
        <v>39.827595807001785</v>
      </c>
      <c r="P120" s="217">
        <f t="shared" si="34"/>
        <v>25</v>
      </c>
      <c r="Q120" s="218">
        <f t="shared" si="35"/>
        <v>4</v>
      </c>
      <c r="R120" s="218">
        <f t="shared" si="36"/>
        <v>1124</v>
      </c>
      <c r="T120">
        <v>521</v>
      </c>
      <c r="U120">
        <v>8</v>
      </c>
      <c r="V120" t="s">
        <v>311</v>
      </c>
      <c r="W120">
        <v>2821.2289999999998</v>
      </c>
      <c r="X120">
        <v>1507.9480000000001</v>
      </c>
      <c r="Y120">
        <v>1.871</v>
      </c>
      <c r="Z120">
        <v>18.032</v>
      </c>
      <c r="AA120">
        <v>167.60246699999999</v>
      </c>
      <c r="AB120">
        <v>2.5144060000000001</v>
      </c>
      <c r="AC120">
        <v>60.28246</v>
      </c>
      <c r="AD120" s="1">
        <v>511</v>
      </c>
      <c r="AE120">
        <v>4</v>
      </c>
      <c r="AF120">
        <v>1124</v>
      </c>
      <c r="AG120">
        <v>81</v>
      </c>
      <c r="AH120">
        <v>16.83286</v>
      </c>
      <c r="AI120">
        <v>3020.1</v>
      </c>
      <c r="AJ120">
        <v>0</v>
      </c>
      <c r="AK120">
        <v>25</v>
      </c>
      <c r="AL120">
        <v>5539</v>
      </c>
      <c r="AM120">
        <v>0.85045454545454535</v>
      </c>
      <c r="AN120" t="s">
        <v>69</v>
      </c>
      <c r="AO120">
        <v>2819.6529999999998</v>
      </c>
      <c r="AP120" t="s">
        <v>526</v>
      </c>
      <c r="AQ120" t="s">
        <v>116</v>
      </c>
      <c r="AR120" t="s">
        <v>118</v>
      </c>
      <c r="AS120" t="s">
        <v>116</v>
      </c>
      <c r="AT120" t="s">
        <v>118</v>
      </c>
      <c r="AU120" t="s">
        <v>207</v>
      </c>
      <c r="AV120" t="s">
        <v>311</v>
      </c>
      <c r="AW120" t="s">
        <v>69</v>
      </c>
      <c r="AX120">
        <v>8</v>
      </c>
      <c r="AY120" t="s">
        <v>574</v>
      </c>
      <c r="AZ120">
        <v>19</v>
      </c>
      <c r="BA120" t="s">
        <v>651</v>
      </c>
      <c r="BB120">
        <v>1</v>
      </c>
      <c r="BC120">
        <v>1</v>
      </c>
      <c r="BE120" t="s">
        <v>69</v>
      </c>
      <c r="BF120">
        <v>0</v>
      </c>
      <c r="BG120" t="s">
        <v>327</v>
      </c>
      <c r="BI120" t="s">
        <v>116</v>
      </c>
      <c r="BJ120" t="s">
        <v>311</v>
      </c>
      <c r="BK120" t="s">
        <v>69</v>
      </c>
      <c r="BL120">
        <v>0.85045454545454535</v>
      </c>
      <c r="BM120">
        <v>8</v>
      </c>
      <c r="BN120" t="s">
        <v>118</v>
      </c>
      <c r="BO120" t="s">
        <v>207</v>
      </c>
      <c r="BP120">
        <v>1</v>
      </c>
      <c r="BQ120">
        <v>2819.6529999999998</v>
      </c>
      <c r="BR120">
        <v>1.5002201608404727E-2</v>
      </c>
      <c r="BS120">
        <v>0.35967525466078015</v>
      </c>
      <c r="BT120">
        <v>0.18112673590126857</v>
      </c>
      <c r="BU120">
        <v>18.032</v>
      </c>
      <c r="BV120">
        <v>0.14186142762957002</v>
      </c>
      <c r="BW120">
        <v>39.827595807001785</v>
      </c>
      <c r="BX120">
        <v>25</v>
      </c>
      <c r="BY120">
        <v>4</v>
      </c>
      <c r="BZ120">
        <v>1124</v>
      </c>
    </row>
    <row r="121" spans="1:78" ht="16.5">
      <c r="A121" s="296" t="str">
        <f t="shared" si="19"/>
        <v>송도버스</v>
      </c>
      <c r="B121" s="123" t="str">
        <f t="shared" si="20"/>
        <v>최주영</v>
      </c>
      <c r="C121" s="124" t="str">
        <f t="shared" si="21"/>
        <v>C</v>
      </c>
      <c r="D121" s="125">
        <f t="shared" si="22"/>
        <v>0.86046103823731013</v>
      </c>
      <c r="E121" s="126">
        <f t="shared" si="23"/>
        <v>3878</v>
      </c>
      <c r="F121" s="127" t="str">
        <f t="shared" si="24"/>
        <v>16-1</v>
      </c>
      <c r="G121" s="128" t="str">
        <f t="shared" si="25"/>
        <v>70바2215</v>
      </c>
      <c r="H121" s="129">
        <f t="shared" si="26"/>
        <v>16</v>
      </c>
      <c r="I121" s="130">
        <f t="shared" si="27"/>
        <v>2674.4800000000005</v>
      </c>
      <c r="J121" s="131">
        <f t="shared" si="28"/>
        <v>1.390813560977076E-2</v>
      </c>
      <c r="K121" s="131">
        <f t="shared" si="29"/>
        <v>0.36105511536567625</v>
      </c>
      <c r="L121" s="131">
        <f t="shared" si="30"/>
        <v>0.1301187520564745</v>
      </c>
      <c r="M121" s="132">
        <f t="shared" si="31"/>
        <v>14.16</v>
      </c>
      <c r="N121" s="133">
        <f t="shared" si="32"/>
        <v>0.19807432144689327</v>
      </c>
      <c r="O121" s="133">
        <f t="shared" si="33"/>
        <v>34.068783288865646</v>
      </c>
      <c r="P121" s="215">
        <f t="shared" si="34"/>
        <v>33</v>
      </c>
      <c r="Q121" s="216">
        <f t="shared" si="35"/>
        <v>7</v>
      </c>
      <c r="R121" s="216">
        <f t="shared" si="36"/>
        <v>1066</v>
      </c>
      <c r="T121">
        <v>521</v>
      </c>
      <c r="U121">
        <v>3878</v>
      </c>
      <c r="V121" t="s">
        <v>334</v>
      </c>
      <c r="W121">
        <v>2679.3829999999998</v>
      </c>
      <c r="X121">
        <v>1363.93</v>
      </c>
      <c r="Y121">
        <v>1.964</v>
      </c>
      <c r="Z121">
        <v>14.16</v>
      </c>
      <c r="AA121">
        <v>147.65357900000001</v>
      </c>
      <c r="AB121">
        <v>2.0535860000000001</v>
      </c>
      <c r="AC121">
        <v>53.311079999999997</v>
      </c>
      <c r="AD121" s="1">
        <v>348</v>
      </c>
      <c r="AE121">
        <v>7</v>
      </c>
      <c r="AF121">
        <v>1066</v>
      </c>
      <c r="AG121">
        <v>77</v>
      </c>
      <c r="AH121">
        <v>18.146414</v>
      </c>
      <c r="AI121">
        <v>7786.8</v>
      </c>
      <c r="AJ121">
        <v>0</v>
      </c>
      <c r="AK121">
        <v>33</v>
      </c>
      <c r="AL121">
        <v>5161</v>
      </c>
      <c r="AM121">
        <v>0.86046103823731013</v>
      </c>
      <c r="AN121" t="s">
        <v>69</v>
      </c>
      <c r="AO121">
        <v>330.92</v>
      </c>
      <c r="AP121" t="s">
        <v>527</v>
      </c>
      <c r="AQ121" t="s">
        <v>116</v>
      </c>
      <c r="AR121" t="s">
        <v>117</v>
      </c>
      <c r="AS121" t="s">
        <v>116</v>
      </c>
      <c r="AT121" t="s">
        <v>117</v>
      </c>
      <c r="AU121" t="s">
        <v>166</v>
      </c>
      <c r="AV121" t="s">
        <v>334</v>
      </c>
      <c r="AW121" t="s">
        <v>69</v>
      </c>
      <c r="AX121">
        <v>3878</v>
      </c>
      <c r="AY121" t="s">
        <v>569</v>
      </c>
      <c r="AZ121">
        <v>10</v>
      </c>
      <c r="BA121" t="s">
        <v>652</v>
      </c>
      <c r="BB121">
        <v>16</v>
      </c>
      <c r="BC121">
        <v>1</v>
      </c>
      <c r="BE121" t="s">
        <v>67</v>
      </c>
      <c r="BF121">
        <v>1</v>
      </c>
      <c r="BG121" t="s">
        <v>329</v>
      </c>
      <c r="BI121" t="s">
        <v>116</v>
      </c>
      <c r="BJ121" t="s">
        <v>334</v>
      </c>
      <c r="BK121" t="s">
        <v>69</v>
      </c>
      <c r="BL121">
        <v>0.86046103823731013</v>
      </c>
      <c r="BM121">
        <v>3878</v>
      </c>
      <c r="BN121" t="s">
        <v>117</v>
      </c>
      <c r="BO121" t="s">
        <v>166</v>
      </c>
      <c r="BP121">
        <v>16</v>
      </c>
      <c r="BQ121">
        <v>2674.4800000000005</v>
      </c>
      <c r="BR121">
        <v>1.390813560977076E-2</v>
      </c>
      <c r="BS121">
        <v>0.36105511536567625</v>
      </c>
      <c r="BT121">
        <v>0.12988064789542966</v>
      </c>
      <c r="BU121">
        <v>14.16</v>
      </c>
      <c r="BV121">
        <v>0.19807432144689327</v>
      </c>
      <c r="BW121">
        <v>34.068783288865646</v>
      </c>
      <c r="BX121">
        <v>33</v>
      </c>
      <c r="BY121">
        <v>7</v>
      </c>
      <c r="BZ121">
        <v>1066</v>
      </c>
    </row>
    <row r="122" spans="1:78" ht="16.5">
      <c r="A122" s="297" t="str">
        <f t="shared" si="19"/>
        <v>송도버스</v>
      </c>
      <c r="B122" s="107" t="str">
        <f t="shared" si="20"/>
        <v>최창열</v>
      </c>
      <c r="C122" s="108" t="str">
        <f t="shared" si="21"/>
        <v>C</v>
      </c>
      <c r="D122" s="109">
        <f t="shared" si="22"/>
        <v>0.85785661967814231</v>
      </c>
      <c r="E122" s="110">
        <f t="shared" si="23"/>
        <v>2900</v>
      </c>
      <c r="F122" s="111" t="str">
        <f t="shared" si="24"/>
        <v>16-1</v>
      </c>
      <c r="G122" s="112" t="str">
        <f t="shared" si="25"/>
        <v>70바2324</v>
      </c>
      <c r="H122" s="113">
        <f t="shared" si="26"/>
        <v>2</v>
      </c>
      <c r="I122" s="114">
        <f t="shared" si="27"/>
        <v>2882.5829999999996</v>
      </c>
      <c r="J122" s="115">
        <f t="shared" si="28"/>
        <v>4.3113227556607722E-2</v>
      </c>
      <c r="K122" s="115">
        <f t="shared" si="29"/>
        <v>0.28819658585297164</v>
      </c>
      <c r="L122" s="115">
        <f t="shared" si="30"/>
        <v>0.19357638617864606</v>
      </c>
      <c r="M122" s="116">
        <f t="shared" si="31"/>
        <v>10.169</v>
      </c>
      <c r="N122" s="117">
        <f t="shared" si="32"/>
        <v>0.27752886907332769</v>
      </c>
      <c r="O122" s="117">
        <f t="shared" si="33"/>
        <v>7.978954985858171</v>
      </c>
      <c r="P122" s="217">
        <f t="shared" si="34"/>
        <v>5</v>
      </c>
      <c r="Q122" s="218">
        <f t="shared" si="35"/>
        <v>8</v>
      </c>
      <c r="R122" s="218">
        <f t="shared" si="36"/>
        <v>230</v>
      </c>
      <c r="T122">
        <v>521</v>
      </c>
      <c r="U122">
        <v>2900</v>
      </c>
      <c r="V122" t="s">
        <v>312</v>
      </c>
      <c r="W122">
        <v>2882.5830000000001</v>
      </c>
      <c r="X122">
        <v>1299.606</v>
      </c>
      <c r="Y122">
        <v>2.218</v>
      </c>
      <c r="Z122">
        <v>10.169</v>
      </c>
      <c r="AA122">
        <v>146.313031</v>
      </c>
      <c r="AB122">
        <v>6.3080270000000001</v>
      </c>
      <c r="AC122">
        <v>42.166916000000001</v>
      </c>
      <c r="AD122" s="1">
        <v>558</v>
      </c>
      <c r="AE122">
        <v>8</v>
      </c>
      <c r="AF122">
        <v>230</v>
      </c>
      <c r="AG122">
        <v>81</v>
      </c>
      <c r="AH122">
        <v>19.701478000000002</v>
      </c>
      <c r="AI122">
        <v>6680.9</v>
      </c>
      <c r="AJ122">
        <v>0</v>
      </c>
      <c r="AK122">
        <v>5</v>
      </c>
      <c r="AL122">
        <v>2031</v>
      </c>
      <c r="AM122">
        <v>0.85785661967814231</v>
      </c>
      <c r="AN122" t="s">
        <v>69</v>
      </c>
      <c r="AO122">
        <v>2802.5459999999998</v>
      </c>
      <c r="AP122" t="s">
        <v>528</v>
      </c>
      <c r="AQ122" t="s">
        <v>116</v>
      </c>
      <c r="AR122" t="s">
        <v>117</v>
      </c>
      <c r="AS122" t="s">
        <v>116</v>
      </c>
      <c r="AT122" t="s">
        <v>117</v>
      </c>
      <c r="AU122" t="s">
        <v>185</v>
      </c>
      <c r="AV122" t="s">
        <v>312</v>
      </c>
      <c r="AW122" t="s">
        <v>69</v>
      </c>
      <c r="AX122">
        <v>2900</v>
      </c>
      <c r="AY122" t="s">
        <v>569</v>
      </c>
      <c r="AZ122">
        <v>11</v>
      </c>
      <c r="BA122" t="s">
        <v>653</v>
      </c>
      <c r="BB122">
        <v>2</v>
      </c>
      <c r="BC122">
        <v>1</v>
      </c>
      <c r="BE122" t="s">
        <v>69</v>
      </c>
      <c r="BF122">
        <v>0</v>
      </c>
      <c r="BG122" t="s">
        <v>327</v>
      </c>
      <c r="BI122" t="s">
        <v>116</v>
      </c>
      <c r="BJ122" t="s">
        <v>312</v>
      </c>
      <c r="BK122" t="s">
        <v>69</v>
      </c>
      <c r="BL122">
        <v>0.85785661967814231</v>
      </c>
      <c r="BM122">
        <v>2900</v>
      </c>
      <c r="BN122" t="s">
        <v>117</v>
      </c>
      <c r="BO122" t="s">
        <v>185</v>
      </c>
      <c r="BP122">
        <v>2</v>
      </c>
      <c r="BQ122">
        <v>2882.5829999999996</v>
      </c>
      <c r="BR122">
        <v>4.3113227556607722E-2</v>
      </c>
      <c r="BS122">
        <v>0.28819658585297164</v>
      </c>
      <c r="BT122">
        <v>0.19357638617864603</v>
      </c>
      <c r="BU122">
        <v>10.169</v>
      </c>
      <c r="BV122">
        <v>0.27752886907332769</v>
      </c>
      <c r="BW122">
        <v>7.978954985858171</v>
      </c>
      <c r="BX122">
        <v>5</v>
      </c>
      <c r="BY122">
        <v>8</v>
      </c>
      <c r="BZ122">
        <v>230</v>
      </c>
    </row>
    <row r="123" spans="1:78" ht="16.5">
      <c r="A123" s="296" t="str">
        <f t="shared" si="19"/>
        <v>송도버스</v>
      </c>
      <c r="B123" s="123" t="str">
        <f t="shared" si="20"/>
        <v>추경도</v>
      </c>
      <c r="C123" s="124" t="str">
        <f t="shared" si="21"/>
        <v>D</v>
      </c>
      <c r="D123" s="125">
        <f t="shared" si="22"/>
        <v>0.80728716629845665</v>
      </c>
      <c r="E123" s="126">
        <f t="shared" si="23"/>
        <v>7287</v>
      </c>
      <c r="F123" s="127" t="str">
        <f t="shared" si="24"/>
        <v>16-1</v>
      </c>
      <c r="G123" s="128" t="str">
        <f t="shared" si="25"/>
        <v>70바2324</v>
      </c>
      <c r="H123" s="129">
        <f t="shared" si="26"/>
        <v>12</v>
      </c>
      <c r="I123" s="130">
        <f t="shared" si="27"/>
        <v>2081.643</v>
      </c>
      <c r="J123" s="131">
        <f t="shared" si="28"/>
        <v>3.5152975702905188E-2</v>
      </c>
      <c r="K123" s="131">
        <f t="shared" si="29"/>
        <v>0.362846964997877</v>
      </c>
      <c r="L123" s="131">
        <f t="shared" si="30"/>
        <v>0.19936175415284946</v>
      </c>
      <c r="M123" s="132">
        <f t="shared" si="31"/>
        <v>15.404</v>
      </c>
      <c r="N123" s="133">
        <f t="shared" si="32"/>
        <v>0.41786519982052683</v>
      </c>
      <c r="O123" s="133">
        <f t="shared" si="33"/>
        <v>37.34670223395959</v>
      </c>
      <c r="P123" s="215">
        <f t="shared" si="34"/>
        <v>30</v>
      </c>
      <c r="Q123" s="216">
        <f t="shared" si="35"/>
        <v>8</v>
      </c>
      <c r="R123" s="216">
        <f t="shared" si="36"/>
        <v>894</v>
      </c>
      <c r="T123">
        <v>521</v>
      </c>
      <c r="U123">
        <v>7287</v>
      </c>
      <c r="V123" t="s">
        <v>313</v>
      </c>
      <c r="W123">
        <v>2081.643</v>
      </c>
      <c r="X123">
        <v>1071.124</v>
      </c>
      <c r="Y123">
        <v>1.9430000000000001</v>
      </c>
      <c r="Z123">
        <v>15.404</v>
      </c>
      <c r="AA123">
        <v>115.178585</v>
      </c>
      <c r="AB123">
        <v>4.04887</v>
      </c>
      <c r="AC123">
        <v>41.792200000000001</v>
      </c>
      <c r="AD123" s="1">
        <v>415</v>
      </c>
      <c r="AE123">
        <v>8</v>
      </c>
      <c r="AF123">
        <v>894</v>
      </c>
      <c r="AG123">
        <v>86</v>
      </c>
      <c r="AH123">
        <v>18.073177000000001</v>
      </c>
      <c r="AI123">
        <v>4590.6000000000004</v>
      </c>
      <c r="AJ123">
        <v>5.4</v>
      </c>
      <c r="AK123">
        <v>30</v>
      </c>
      <c r="AL123">
        <v>9798</v>
      </c>
      <c r="AM123">
        <v>0.80728716629845665</v>
      </c>
      <c r="AN123" t="s">
        <v>67</v>
      </c>
      <c r="AO123">
        <v>333.23899999999998</v>
      </c>
      <c r="AP123" t="s">
        <v>529</v>
      </c>
      <c r="AQ123" t="s">
        <v>116</v>
      </c>
      <c r="AR123" t="s">
        <v>117</v>
      </c>
      <c r="AS123" t="s">
        <v>116</v>
      </c>
      <c r="AT123" t="s">
        <v>117</v>
      </c>
      <c r="AU123" t="s">
        <v>185</v>
      </c>
      <c r="AV123" t="s">
        <v>313</v>
      </c>
      <c r="AW123" t="s">
        <v>67</v>
      </c>
      <c r="AX123">
        <v>7287</v>
      </c>
      <c r="AY123" t="s">
        <v>572</v>
      </c>
      <c r="AZ123">
        <v>8</v>
      </c>
      <c r="BA123" t="s">
        <v>654</v>
      </c>
      <c r="BB123">
        <v>12</v>
      </c>
      <c r="BC123">
        <v>1</v>
      </c>
      <c r="BE123" t="s">
        <v>67</v>
      </c>
      <c r="BF123">
        <v>0</v>
      </c>
      <c r="BG123" t="s">
        <v>327</v>
      </c>
      <c r="BI123" t="s">
        <v>116</v>
      </c>
      <c r="BJ123" t="s">
        <v>313</v>
      </c>
      <c r="BK123" t="s">
        <v>67</v>
      </c>
      <c r="BL123">
        <v>0.80728716629845665</v>
      </c>
      <c r="BM123">
        <v>7287</v>
      </c>
      <c r="BN123" t="s">
        <v>117</v>
      </c>
      <c r="BO123" t="s">
        <v>185</v>
      </c>
      <c r="BP123">
        <v>12</v>
      </c>
      <c r="BQ123">
        <v>2081.643</v>
      </c>
      <c r="BR123">
        <v>3.5152975702905188E-2</v>
      </c>
      <c r="BS123">
        <v>0.362846964997877</v>
      </c>
      <c r="BT123">
        <v>0.19936175415284946</v>
      </c>
      <c r="BU123">
        <v>15.404</v>
      </c>
      <c r="BV123">
        <v>0.41786519982052683</v>
      </c>
      <c r="BW123">
        <v>37.34670223395959</v>
      </c>
      <c r="BX123">
        <v>30</v>
      </c>
      <c r="BY123">
        <v>8</v>
      </c>
      <c r="BZ123">
        <v>894</v>
      </c>
    </row>
    <row r="124" spans="1:78" ht="16.5">
      <c r="A124" s="297" t="str">
        <f t="shared" si="19"/>
        <v>송도버스</v>
      </c>
      <c r="B124" s="107" t="str">
        <f t="shared" si="20"/>
        <v>하경화</v>
      </c>
      <c r="C124" s="108" t="str">
        <f t="shared" si="21"/>
        <v>A</v>
      </c>
      <c r="D124" s="109">
        <f t="shared" si="22"/>
        <v>0.96884615384615391</v>
      </c>
      <c r="E124" s="110">
        <f t="shared" si="23"/>
        <v>7601</v>
      </c>
      <c r="F124" s="111" t="str">
        <f t="shared" si="24"/>
        <v>16-1</v>
      </c>
      <c r="G124" s="112" t="str">
        <f t="shared" si="25"/>
        <v>70바2315</v>
      </c>
      <c r="H124" s="113">
        <f t="shared" si="26"/>
        <v>1</v>
      </c>
      <c r="I124" s="114">
        <f t="shared" si="27"/>
        <v>3149.0859999999998</v>
      </c>
      <c r="J124" s="115">
        <f t="shared" si="28"/>
        <v>1.559614522535523E-2</v>
      </c>
      <c r="K124" s="115">
        <f t="shared" si="29"/>
        <v>0.33046682572822433</v>
      </c>
      <c r="L124" s="115">
        <f t="shared" si="30"/>
        <v>0.1114609127854876</v>
      </c>
      <c r="M124" s="116">
        <f t="shared" si="31"/>
        <v>9.718</v>
      </c>
      <c r="N124" s="117">
        <f t="shared" si="32"/>
        <v>6.3510491615662454E-2</v>
      </c>
      <c r="O124" s="117">
        <f t="shared" si="33"/>
        <v>17.528895685922837</v>
      </c>
      <c r="P124" s="217">
        <f t="shared" si="34"/>
        <v>14</v>
      </c>
      <c r="Q124" s="218">
        <f t="shared" si="35"/>
        <v>2</v>
      </c>
      <c r="R124" s="218">
        <f t="shared" si="36"/>
        <v>552</v>
      </c>
      <c r="T124">
        <v>521</v>
      </c>
      <c r="U124">
        <v>7601</v>
      </c>
      <c r="V124" t="s">
        <v>314</v>
      </c>
      <c r="W124">
        <v>3149.0859999999998</v>
      </c>
      <c r="X124">
        <v>1250.336</v>
      </c>
      <c r="Y124">
        <v>2.5190000000000001</v>
      </c>
      <c r="Z124">
        <v>9.718</v>
      </c>
      <c r="AA124">
        <v>161.255808</v>
      </c>
      <c r="AB124">
        <v>2.5149689999999998</v>
      </c>
      <c r="AC124">
        <v>53.289695000000002</v>
      </c>
      <c r="AD124" s="1">
        <v>351</v>
      </c>
      <c r="AE124">
        <v>2</v>
      </c>
      <c r="AF124">
        <v>552</v>
      </c>
      <c r="AG124">
        <v>86</v>
      </c>
      <c r="AH124">
        <v>19.528511999999999</v>
      </c>
      <c r="AI124">
        <v>2328.6</v>
      </c>
      <c r="AJ124">
        <v>19.5</v>
      </c>
      <c r="AK124">
        <v>14</v>
      </c>
      <c r="AL124">
        <v>1740</v>
      </c>
      <c r="AM124">
        <v>0.96884615384615391</v>
      </c>
      <c r="AN124" t="s">
        <v>66</v>
      </c>
      <c r="AO124">
        <v>3149.0859999999998</v>
      </c>
      <c r="AP124" t="s">
        <v>530</v>
      </c>
      <c r="AQ124" t="s">
        <v>116</v>
      </c>
      <c r="AR124" t="s">
        <v>117</v>
      </c>
      <c r="AS124" t="s">
        <v>116</v>
      </c>
      <c r="AT124" t="s">
        <v>117</v>
      </c>
      <c r="AU124" t="s">
        <v>183</v>
      </c>
      <c r="AV124" t="s">
        <v>314</v>
      </c>
      <c r="AW124" t="s">
        <v>66</v>
      </c>
      <c r="AX124">
        <v>7601</v>
      </c>
      <c r="AY124" t="s">
        <v>576</v>
      </c>
      <c r="AZ124">
        <v>6</v>
      </c>
      <c r="BA124" t="s">
        <v>655</v>
      </c>
      <c r="BB124">
        <v>1</v>
      </c>
      <c r="BC124">
        <v>1</v>
      </c>
      <c r="BE124" t="s">
        <v>66</v>
      </c>
      <c r="BF124">
        <v>0</v>
      </c>
      <c r="BG124" t="s">
        <v>327</v>
      </c>
      <c r="BI124" t="s">
        <v>116</v>
      </c>
      <c r="BJ124" t="s">
        <v>314</v>
      </c>
      <c r="BK124" t="s">
        <v>66</v>
      </c>
      <c r="BL124">
        <v>0.96884615384615391</v>
      </c>
      <c r="BM124">
        <v>7601</v>
      </c>
      <c r="BN124" t="s">
        <v>117</v>
      </c>
      <c r="BO124" t="s">
        <v>183</v>
      </c>
      <c r="BP124">
        <v>1</v>
      </c>
      <c r="BQ124">
        <v>3149.0859999999998</v>
      </c>
      <c r="BR124">
        <v>1.559614522535523E-2</v>
      </c>
      <c r="BS124">
        <v>0.33046682572822433</v>
      </c>
      <c r="BT124">
        <v>0.1114609127854876</v>
      </c>
      <c r="BU124">
        <v>9.718</v>
      </c>
      <c r="BV124">
        <v>6.3510491615662454E-2</v>
      </c>
      <c r="BW124">
        <v>17.528895685922837</v>
      </c>
      <c r="BX124">
        <v>14</v>
      </c>
      <c r="BY124">
        <v>2</v>
      </c>
      <c r="BZ124">
        <v>552</v>
      </c>
    </row>
    <row r="125" spans="1:78" ht="16.5">
      <c r="A125" s="296" t="str">
        <f t="shared" si="19"/>
        <v>송도버스</v>
      </c>
      <c r="B125" s="123" t="str">
        <f t="shared" si="20"/>
        <v>한상해</v>
      </c>
      <c r="C125" s="124" t="str">
        <f t="shared" si="21"/>
        <v>C</v>
      </c>
      <c r="D125" s="125">
        <f t="shared" si="22"/>
        <v>0.89871929019296815</v>
      </c>
      <c r="E125" s="126">
        <f t="shared" si="23"/>
        <v>8795</v>
      </c>
      <c r="F125" s="127" t="str">
        <f t="shared" si="24"/>
        <v>8</v>
      </c>
      <c r="G125" s="128" t="str">
        <f t="shared" si="25"/>
        <v>70바2307</v>
      </c>
      <c r="H125" s="129">
        <f t="shared" si="26"/>
        <v>4</v>
      </c>
      <c r="I125" s="130">
        <f t="shared" si="27"/>
        <v>3935.2559999999999</v>
      </c>
      <c r="J125" s="131">
        <f t="shared" si="28"/>
        <v>2.793162241032256E-2</v>
      </c>
      <c r="K125" s="131">
        <f t="shared" si="29"/>
        <v>0.3886680399805138</v>
      </c>
      <c r="L125" s="131">
        <f t="shared" si="30"/>
        <v>0.22692297527784724</v>
      </c>
      <c r="M125" s="132">
        <f t="shared" si="31"/>
        <v>14.416</v>
      </c>
      <c r="N125" s="133">
        <f t="shared" si="32"/>
        <v>0.44874453158593974</v>
      </c>
      <c r="O125" s="133">
        <f t="shared" si="33"/>
        <v>44.610485787072832</v>
      </c>
      <c r="P125" s="215">
        <f t="shared" si="34"/>
        <v>78</v>
      </c>
      <c r="Q125" s="216">
        <f t="shared" si="35"/>
        <v>18</v>
      </c>
      <c r="R125" s="216">
        <f t="shared" si="36"/>
        <v>1845</v>
      </c>
      <c r="T125">
        <v>521</v>
      </c>
      <c r="U125">
        <v>8795</v>
      </c>
      <c r="V125" t="s">
        <v>315</v>
      </c>
      <c r="W125">
        <v>3935.2559999999999</v>
      </c>
      <c r="X125">
        <v>2084.2739999999999</v>
      </c>
      <c r="Y125">
        <v>1.8879999999999999</v>
      </c>
      <c r="Z125">
        <v>14.416</v>
      </c>
      <c r="AA125">
        <v>253.067183</v>
      </c>
      <c r="AB125">
        <v>7.0685770000000003</v>
      </c>
      <c r="AC125">
        <v>98.359126000000003</v>
      </c>
      <c r="AD125" s="1">
        <v>893</v>
      </c>
      <c r="AE125">
        <v>18</v>
      </c>
      <c r="AF125">
        <v>1845</v>
      </c>
      <c r="AG125">
        <v>89</v>
      </c>
      <c r="AH125">
        <v>15.550242000000001</v>
      </c>
      <c r="AI125">
        <v>4641.6000000000004</v>
      </c>
      <c r="AJ125">
        <v>10.8</v>
      </c>
      <c r="AK125">
        <v>78</v>
      </c>
      <c r="AL125">
        <v>35670</v>
      </c>
      <c r="AM125">
        <v>0.89871929019296815</v>
      </c>
      <c r="AN125" t="s">
        <v>69</v>
      </c>
      <c r="AO125">
        <v>3603.3919999999998</v>
      </c>
      <c r="AP125" t="s">
        <v>531</v>
      </c>
      <c r="AQ125" t="s">
        <v>116</v>
      </c>
      <c r="AR125" t="s">
        <v>118</v>
      </c>
      <c r="AS125" t="s">
        <v>116</v>
      </c>
      <c r="AT125" t="s">
        <v>118</v>
      </c>
      <c r="AU125" t="s">
        <v>219</v>
      </c>
      <c r="AV125" t="s">
        <v>315</v>
      </c>
      <c r="AW125" t="s">
        <v>69</v>
      </c>
      <c r="AX125">
        <v>8795</v>
      </c>
      <c r="AY125" t="s">
        <v>574</v>
      </c>
      <c r="AZ125">
        <v>1</v>
      </c>
      <c r="BA125" t="s">
        <v>354</v>
      </c>
      <c r="BB125">
        <v>4</v>
      </c>
      <c r="BC125">
        <v>1</v>
      </c>
      <c r="BE125" t="s">
        <v>67</v>
      </c>
      <c r="BF125">
        <v>1</v>
      </c>
      <c r="BG125" t="s">
        <v>329</v>
      </c>
      <c r="BI125" t="s">
        <v>116</v>
      </c>
      <c r="BJ125" t="s">
        <v>315</v>
      </c>
      <c r="BK125" t="s">
        <v>69</v>
      </c>
      <c r="BL125">
        <v>0.89871929019296815</v>
      </c>
      <c r="BM125">
        <v>8795</v>
      </c>
      <c r="BN125" t="s">
        <v>118</v>
      </c>
      <c r="BO125" t="s">
        <v>219</v>
      </c>
      <c r="BP125">
        <v>4</v>
      </c>
      <c r="BQ125">
        <v>3935.2559999999999</v>
      </c>
      <c r="BR125">
        <v>2.793162241032256E-2</v>
      </c>
      <c r="BS125">
        <v>0.3886680399805138</v>
      </c>
      <c r="BT125">
        <v>0.22692297527784724</v>
      </c>
      <c r="BU125">
        <v>14.416</v>
      </c>
      <c r="BV125">
        <v>0.44874453158593974</v>
      </c>
      <c r="BW125">
        <v>44.610485787072832</v>
      </c>
      <c r="BX125">
        <v>78</v>
      </c>
      <c r="BY125">
        <v>18</v>
      </c>
      <c r="BZ125">
        <v>1845</v>
      </c>
    </row>
    <row r="126" spans="1:78" ht="16.5">
      <c r="A126" s="297" t="str">
        <f t="shared" si="19"/>
        <v>송도버스</v>
      </c>
      <c r="B126" s="107" t="str">
        <f t="shared" si="20"/>
        <v>허원강</v>
      </c>
      <c r="C126" s="108" t="str">
        <f t="shared" si="21"/>
        <v>D</v>
      </c>
      <c r="D126" s="109">
        <f t="shared" si="22"/>
        <v>0.83985647800308449</v>
      </c>
      <c r="E126" s="110">
        <f t="shared" si="23"/>
        <v>8262</v>
      </c>
      <c r="F126" s="111" t="str">
        <f t="shared" si="24"/>
        <v>8</v>
      </c>
      <c r="G126" s="112" t="str">
        <f t="shared" si="25"/>
        <v>70바2291</v>
      </c>
      <c r="H126" s="113">
        <f t="shared" si="26"/>
        <v>3</v>
      </c>
      <c r="I126" s="114">
        <f t="shared" si="27"/>
        <v>2141.2829999999999</v>
      </c>
      <c r="J126" s="115">
        <f t="shared" si="28"/>
        <v>1.2553836646678208E-2</v>
      </c>
      <c r="K126" s="115">
        <f t="shared" si="29"/>
        <v>0.40291615290764654</v>
      </c>
      <c r="L126" s="115">
        <f t="shared" si="30"/>
        <v>0.20455026262292281</v>
      </c>
      <c r="M126" s="116">
        <f t="shared" si="31"/>
        <v>16.347999999999999</v>
      </c>
      <c r="N126" s="117">
        <f t="shared" si="32"/>
        <v>0.51371070521738604</v>
      </c>
      <c r="O126" s="117">
        <f t="shared" si="33"/>
        <v>43.245101184663589</v>
      </c>
      <c r="P126" s="217">
        <f t="shared" si="34"/>
        <v>34</v>
      </c>
      <c r="Q126" s="218">
        <f t="shared" si="35"/>
        <v>11</v>
      </c>
      <c r="R126" s="218">
        <f t="shared" si="36"/>
        <v>926</v>
      </c>
      <c r="T126">
        <v>521</v>
      </c>
      <c r="U126">
        <v>8262</v>
      </c>
      <c r="V126" t="s">
        <v>316</v>
      </c>
      <c r="W126">
        <v>2141.2829999999999</v>
      </c>
      <c r="X126">
        <v>1213.569</v>
      </c>
      <c r="Y126">
        <v>1.764</v>
      </c>
      <c r="Z126">
        <v>16.347999999999999</v>
      </c>
      <c r="AA126">
        <v>127.139698</v>
      </c>
      <c r="AB126">
        <v>1.5960909999999999</v>
      </c>
      <c r="AC126">
        <v>51.226638000000001</v>
      </c>
      <c r="AD126" s="1">
        <v>438</v>
      </c>
      <c r="AE126">
        <v>11</v>
      </c>
      <c r="AF126">
        <v>926</v>
      </c>
      <c r="AG126">
        <v>93</v>
      </c>
      <c r="AH126">
        <v>16.84197</v>
      </c>
      <c r="AI126">
        <v>2822.1</v>
      </c>
      <c r="AJ126">
        <v>14.2</v>
      </c>
      <c r="AK126">
        <v>34</v>
      </c>
      <c r="AL126">
        <v>16598</v>
      </c>
      <c r="AM126">
        <v>0.83985647800308449</v>
      </c>
      <c r="AN126" t="s">
        <v>67</v>
      </c>
      <c r="AO126">
        <v>1939.162</v>
      </c>
      <c r="AP126" t="s">
        <v>532</v>
      </c>
      <c r="AQ126" t="s">
        <v>116</v>
      </c>
      <c r="AR126" t="s">
        <v>118</v>
      </c>
      <c r="AS126" t="s">
        <v>116</v>
      </c>
      <c r="AT126" t="s">
        <v>118</v>
      </c>
      <c r="AU126" t="s">
        <v>214</v>
      </c>
      <c r="AV126" t="s">
        <v>316</v>
      </c>
      <c r="AW126" t="s">
        <v>67</v>
      </c>
      <c r="AX126">
        <v>8262</v>
      </c>
      <c r="AY126" t="s">
        <v>571</v>
      </c>
      <c r="AZ126">
        <v>5</v>
      </c>
      <c r="BA126" t="s">
        <v>400</v>
      </c>
      <c r="BB126">
        <v>3</v>
      </c>
      <c r="BC126">
        <v>1</v>
      </c>
      <c r="BE126" t="s">
        <v>69</v>
      </c>
      <c r="BF126">
        <v>-1</v>
      </c>
      <c r="BG126" t="s">
        <v>328</v>
      </c>
      <c r="BI126" t="s">
        <v>116</v>
      </c>
      <c r="BJ126" t="s">
        <v>316</v>
      </c>
      <c r="BK126" t="s">
        <v>67</v>
      </c>
      <c r="BL126">
        <v>0.83985647800308449</v>
      </c>
      <c r="BM126">
        <v>8262</v>
      </c>
      <c r="BN126" t="s">
        <v>118</v>
      </c>
      <c r="BO126" t="s">
        <v>214</v>
      </c>
      <c r="BP126">
        <v>3</v>
      </c>
      <c r="BQ126">
        <v>2141.2829999999999</v>
      </c>
      <c r="BR126">
        <v>1.2553836646678208E-2</v>
      </c>
      <c r="BS126">
        <v>0.40291615290764654</v>
      </c>
      <c r="BT126">
        <v>0.20455026262292281</v>
      </c>
      <c r="BU126">
        <v>16.347999999999999</v>
      </c>
      <c r="BV126">
        <v>0.51371070521738604</v>
      </c>
      <c r="BW126">
        <v>43.245101184663589</v>
      </c>
      <c r="BX126">
        <v>34</v>
      </c>
      <c r="BY126">
        <v>11</v>
      </c>
      <c r="BZ126">
        <v>926</v>
      </c>
    </row>
    <row r="127" spans="1:78" ht="16.5">
      <c r="A127" s="296" t="str">
        <f t="shared" si="19"/>
        <v>송도버스</v>
      </c>
      <c r="B127" s="123" t="str">
        <f t="shared" si="20"/>
        <v>홍광표</v>
      </c>
      <c r="C127" s="124" t="str">
        <f t="shared" si="21"/>
        <v>C</v>
      </c>
      <c r="D127" s="125">
        <f t="shared" si="22"/>
        <v>0.88955655369734421</v>
      </c>
      <c r="E127" s="126">
        <f t="shared" si="23"/>
        <v>5696</v>
      </c>
      <c r="F127" s="127" t="str">
        <f t="shared" si="24"/>
        <v>16-1</v>
      </c>
      <c r="G127" s="128" t="str">
        <f t="shared" si="25"/>
        <v>70바2215</v>
      </c>
      <c r="H127" s="129">
        <f t="shared" si="26"/>
        <v>9</v>
      </c>
      <c r="I127" s="130">
        <f t="shared" si="27"/>
        <v>1118.0749999999998</v>
      </c>
      <c r="J127" s="131">
        <f t="shared" si="28"/>
        <v>8.5829290068654626E-4</v>
      </c>
      <c r="K127" s="131">
        <f t="shared" si="29"/>
        <v>0.34509017247343238</v>
      </c>
      <c r="L127" s="131">
        <f t="shared" si="30"/>
        <v>7.1551550656261884E-2</v>
      </c>
      <c r="M127" s="132">
        <f t="shared" si="31"/>
        <v>12.32</v>
      </c>
      <c r="N127" s="133">
        <f t="shared" si="32"/>
        <v>0.17887887664065472</v>
      </c>
      <c r="O127" s="133">
        <f t="shared" si="33"/>
        <v>43.020369832077463</v>
      </c>
      <c r="P127" s="215">
        <f t="shared" si="34"/>
        <v>4</v>
      </c>
      <c r="Q127" s="216">
        <f t="shared" si="35"/>
        <v>2</v>
      </c>
      <c r="R127" s="216">
        <f t="shared" si="36"/>
        <v>481</v>
      </c>
      <c r="T127">
        <v>521</v>
      </c>
      <c r="U127">
        <v>5696</v>
      </c>
      <c r="V127" t="s">
        <v>317</v>
      </c>
      <c r="W127">
        <v>1118.075</v>
      </c>
      <c r="X127">
        <v>559.74199999999996</v>
      </c>
      <c r="Y127">
        <v>1.9970000000000001</v>
      </c>
      <c r="Z127">
        <v>12.32</v>
      </c>
      <c r="AA127">
        <v>62.453038999999997</v>
      </c>
      <c r="AB127">
        <v>5.3602999999999998E-2</v>
      </c>
      <c r="AC127">
        <v>21.551929999999999</v>
      </c>
      <c r="AD127" s="1">
        <v>80</v>
      </c>
      <c r="AE127">
        <v>2</v>
      </c>
      <c r="AF127">
        <v>481</v>
      </c>
      <c r="AG127">
        <v>77</v>
      </c>
      <c r="AH127">
        <v>17.902650999999999</v>
      </c>
      <c r="AI127">
        <v>927.2</v>
      </c>
      <c r="AJ127">
        <v>0</v>
      </c>
      <c r="AK127">
        <v>4</v>
      </c>
      <c r="AL127">
        <v>3376</v>
      </c>
      <c r="AM127">
        <v>0.88955655369734421</v>
      </c>
      <c r="AN127" t="s">
        <v>69</v>
      </c>
      <c r="AO127">
        <v>162.67400000000001</v>
      </c>
      <c r="AP127" t="s">
        <v>533</v>
      </c>
      <c r="AQ127" t="s">
        <v>116</v>
      </c>
      <c r="AR127" t="s">
        <v>117</v>
      </c>
      <c r="AS127" t="s">
        <v>116</v>
      </c>
      <c r="AT127" t="s">
        <v>117</v>
      </c>
      <c r="AU127" t="s">
        <v>166</v>
      </c>
      <c r="AV127" t="s">
        <v>317</v>
      </c>
      <c r="AW127" t="s">
        <v>69</v>
      </c>
      <c r="AX127">
        <v>5696</v>
      </c>
      <c r="AY127" t="s">
        <v>569</v>
      </c>
      <c r="AZ127">
        <v>2</v>
      </c>
      <c r="BA127" t="s">
        <v>348</v>
      </c>
      <c r="BB127">
        <v>9</v>
      </c>
      <c r="BC127">
        <v>1</v>
      </c>
      <c r="BE127" t="s">
        <v>69</v>
      </c>
      <c r="BF127">
        <v>0</v>
      </c>
      <c r="BG127" t="s">
        <v>327</v>
      </c>
      <c r="BI127" t="s">
        <v>116</v>
      </c>
      <c r="BJ127" t="s">
        <v>317</v>
      </c>
      <c r="BK127" t="s">
        <v>69</v>
      </c>
      <c r="BL127">
        <v>0.88955655369734421</v>
      </c>
      <c r="BM127">
        <v>5696</v>
      </c>
      <c r="BN127" t="s">
        <v>117</v>
      </c>
      <c r="BO127" t="s">
        <v>166</v>
      </c>
      <c r="BP127">
        <v>9</v>
      </c>
      <c r="BQ127">
        <v>1118.0749999999998</v>
      </c>
      <c r="BR127">
        <v>8.5829290068654626E-4</v>
      </c>
      <c r="BS127">
        <v>0.34509017247343238</v>
      </c>
      <c r="BT127">
        <v>7.155155065626187E-2</v>
      </c>
      <c r="BU127">
        <v>12.32</v>
      </c>
      <c r="BV127">
        <v>0.17887887664065472</v>
      </c>
      <c r="BW127">
        <v>43.020369832077463</v>
      </c>
      <c r="BX127">
        <v>4</v>
      </c>
      <c r="BY127">
        <v>2</v>
      </c>
      <c r="BZ127">
        <v>481</v>
      </c>
    </row>
    <row r="128" spans="1:78" ht="16.5">
      <c r="A128" s="297" t="str">
        <f t="shared" si="19"/>
        <v>송도버스</v>
      </c>
      <c r="B128" s="107" t="str">
        <f t="shared" si="20"/>
        <v>홍병국</v>
      </c>
      <c r="C128" s="108" t="str">
        <f t="shared" si="21"/>
        <v>F</v>
      </c>
      <c r="D128" s="109">
        <f t="shared" si="22"/>
        <v>0.79699585064989875</v>
      </c>
      <c r="E128" s="110">
        <f t="shared" si="23"/>
        <v>6792</v>
      </c>
      <c r="F128" s="111" t="str">
        <f t="shared" si="24"/>
        <v>16-1</v>
      </c>
      <c r="G128" s="112" t="str">
        <f t="shared" si="25"/>
        <v>70바2249</v>
      </c>
      <c r="H128" s="113">
        <f t="shared" si="26"/>
        <v>3</v>
      </c>
      <c r="I128" s="114">
        <f t="shared" si="27"/>
        <v>3436.5529999999999</v>
      </c>
      <c r="J128" s="115">
        <f t="shared" si="28"/>
        <v>2.1927204883478605E-2</v>
      </c>
      <c r="K128" s="115">
        <f t="shared" si="29"/>
        <v>0.35866107102118627</v>
      </c>
      <c r="L128" s="115">
        <f t="shared" si="30"/>
        <v>0.20340148980679187</v>
      </c>
      <c r="M128" s="116">
        <f t="shared" si="31"/>
        <v>13.326000000000001</v>
      </c>
      <c r="N128" s="117">
        <f t="shared" si="32"/>
        <v>2.9098925580370798E-2</v>
      </c>
      <c r="O128" s="117">
        <f t="shared" si="33"/>
        <v>47.693139026227733</v>
      </c>
      <c r="P128" s="217">
        <f t="shared" si="34"/>
        <v>44</v>
      </c>
      <c r="Q128" s="218">
        <f t="shared" si="35"/>
        <v>1</v>
      </c>
      <c r="R128" s="218">
        <f t="shared" si="36"/>
        <v>1639</v>
      </c>
      <c r="T128">
        <v>521</v>
      </c>
      <c r="U128">
        <v>6792</v>
      </c>
      <c r="V128" t="s">
        <v>318</v>
      </c>
      <c r="W128">
        <v>3436.5529999999999</v>
      </c>
      <c r="X128">
        <v>1662.7760000000001</v>
      </c>
      <c r="Y128">
        <v>2.0670000000000002</v>
      </c>
      <c r="Z128">
        <v>13.326000000000001</v>
      </c>
      <c r="AA128">
        <v>188.070528</v>
      </c>
      <c r="AB128">
        <v>4.1238609999999998</v>
      </c>
      <c r="AC128">
        <v>67.453576999999996</v>
      </c>
      <c r="AD128" s="1">
        <v>699</v>
      </c>
      <c r="AE128">
        <v>1</v>
      </c>
      <c r="AF128">
        <v>1639</v>
      </c>
      <c r="AG128">
        <v>85</v>
      </c>
      <c r="AH128">
        <v>18.272682</v>
      </c>
      <c r="AI128">
        <v>7400.7</v>
      </c>
      <c r="AJ128">
        <v>0</v>
      </c>
      <c r="AK128">
        <v>44</v>
      </c>
      <c r="AL128">
        <v>11761</v>
      </c>
      <c r="AM128">
        <v>0.79699585064989875</v>
      </c>
      <c r="AN128" t="s">
        <v>70</v>
      </c>
      <c r="AO128">
        <v>3029.9969999999998</v>
      </c>
      <c r="AP128" t="s">
        <v>534</v>
      </c>
      <c r="AQ128" t="s">
        <v>116</v>
      </c>
      <c r="AR128" t="s">
        <v>117</v>
      </c>
      <c r="AS128" t="s">
        <v>116</v>
      </c>
      <c r="AT128" t="s">
        <v>117</v>
      </c>
      <c r="AU128" t="s">
        <v>175</v>
      </c>
      <c r="AV128" t="s">
        <v>318</v>
      </c>
      <c r="AW128" t="s">
        <v>70</v>
      </c>
      <c r="AX128">
        <v>6792</v>
      </c>
      <c r="AY128" t="s">
        <v>584</v>
      </c>
      <c r="AZ128">
        <v>2</v>
      </c>
      <c r="BA128" t="s">
        <v>342</v>
      </c>
      <c r="BB128">
        <v>3</v>
      </c>
      <c r="BC128">
        <v>1</v>
      </c>
      <c r="BE128" t="s">
        <v>70</v>
      </c>
      <c r="BF128">
        <v>0</v>
      </c>
      <c r="BG128" t="s">
        <v>327</v>
      </c>
      <c r="BI128" t="s">
        <v>116</v>
      </c>
      <c r="BJ128" t="s">
        <v>318</v>
      </c>
      <c r="BK128" t="s">
        <v>70</v>
      </c>
      <c r="BL128">
        <v>0.79699585064989875</v>
      </c>
      <c r="BM128">
        <v>6792</v>
      </c>
      <c r="BN128" t="s">
        <v>117</v>
      </c>
      <c r="BO128" t="s">
        <v>175</v>
      </c>
      <c r="BP128">
        <v>3</v>
      </c>
      <c r="BQ128">
        <v>3436.5529999999999</v>
      </c>
      <c r="BR128">
        <v>2.1927204883478605E-2</v>
      </c>
      <c r="BS128">
        <v>0.35866107102118627</v>
      </c>
      <c r="BT128">
        <v>0.20340148980679187</v>
      </c>
      <c r="BU128">
        <v>13.326000000000001</v>
      </c>
      <c r="BV128">
        <v>2.9098925580370798E-2</v>
      </c>
      <c r="BW128">
        <v>47.693139026227733</v>
      </c>
      <c r="BX128">
        <v>44</v>
      </c>
      <c r="BY128">
        <v>1</v>
      </c>
      <c r="BZ128">
        <v>1639</v>
      </c>
    </row>
    <row r="129" spans="1:78" ht="16.5">
      <c r="A129" s="296" t="str">
        <f t="shared" si="19"/>
        <v>송도버스</v>
      </c>
      <c r="B129" s="123" t="str">
        <f t="shared" si="20"/>
        <v>홍완선</v>
      </c>
      <c r="C129" s="124" t="str">
        <f t="shared" si="21"/>
        <v>C</v>
      </c>
      <c r="D129" s="125">
        <f t="shared" si="22"/>
        <v>0.89674064780701546</v>
      </c>
      <c r="E129" s="126">
        <f t="shared" si="23"/>
        <v>2241</v>
      </c>
      <c r="F129" s="127" t="str">
        <f t="shared" si="24"/>
        <v>16-1</v>
      </c>
      <c r="G129" s="128" t="str">
        <f t="shared" si="25"/>
        <v>70바2286</v>
      </c>
      <c r="H129" s="129">
        <f t="shared" si="26"/>
        <v>2</v>
      </c>
      <c r="I129" s="130">
        <f t="shared" si="27"/>
        <v>2776.9690000000001</v>
      </c>
      <c r="J129" s="131">
        <f t="shared" si="28"/>
        <v>9.754587724020972E-3</v>
      </c>
      <c r="K129" s="131">
        <f t="shared" si="29"/>
        <v>0.32829475108735012</v>
      </c>
      <c r="L129" s="131">
        <f t="shared" si="30"/>
        <v>0.15088393136545636</v>
      </c>
      <c r="M129" s="132">
        <f t="shared" si="31"/>
        <v>13.082000000000001</v>
      </c>
      <c r="N129" s="133">
        <f t="shared" si="32"/>
        <v>0.50414678737861318</v>
      </c>
      <c r="O129" s="133">
        <f t="shared" si="33"/>
        <v>13.179837441469457</v>
      </c>
      <c r="P129" s="215">
        <f t="shared" si="34"/>
        <v>27</v>
      </c>
      <c r="Q129" s="216">
        <f t="shared" si="35"/>
        <v>14</v>
      </c>
      <c r="R129" s="216">
        <f t="shared" si="36"/>
        <v>366</v>
      </c>
      <c r="T129">
        <v>521</v>
      </c>
      <c r="U129">
        <v>2241</v>
      </c>
      <c r="V129" t="s">
        <v>319</v>
      </c>
      <c r="W129">
        <v>2776.9690000000001</v>
      </c>
      <c r="X129">
        <v>1191.2329999999999</v>
      </c>
      <c r="Y129">
        <v>2.331</v>
      </c>
      <c r="Z129">
        <v>13.082000000000001</v>
      </c>
      <c r="AA129">
        <v>140.27358599999999</v>
      </c>
      <c r="AB129">
        <v>1.3683110000000001</v>
      </c>
      <c r="AC129">
        <v>46.051082000000001</v>
      </c>
      <c r="AD129" s="1">
        <v>419</v>
      </c>
      <c r="AE129">
        <v>14</v>
      </c>
      <c r="AF129">
        <v>366</v>
      </c>
      <c r="AG129">
        <v>89</v>
      </c>
      <c r="AH129">
        <v>19.796806</v>
      </c>
      <c r="AI129">
        <v>2724.7</v>
      </c>
      <c r="AJ129">
        <v>9.8000000000000007</v>
      </c>
      <c r="AK129">
        <v>27</v>
      </c>
      <c r="AL129">
        <v>3028</v>
      </c>
      <c r="AM129">
        <v>0.89674064780701546</v>
      </c>
      <c r="AN129" t="s">
        <v>69</v>
      </c>
      <c r="AO129">
        <v>2614.768</v>
      </c>
      <c r="AP129" t="s">
        <v>535</v>
      </c>
      <c r="AQ129" t="s">
        <v>116</v>
      </c>
      <c r="AR129" t="s">
        <v>117</v>
      </c>
      <c r="AS129" t="s">
        <v>116</v>
      </c>
      <c r="AT129" t="s">
        <v>117</v>
      </c>
      <c r="AU129" t="s">
        <v>179</v>
      </c>
      <c r="AV129" t="s">
        <v>319</v>
      </c>
      <c r="AW129" t="s">
        <v>69</v>
      </c>
      <c r="AX129">
        <v>2241</v>
      </c>
      <c r="AY129" t="s">
        <v>569</v>
      </c>
      <c r="AZ129">
        <v>1</v>
      </c>
      <c r="BA129" t="s">
        <v>340</v>
      </c>
      <c r="BB129">
        <v>2</v>
      </c>
      <c r="BC129">
        <v>1</v>
      </c>
      <c r="BE129" t="s">
        <v>68</v>
      </c>
      <c r="BF129">
        <v>-1</v>
      </c>
      <c r="BG129" t="s">
        <v>328</v>
      </c>
      <c r="BI129" t="s">
        <v>116</v>
      </c>
      <c r="BJ129" t="s">
        <v>319</v>
      </c>
      <c r="BK129" t="s">
        <v>69</v>
      </c>
      <c r="BL129">
        <v>0.89674064780701546</v>
      </c>
      <c r="BM129">
        <v>2241</v>
      </c>
      <c r="BN129" t="s">
        <v>117</v>
      </c>
      <c r="BO129" t="s">
        <v>179</v>
      </c>
      <c r="BP129">
        <v>2</v>
      </c>
      <c r="BQ129">
        <v>2776.9690000000001</v>
      </c>
      <c r="BR129">
        <v>9.754587724020972E-3</v>
      </c>
      <c r="BS129">
        <v>0.32829475108735012</v>
      </c>
      <c r="BT129">
        <v>0.15088393136545636</v>
      </c>
      <c r="BU129">
        <v>13.082000000000001</v>
      </c>
      <c r="BV129">
        <v>0.50414678737861318</v>
      </c>
      <c r="BW129">
        <v>13.179837441469457</v>
      </c>
      <c r="BX129">
        <v>27</v>
      </c>
      <c r="BY129">
        <v>14</v>
      </c>
      <c r="BZ129">
        <v>366</v>
      </c>
    </row>
    <row r="130" spans="1:78" ht="16.5">
      <c r="A130" s="297" t="str">
        <f t="shared" si="19"/>
        <v>송도버스</v>
      </c>
      <c r="B130" s="107" t="str">
        <f t="shared" si="20"/>
        <v>홍용남</v>
      </c>
      <c r="C130" s="108" t="str">
        <f t="shared" si="21"/>
        <v>D</v>
      </c>
      <c r="D130" s="109">
        <f t="shared" si="22"/>
        <v>0.8214285714285714</v>
      </c>
      <c r="E130" s="110">
        <f t="shared" si="23"/>
        <v>6119</v>
      </c>
      <c r="F130" s="111" t="str">
        <f t="shared" si="24"/>
        <v>8</v>
      </c>
      <c r="G130" s="112" t="str">
        <f t="shared" si="25"/>
        <v>70바2223</v>
      </c>
      <c r="H130" s="113">
        <f t="shared" si="26"/>
        <v>1</v>
      </c>
      <c r="I130" s="114">
        <f t="shared" si="27"/>
        <v>2256.0309999999999</v>
      </c>
      <c r="J130" s="115">
        <f t="shared" si="28"/>
        <v>1.3003552112403361E-2</v>
      </c>
      <c r="K130" s="115">
        <f t="shared" si="29"/>
        <v>0.37058190632622573</v>
      </c>
      <c r="L130" s="115">
        <f t="shared" si="30"/>
        <v>7.9786137690483871E-2</v>
      </c>
      <c r="M130" s="116">
        <f t="shared" si="31"/>
        <v>17.5</v>
      </c>
      <c r="N130" s="117">
        <f t="shared" si="32"/>
        <v>0.17730252820107525</v>
      </c>
      <c r="O130" s="117">
        <f t="shared" si="33"/>
        <v>24.467748891748386</v>
      </c>
      <c r="P130" s="217">
        <f t="shared" si="34"/>
        <v>33</v>
      </c>
      <c r="Q130" s="218">
        <f t="shared" si="35"/>
        <v>4</v>
      </c>
      <c r="R130" s="218">
        <f t="shared" si="36"/>
        <v>552</v>
      </c>
      <c r="T130">
        <v>521</v>
      </c>
      <c r="U130">
        <v>6119</v>
      </c>
      <c r="V130" t="s">
        <v>320</v>
      </c>
      <c r="W130">
        <v>2256.0309999999999</v>
      </c>
      <c r="X130">
        <v>1307.758</v>
      </c>
      <c r="Y130">
        <v>1.7250000000000001</v>
      </c>
      <c r="Z130">
        <v>17.5</v>
      </c>
      <c r="AA130">
        <v>137.69552999999999</v>
      </c>
      <c r="AB130">
        <v>1.7905310000000001</v>
      </c>
      <c r="AC130">
        <v>51.027472000000003</v>
      </c>
      <c r="AD130" s="1">
        <v>180</v>
      </c>
      <c r="AE130">
        <v>4</v>
      </c>
      <c r="AF130">
        <v>552</v>
      </c>
      <c r="AG130">
        <v>84</v>
      </c>
      <c r="AH130">
        <v>16.384198999999999</v>
      </c>
      <c r="AI130">
        <v>1853.6</v>
      </c>
      <c r="AJ130">
        <v>0</v>
      </c>
      <c r="AK130">
        <v>33</v>
      </c>
      <c r="AL130">
        <v>6954</v>
      </c>
      <c r="AM130">
        <v>0.8214285714285714</v>
      </c>
      <c r="AN130" t="s">
        <v>67</v>
      </c>
      <c r="AO130">
        <v>2256.0309999999999</v>
      </c>
      <c r="AP130" t="s">
        <v>536</v>
      </c>
      <c r="AQ130" t="s">
        <v>116</v>
      </c>
      <c r="AR130" t="s">
        <v>118</v>
      </c>
      <c r="AS130" t="s">
        <v>116</v>
      </c>
      <c r="AT130" t="s">
        <v>118</v>
      </c>
      <c r="AU130" t="s">
        <v>190</v>
      </c>
      <c r="AV130" t="s">
        <v>320</v>
      </c>
      <c r="AW130" t="s">
        <v>67</v>
      </c>
      <c r="AX130">
        <v>6119</v>
      </c>
      <c r="AY130" t="s">
        <v>571</v>
      </c>
      <c r="AZ130">
        <v>25</v>
      </c>
      <c r="BA130" t="s">
        <v>656</v>
      </c>
      <c r="BB130">
        <v>1</v>
      </c>
      <c r="BC130">
        <v>1</v>
      </c>
      <c r="BE130" t="s">
        <v>67</v>
      </c>
      <c r="BF130">
        <v>0</v>
      </c>
      <c r="BG130" t="s">
        <v>327</v>
      </c>
      <c r="BI130" t="s">
        <v>116</v>
      </c>
      <c r="BJ130" t="s">
        <v>320</v>
      </c>
      <c r="BK130" t="s">
        <v>67</v>
      </c>
      <c r="BL130">
        <v>0.8214285714285714</v>
      </c>
      <c r="BM130">
        <v>6119</v>
      </c>
      <c r="BN130" t="s">
        <v>118</v>
      </c>
      <c r="BO130" t="s">
        <v>190</v>
      </c>
      <c r="BP130">
        <v>1</v>
      </c>
      <c r="BQ130">
        <v>2256.0309999999999</v>
      </c>
      <c r="BR130">
        <v>1.3003552112403361E-2</v>
      </c>
      <c r="BS130">
        <v>0.37058190632622573</v>
      </c>
      <c r="BT130">
        <v>7.9786137690483871E-2</v>
      </c>
      <c r="BU130">
        <v>17.5</v>
      </c>
      <c r="BV130">
        <v>0.17730252820107525</v>
      </c>
      <c r="BW130">
        <v>24.467748891748386</v>
      </c>
      <c r="BX130">
        <v>33</v>
      </c>
      <c r="BY130">
        <v>4</v>
      </c>
      <c r="BZ130">
        <v>552</v>
      </c>
    </row>
    <row r="131" spans="1:78" ht="16.5">
      <c r="A131" s="296" t="str">
        <f t="shared" si="19"/>
        <v>송도버스</v>
      </c>
      <c r="B131" s="123" t="str">
        <f t="shared" si="20"/>
        <v>황오현</v>
      </c>
      <c r="C131" s="124" t="str">
        <f t="shared" si="21"/>
        <v>D</v>
      </c>
      <c r="D131" s="125">
        <f t="shared" si="22"/>
        <v>0.8221088630652611</v>
      </c>
      <c r="E131" s="126">
        <f t="shared" si="23"/>
        <v>1587</v>
      </c>
      <c r="F131" s="127" t="str">
        <f t="shared" si="24"/>
        <v>8</v>
      </c>
      <c r="G131" s="128" t="str">
        <f t="shared" si="25"/>
        <v>70바2282</v>
      </c>
      <c r="H131" s="129">
        <f t="shared" si="26"/>
        <v>8</v>
      </c>
      <c r="I131" s="130">
        <f t="shared" si="27"/>
        <v>1143.0170000000001</v>
      </c>
      <c r="J131" s="131">
        <f t="shared" si="28"/>
        <v>2.3594361657609746E-2</v>
      </c>
      <c r="K131" s="131">
        <f t="shared" si="29"/>
        <v>0.39381850936211765</v>
      </c>
      <c r="L131" s="131">
        <f t="shared" si="30"/>
        <v>0.19597258833420675</v>
      </c>
      <c r="M131" s="132">
        <f t="shared" si="31"/>
        <v>14.788</v>
      </c>
      <c r="N131" s="133">
        <f t="shared" si="32"/>
        <v>0</v>
      </c>
      <c r="O131" s="133">
        <f t="shared" si="33"/>
        <v>44.85859789793043</v>
      </c>
      <c r="P131" s="215">
        <f t="shared" si="34"/>
        <v>20</v>
      </c>
      <c r="Q131" s="216">
        <f t="shared" si="35"/>
        <v>1</v>
      </c>
      <c r="R131" s="216">
        <f t="shared" si="36"/>
        <v>622</v>
      </c>
      <c r="T131">
        <v>521</v>
      </c>
      <c r="U131">
        <v>1587</v>
      </c>
      <c r="V131" t="s">
        <v>321</v>
      </c>
      <c r="W131">
        <v>1165.5260000000001</v>
      </c>
      <c r="X131">
        <v>638.21900000000005</v>
      </c>
      <c r="Y131">
        <v>1.8260000000000001</v>
      </c>
      <c r="Z131">
        <v>14.788</v>
      </c>
      <c r="AA131">
        <v>67.388599999999997</v>
      </c>
      <c r="AB131">
        <v>1.5899909999999999</v>
      </c>
      <c r="AC131">
        <v>26.538878</v>
      </c>
      <c r="AD131" s="1">
        <v>224</v>
      </c>
      <c r="AE131">
        <v>1</v>
      </c>
      <c r="AF131">
        <v>622</v>
      </c>
      <c r="AG131">
        <v>88</v>
      </c>
      <c r="AH131">
        <v>17.295594999999999</v>
      </c>
      <c r="AI131">
        <v>2904.3</v>
      </c>
      <c r="AJ131">
        <v>45.2</v>
      </c>
      <c r="AK131">
        <v>20</v>
      </c>
      <c r="AL131">
        <v>8522</v>
      </c>
      <c r="AM131">
        <v>0.8221088630652611</v>
      </c>
      <c r="AN131" t="s">
        <v>67</v>
      </c>
      <c r="AO131">
        <v>220.11699999999999</v>
      </c>
      <c r="AP131" t="s">
        <v>537</v>
      </c>
      <c r="AQ131" t="s">
        <v>116</v>
      </c>
      <c r="AR131" t="s">
        <v>118</v>
      </c>
      <c r="AS131" t="s">
        <v>116</v>
      </c>
      <c r="AT131" t="s">
        <v>118</v>
      </c>
      <c r="AU131" t="s">
        <v>211</v>
      </c>
      <c r="AV131" t="s">
        <v>321</v>
      </c>
      <c r="AW131" t="s">
        <v>67</v>
      </c>
      <c r="AX131">
        <v>1587</v>
      </c>
      <c r="AY131" t="s">
        <v>571</v>
      </c>
      <c r="AZ131">
        <v>24</v>
      </c>
      <c r="BA131" t="s">
        <v>657</v>
      </c>
      <c r="BB131">
        <v>8</v>
      </c>
      <c r="BC131">
        <v>1</v>
      </c>
      <c r="BE131" t="s">
        <v>70</v>
      </c>
      <c r="BF131">
        <v>1</v>
      </c>
      <c r="BG131" t="s">
        <v>329</v>
      </c>
      <c r="BI131" t="s">
        <v>116</v>
      </c>
      <c r="BJ131" t="s">
        <v>321</v>
      </c>
      <c r="BK131" t="s">
        <v>67</v>
      </c>
      <c r="BL131">
        <v>0.8221088630652611</v>
      </c>
      <c r="BM131">
        <v>1587</v>
      </c>
      <c r="BN131" t="s">
        <v>118</v>
      </c>
      <c r="BO131" t="s">
        <v>211</v>
      </c>
      <c r="BP131">
        <v>8</v>
      </c>
      <c r="BQ131">
        <v>1143.0170000000001</v>
      </c>
      <c r="BR131">
        <v>2.3594361657609746E-2</v>
      </c>
      <c r="BS131">
        <v>0.39381850936211765</v>
      </c>
      <c r="BT131">
        <v>0.19218790486012324</v>
      </c>
      <c r="BU131">
        <v>14.788</v>
      </c>
      <c r="BV131">
        <v>0</v>
      </c>
      <c r="BW131">
        <v>44.85859789793043</v>
      </c>
      <c r="BX131">
        <v>20</v>
      </c>
      <c r="BY131">
        <v>1</v>
      </c>
      <c r="BZ131">
        <v>622</v>
      </c>
    </row>
    <row r="132" spans="1:78" ht="16.5">
      <c r="A132" s="297" t="str">
        <f t="shared" si="19"/>
        <v>송도버스</v>
      </c>
      <c r="B132" s="107" t="str">
        <f t="shared" si="20"/>
        <v>황인철</v>
      </c>
      <c r="C132" s="108" t="str">
        <f t="shared" si="21"/>
        <v>D</v>
      </c>
      <c r="D132" s="109">
        <f t="shared" si="22"/>
        <v>0.8019047619047619</v>
      </c>
      <c r="E132" s="110">
        <f t="shared" si="23"/>
        <v>2189</v>
      </c>
      <c r="F132" s="111" t="str">
        <f t="shared" si="24"/>
        <v>8</v>
      </c>
      <c r="G132" s="112" t="str">
        <f t="shared" si="25"/>
        <v>70바2222</v>
      </c>
      <c r="H132" s="113">
        <f t="shared" si="26"/>
        <v>1</v>
      </c>
      <c r="I132" s="114">
        <f t="shared" si="27"/>
        <v>1057.423</v>
      </c>
      <c r="J132" s="115">
        <f t="shared" si="28"/>
        <v>1.7139064165065335E-2</v>
      </c>
      <c r="K132" s="115">
        <f t="shared" si="29"/>
        <v>0.36549347108212799</v>
      </c>
      <c r="L132" s="115">
        <f t="shared" si="30"/>
        <v>0.23264105282370443</v>
      </c>
      <c r="M132" s="116">
        <f t="shared" si="31"/>
        <v>19.036000000000001</v>
      </c>
      <c r="N132" s="117">
        <f t="shared" si="32"/>
        <v>0</v>
      </c>
      <c r="O132" s="117">
        <f t="shared" si="33"/>
        <v>80.10039501694213</v>
      </c>
      <c r="P132" s="217">
        <f t="shared" si="34"/>
        <v>10</v>
      </c>
      <c r="Q132" s="218">
        <f t="shared" si="35"/>
        <v>0</v>
      </c>
      <c r="R132" s="218">
        <f t="shared" si="36"/>
        <v>847</v>
      </c>
      <c r="T132">
        <v>521</v>
      </c>
      <c r="U132">
        <v>2189</v>
      </c>
      <c r="V132" t="s">
        <v>322</v>
      </c>
      <c r="W132">
        <v>1057.423</v>
      </c>
      <c r="X132">
        <v>627.98699999999997</v>
      </c>
      <c r="Y132">
        <v>1.6839999999999999</v>
      </c>
      <c r="Z132">
        <v>19.036000000000001</v>
      </c>
      <c r="AA132">
        <v>59.755538000000001</v>
      </c>
      <c r="AB132">
        <v>1.024154</v>
      </c>
      <c r="AC132">
        <v>21.840259</v>
      </c>
      <c r="AD132" s="1">
        <v>246</v>
      </c>
      <c r="AE132">
        <v>0</v>
      </c>
      <c r="AF132">
        <v>847</v>
      </c>
      <c r="AG132">
        <v>79</v>
      </c>
      <c r="AH132">
        <v>17.695815</v>
      </c>
      <c r="AI132">
        <v>1671.9</v>
      </c>
      <c r="AJ132">
        <v>0</v>
      </c>
      <c r="AK132">
        <v>10</v>
      </c>
      <c r="AL132">
        <v>2101</v>
      </c>
      <c r="AM132">
        <v>0.8019047619047619</v>
      </c>
      <c r="AN132" t="s">
        <v>67</v>
      </c>
      <c r="AO132">
        <v>1057.423</v>
      </c>
      <c r="AP132" t="s">
        <v>538</v>
      </c>
      <c r="AQ132" t="s">
        <v>116</v>
      </c>
      <c r="AR132" t="s">
        <v>118</v>
      </c>
      <c r="AS132" t="s">
        <v>116</v>
      </c>
      <c r="AT132" t="s">
        <v>118</v>
      </c>
      <c r="AU132" t="s">
        <v>189</v>
      </c>
      <c r="AV132" t="s">
        <v>322</v>
      </c>
      <c r="AW132" t="s">
        <v>67</v>
      </c>
      <c r="AX132">
        <v>2189</v>
      </c>
      <c r="AY132" t="s">
        <v>571</v>
      </c>
      <c r="AZ132">
        <v>31</v>
      </c>
      <c r="BA132" t="s">
        <v>658</v>
      </c>
      <c r="BB132">
        <v>1</v>
      </c>
      <c r="BC132">
        <v>1</v>
      </c>
      <c r="BE132" t="s">
        <v>69</v>
      </c>
      <c r="BF132">
        <v>-1</v>
      </c>
      <c r="BG132" t="s">
        <v>328</v>
      </c>
      <c r="BI132" t="s">
        <v>116</v>
      </c>
      <c r="BJ132" t="s">
        <v>322</v>
      </c>
      <c r="BK132" t="s">
        <v>67</v>
      </c>
      <c r="BL132">
        <v>0.8019047619047619</v>
      </c>
      <c r="BM132">
        <v>2189</v>
      </c>
      <c r="BN132" t="s">
        <v>118</v>
      </c>
      <c r="BO132" t="s">
        <v>189</v>
      </c>
      <c r="BP132">
        <v>1</v>
      </c>
      <c r="BQ132">
        <v>1057.423</v>
      </c>
      <c r="BR132">
        <v>1.7139064165065335E-2</v>
      </c>
      <c r="BS132">
        <v>0.36549347108212799</v>
      </c>
      <c r="BT132">
        <v>0.23264105282370443</v>
      </c>
      <c r="BU132">
        <v>19.036000000000001</v>
      </c>
      <c r="BV132">
        <v>0</v>
      </c>
      <c r="BW132">
        <v>80.10039501694213</v>
      </c>
      <c r="BX132">
        <v>10</v>
      </c>
      <c r="BY132">
        <v>0</v>
      </c>
      <c r="BZ132">
        <v>847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2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5" t="s">
        <v>539</v>
      </c>
      <c r="B2" s="246"/>
      <c r="C2" s="247"/>
      <c r="D2" s="248"/>
      <c r="E2" s="245"/>
      <c r="F2" s="249"/>
      <c r="G2" s="245"/>
      <c r="H2" s="245"/>
      <c r="I2" s="245"/>
      <c r="J2" s="245"/>
      <c r="K2" s="227"/>
      <c r="L2" s="227"/>
      <c r="M2" s="227"/>
      <c r="N2" s="227"/>
      <c r="O2" s="227"/>
      <c r="P2" s="227"/>
      <c r="Q2" s="227"/>
      <c r="R2" s="227"/>
    </row>
    <row r="3" spans="1:18">
      <c r="A3" s="227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</row>
    <row r="4" spans="1:18" ht="26.25">
      <c r="A4" s="250" t="s">
        <v>540</v>
      </c>
      <c r="B4" s="251"/>
      <c r="C4" s="252"/>
      <c r="D4" s="253"/>
      <c r="E4" s="254"/>
      <c r="F4" s="255"/>
      <c r="G4" s="227"/>
      <c r="H4" s="254"/>
      <c r="I4" s="227"/>
      <c r="J4" s="227"/>
      <c r="K4" s="227"/>
      <c r="L4" s="227"/>
      <c r="M4" s="227"/>
      <c r="N4" s="227"/>
      <c r="O4" s="227"/>
      <c r="P4" s="227"/>
      <c r="Q4" s="227"/>
      <c r="R4" s="227"/>
    </row>
    <row r="5" spans="1:18" ht="26.25">
      <c r="A5" s="230" t="s">
        <v>541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</row>
    <row r="6" spans="1:18" ht="17.25">
      <c r="A6" s="231" t="s">
        <v>542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</row>
    <row r="7" spans="1:18" ht="17.25">
      <c r="A7" s="231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</row>
    <row r="8" spans="1:18" ht="17.25">
      <c r="A8" s="228" t="s">
        <v>162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</row>
    <row r="9" spans="1:18">
      <c r="A9" s="229"/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</row>
    <row r="10" spans="1:18">
      <c r="A10" s="229" t="s">
        <v>543</v>
      </c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</row>
    <row r="11" spans="1:18">
      <c r="A11" s="229"/>
      <c r="B11" s="229"/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</row>
    <row r="12" spans="1:18">
      <c r="A12" s="227"/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</row>
    <row r="13" spans="1:18" ht="37.5" customHeight="1">
      <c r="A13" s="236" t="s">
        <v>0</v>
      </c>
      <c r="B13" s="237" t="s">
        <v>74</v>
      </c>
      <c r="C13" s="256" t="s">
        <v>65</v>
      </c>
      <c r="D13" s="256" t="s">
        <v>153</v>
      </c>
      <c r="E13" s="238" t="s">
        <v>139</v>
      </c>
      <c r="F13" s="237" t="s">
        <v>144</v>
      </c>
      <c r="G13" s="238" t="s">
        <v>142</v>
      </c>
      <c r="H13" s="238" t="s">
        <v>146</v>
      </c>
      <c r="I13" s="232" t="s">
        <v>148</v>
      </c>
      <c r="J13" s="238" t="s">
        <v>11</v>
      </c>
      <c r="K13" s="238" t="s">
        <v>12</v>
      </c>
      <c r="L13" s="238" t="s">
        <v>13</v>
      </c>
      <c r="M13" s="238" t="s">
        <v>105</v>
      </c>
      <c r="N13" s="238" t="s">
        <v>6</v>
      </c>
      <c r="O13" s="238" t="s">
        <v>7</v>
      </c>
      <c r="P13" s="238" t="s">
        <v>157</v>
      </c>
      <c r="Q13" s="257" t="s">
        <v>159</v>
      </c>
      <c r="R13" s="257" t="s">
        <v>160</v>
      </c>
    </row>
    <row r="14" spans="1:18" ht="16.5">
      <c r="A14" s="239" t="s">
        <v>116</v>
      </c>
      <c r="B14" s="240" t="s">
        <v>226</v>
      </c>
      <c r="C14" s="258" t="s">
        <v>67</v>
      </c>
      <c r="D14" s="259">
        <v>0.83628039261057119</v>
      </c>
      <c r="E14" s="241">
        <v>8055</v>
      </c>
      <c r="F14" s="233" t="s">
        <v>118</v>
      </c>
      <c r="G14" s="242" t="s">
        <v>198</v>
      </c>
      <c r="H14" s="243">
        <v>3</v>
      </c>
      <c r="I14" s="234">
        <v>1909.567</v>
      </c>
      <c r="J14" s="260">
        <v>8.5062135836916752E-3</v>
      </c>
      <c r="K14" s="260">
        <v>0.36711570949460315</v>
      </c>
      <c r="L14" s="260">
        <v>0.38490401227084464</v>
      </c>
      <c r="M14" s="261">
        <v>14.826000000000001</v>
      </c>
      <c r="N14" s="244">
        <v>0</v>
      </c>
      <c r="O14" s="244">
        <v>42.313257403379929</v>
      </c>
      <c r="P14" s="262">
        <v>31</v>
      </c>
      <c r="Q14" s="263">
        <v>0</v>
      </c>
      <c r="R14" s="263">
        <v>808</v>
      </c>
    </row>
    <row r="15" spans="1:18" ht="16.5">
      <c r="A15" s="239" t="s">
        <v>116</v>
      </c>
      <c r="B15" s="240" t="s">
        <v>227</v>
      </c>
      <c r="C15" s="258" t="s">
        <v>67</v>
      </c>
      <c r="D15" s="259">
        <v>0.80146564803467113</v>
      </c>
      <c r="E15" s="241">
        <v>7265</v>
      </c>
      <c r="F15" s="233" t="s">
        <v>117</v>
      </c>
      <c r="G15" s="242" t="s">
        <v>174</v>
      </c>
      <c r="H15" s="243">
        <v>2</v>
      </c>
      <c r="I15" s="234">
        <v>3139.6860000000001</v>
      </c>
      <c r="J15" s="260">
        <v>1.5592286209154415E-2</v>
      </c>
      <c r="K15" s="260">
        <v>0.33352598672875505</v>
      </c>
      <c r="L15" s="260">
        <v>0.24269942917858664</v>
      </c>
      <c r="M15" s="261">
        <v>12.45</v>
      </c>
      <c r="N15" s="244">
        <v>0</v>
      </c>
      <c r="O15" s="244">
        <v>2.4524745468177391</v>
      </c>
      <c r="P15" s="262">
        <v>5</v>
      </c>
      <c r="Q15" s="263">
        <v>0</v>
      </c>
      <c r="R15" s="263">
        <v>77</v>
      </c>
    </row>
    <row r="16" spans="1:18" ht="16.5">
      <c r="A16" s="239" t="s">
        <v>116</v>
      </c>
      <c r="B16" s="240" t="s">
        <v>405</v>
      </c>
      <c r="C16" s="258" t="s">
        <v>67</v>
      </c>
      <c r="D16" s="259">
        <v>0.83504943437059209</v>
      </c>
      <c r="E16" s="241">
        <v>968</v>
      </c>
      <c r="F16" s="233" t="s">
        <v>118</v>
      </c>
      <c r="G16" s="242" t="s">
        <v>223</v>
      </c>
      <c r="H16" s="243">
        <v>9</v>
      </c>
      <c r="I16" s="234">
        <v>1146.45</v>
      </c>
      <c r="J16" s="260">
        <v>6.0440067536588836E-2</v>
      </c>
      <c r="K16" s="260">
        <v>0.36220223108592137</v>
      </c>
      <c r="L16" s="260">
        <v>0.2006193030659863</v>
      </c>
      <c r="M16" s="261">
        <v>16.619</v>
      </c>
      <c r="N16" s="244">
        <v>0</v>
      </c>
      <c r="O16" s="244">
        <v>18.666317763530898</v>
      </c>
      <c r="P16" s="262">
        <v>14</v>
      </c>
      <c r="Q16" s="263">
        <v>0</v>
      </c>
      <c r="R16" s="263">
        <v>214</v>
      </c>
    </row>
    <row r="17" spans="1:18" ht="16.5">
      <c r="A17" s="239" t="s">
        <v>116</v>
      </c>
      <c r="B17" s="240" t="s">
        <v>231</v>
      </c>
      <c r="C17" s="258" t="s">
        <v>70</v>
      </c>
      <c r="D17" s="259">
        <v>0.78870955802342857</v>
      </c>
      <c r="E17" s="241">
        <v>6882</v>
      </c>
      <c r="F17" s="233" t="s">
        <v>118</v>
      </c>
      <c r="G17" s="242" t="s">
        <v>191</v>
      </c>
      <c r="H17" s="243">
        <v>2</v>
      </c>
      <c r="I17" s="234">
        <v>2072.86</v>
      </c>
      <c r="J17" s="260">
        <v>5.4310383134802643E-3</v>
      </c>
      <c r="K17" s="260">
        <v>0.36214910244127485</v>
      </c>
      <c r="L17" s="260">
        <v>0.22191561417558348</v>
      </c>
      <c r="M17" s="261">
        <v>13.065</v>
      </c>
      <c r="N17" s="244">
        <v>9.6485049641558032E-2</v>
      </c>
      <c r="O17" s="244">
        <v>21.081983346680431</v>
      </c>
      <c r="P17" s="262">
        <v>5</v>
      </c>
      <c r="Q17" s="263">
        <v>2</v>
      </c>
      <c r="R17" s="263">
        <v>437</v>
      </c>
    </row>
    <row r="18" spans="1:18" ht="16.5">
      <c r="A18" s="239" t="s">
        <v>116</v>
      </c>
      <c r="B18" s="240" t="s">
        <v>381</v>
      </c>
      <c r="C18" s="258" t="s">
        <v>70</v>
      </c>
      <c r="D18" s="259">
        <v>0.77836120938756903</v>
      </c>
      <c r="E18" s="241">
        <v>8568</v>
      </c>
      <c r="F18" s="233" t="s">
        <v>117</v>
      </c>
      <c r="G18" s="242" t="s">
        <v>169</v>
      </c>
      <c r="H18" s="243">
        <v>13</v>
      </c>
      <c r="I18" s="234">
        <v>2814.0119999999993</v>
      </c>
      <c r="J18" s="260">
        <v>3.6165727598982601E-2</v>
      </c>
      <c r="K18" s="260">
        <v>0.34096758279346145</v>
      </c>
      <c r="L18" s="260">
        <v>0.26012682248689767</v>
      </c>
      <c r="M18" s="261">
        <v>14.535</v>
      </c>
      <c r="N18" s="244">
        <v>0.78180192550706984</v>
      </c>
      <c r="O18" s="244">
        <v>22.174745523473252</v>
      </c>
      <c r="P18" s="262">
        <v>34</v>
      </c>
      <c r="Q18" s="263">
        <v>22</v>
      </c>
      <c r="R18" s="263">
        <v>624</v>
      </c>
    </row>
    <row r="19" spans="1:18" ht="16.5">
      <c r="A19" s="239" t="s">
        <v>116</v>
      </c>
      <c r="B19" s="240" t="s">
        <v>233</v>
      </c>
      <c r="C19" s="258" t="s">
        <v>67</v>
      </c>
      <c r="D19" s="259">
        <v>0.8375427782655076</v>
      </c>
      <c r="E19" s="241">
        <v>9244</v>
      </c>
      <c r="F19" s="233" t="s">
        <v>118</v>
      </c>
      <c r="G19" s="242" t="s">
        <v>193</v>
      </c>
      <c r="H19" s="243">
        <v>6</v>
      </c>
      <c r="I19" s="234">
        <v>2711.6239999999998</v>
      </c>
      <c r="J19" s="260">
        <v>3.0175579880527419E-2</v>
      </c>
      <c r="K19" s="260">
        <v>0.39990155104135211</v>
      </c>
      <c r="L19" s="260">
        <v>0.23649585078746582</v>
      </c>
      <c r="M19" s="261">
        <v>16.03</v>
      </c>
      <c r="N19" s="244">
        <v>0.44253923110283733</v>
      </c>
      <c r="O19" s="244">
        <v>31.641555023852867</v>
      </c>
      <c r="P19" s="262">
        <v>53</v>
      </c>
      <c r="Q19" s="263">
        <v>12</v>
      </c>
      <c r="R19" s="263">
        <v>865</v>
      </c>
    </row>
    <row r="20" spans="1:18" ht="16.5">
      <c r="A20" s="239" t="s">
        <v>116</v>
      </c>
      <c r="B20" s="240" t="s">
        <v>238</v>
      </c>
      <c r="C20" s="258" t="s">
        <v>67</v>
      </c>
      <c r="D20" s="259">
        <v>0.84806366520130783</v>
      </c>
      <c r="E20" s="241">
        <v>7917</v>
      </c>
      <c r="F20" s="233" t="s">
        <v>117</v>
      </c>
      <c r="G20" s="242" t="s">
        <v>173</v>
      </c>
      <c r="H20" s="243">
        <v>3</v>
      </c>
      <c r="I20" s="234">
        <v>2942.3440000000001</v>
      </c>
      <c r="J20" s="260">
        <v>3.6929909856064785E-2</v>
      </c>
      <c r="K20" s="260">
        <v>0.30043343313105336</v>
      </c>
      <c r="L20" s="260">
        <v>0.10569804210520592</v>
      </c>
      <c r="M20" s="261">
        <v>10.55</v>
      </c>
      <c r="N20" s="244">
        <v>0</v>
      </c>
      <c r="O20" s="244">
        <v>4.6221651853080399</v>
      </c>
      <c r="P20" s="262">
        <v>12</v>
      </c>
      <c r="Q20" s="263">
        <v>0</v>
      </c>
      <c r="R20" s="263">
        <v>136</v>
      </c>
    </row>
    <row r="21" spans="1:18" ht="16.5">
      <c r="A21" s="239" t="s">
        <v>116</v>
      </c>
      <c r="B21" s="240" t="s">
        <v>240</v>
      </c>
      <c r="C21" s="258" t="s">
        <v>70</v>
      </c>
      <c r="D21" s="259">
        <v>0.78939452846996105</v>
      </c>
      <c r="E21" s="241">
        <v>9490</v>
      </c>
      <c r="F21" s="233" t="s">
        <v>117</v>
      </c>
      <c r="G21" s="242" t="s">
        <v>181</v>
      </c>
      <c r="H21" s="243">
        <v>16</v>
      </c>
      <c r="I21" s="234">
        <v>3165.2420000000002</v>
      </c>
      <c r="J21" s="260">
        <v>1.7087584393441956E-2</v>
      </c>
      <c r="K21" s="260">
        <v>0.31119943007269574</v>
      </c>
      <c r="L21" s="260">
        <v>0.22873448538847896</v>
      </c>
      <c r="M21" s="261">
        <v>13.933999999999999</v>
      </c>
      <c r="N21" s="244">
        <v>0.44230425351363339</v>
      </c>
      <c r="O21" s="244">
        <v>39.933755460088044</v>
      </c>
      <c r="P21" s="262">
        <v>12</v>
      </c>
      <c r="Q21" s="263">
        <v>14</v>
      </c>
      <c r="R21" s="263">
        <v>1264</v>
      </c>
    </row>
    <row r="22" spans="1:18" ht="16.5">
      <c r="A22" s="239" t="s">
        <v>116</v>
      </c>
      <c r="B22" s="240" t="s">
        <v>242</v>
      </c>
      <c r="C22" s="258" t="s">
        <v>67</v>
      </c>
      <c r="D22" s="259">
        <v>0.83730769230769231</v>
      </c>
      <c r="E22" s="241">
        <v>2404</v>
      </c>
      <c r="F22" s="233" t="s">
        <v>117</v>
      </c>
      <c r="G22" s="242" t="s">
        <v>177</v>
      </c>
      <c r="H22" s="243">
        <v>1</v>
      </c>
      <c r="I22" s="234">
        <v>2925.326</v>
      </c>
      <c r="J22" s="260">
        <v>2.4814284504024436E-2</v>
      </c>
      <c r="K22" s="260">
        <v>0.33827916935217683</v>
      </c>
      <c r="L22" s="260">
        <v>0.31928065453217863</v>
      </c>
      <c r="M22" s="261">
        <v>13.414999999999999</v>
      </c>
      <c r="N22" s="244">
        <v>0.34184224253980583</v>
      </c>
      <c r="O22" s="244">
        <v>32.133170798741745</v>
      </c>
      <c r="P22" s="262">
        <v>9</v>
      </c>
      <c r="Q22" s="263">
        <v>10</v>
      </c>
      <c r="R22" s="263">
        <v>940</v>
      </c>
    </row>
    <row r="23" spans="1:18" ht="16.5">
      <c r="A23" s="239" t="s">
        <v>116</v>
      </c>
      <c r="B23" s="240" t="s">
        <v>244</v>
      </c>
      <c r="C23" s="258" t="s">
        <v>67</v>
      </c>
      <c r="D23" s="259">
        <v>0.83859983244995662</v>
      </c>
      <c r="E23" s="241">
        <v>1778</v>
      </c>
      <c r="F23" s="233" t="s">
        <v>118</v>
      </c>
      <c r="G23" s="242" t="s">
        <v>187</v>
      </c>
      <c r="H23" s="243">
        <v>3</v>
      </c>
      <c r="I23" s="234">
        <v>1942.1270000000002</v>
      </c>
      <c r="J23" s="260">
        <v>1.4770906626687879E-2</v>
      </c>
      <c r="K23" s="260">
        <v>0.41764332387115716</v>
      </c>
      <c r="L23" s="260">
        <v>0.29349265006871333</v>
      </c>
      <c r="M23" s="261">
        <v>13.975</v>
      </c>
      <c r="N23" s="244">
        <v>0</v>
      </c>
      <c r="O23" s="244">
        <v>64.928812585376747</v>
      </c>
      <c r="P23" s="262">
        <v>33</v>
      </c>
      <c r="Q23" s="263">
        <v>0</v>
      </c>
      <c r="R23" s="263">
        <v>1261</v>
      </c>
    </row>
    <row r="24" spans="1:18" ht="16.5">
      <c r="A24" s="239" t="s">
        <v>116</v>
      </c>
      <c r="B24" s="240" t="s">
        <v>245</v>
      </c>
      <c r="C24" s="258" t="s">
        <v>67</v>
      </c>
      <c r="D24" s="259">
        <v>0.82844964154149392</v>
      </c>
      <c r="E24" s="241">
        <v>9415</v>
      </c>
      <c r="F24" s="233" t="s">
        <v>118</v>
      </c>
      <c r="G24" s="242" t="s">
        <v>198</v>
      </c>
      <c r="H24" s="243">
        <v>3</v>
      </c>
      <c r="I24" s="234">
        <v>1284.932</v>
      </c>
      <c r="J24" s="260">
        <v>4.2158027946379163E-2</v>
      </c>
      <c r="K24" s="260">
        <v>0.33590559105476442</v>
      </c>
      <c r="L24" s="260">
        <v>0.28795298116943152</v>
      </c>
      <c r="M24" s="261">
        <v>14.371</v>
      </c>
      <c r="N24" s="244">
        <v>0.31130052018316923</v>
      </c>
      <c r="O24" s="244">
        <v>46.383777507292216</v>
      </c>
      <c r="P24" s="262">
        <v>10</v>
      </c>
      <c r="Q24" s="263">
        <v>4</v>
      </c>
      <c r="R24" s="263">
        <v>596</v>
      </c>
    </row>
    <row r="25" spans="1:18" ht="16.5">
      <c r="A25" s="239" t="s">
        <v>116</v>
      </c>
      <c r="B25" s="240" t="s">
        <v>247</v>
      </c>
      <c r="C25" s="258" t="s">
        <v>67</v>
      </c>
      <c r="D25" s="259">
        <v>0.82836342135853469</v>
      </c>
      <c r="E25" s="241">
        <v>3625</v>
      </c>
      <c r="F25" s="233" t="s">
        <v>118</v>
      </c>
      <c r="G25" s="242" t="s">
        <v>197</v>
      </c>
      <c r="H25" s="243">
        <v>2</v>
      </c>
      <c r="I25" s="234">
        <v>2865.7530000000002</v>
      </c>
      <c r="J25" s="260">
        <v>3.0000048521695015E-2</v>
      </c>
      <c r="K25" s="260">
        <v>0.36561632760530149</v>
      </c>
      <c r="L25" s="260">
        <v>0.2878824518372658</v>
      </c>
      <c r="M25" s="261">
        <v>14.614000000000001</v>
      </c>
      <c r="N25" s="244">
        <v>3.4894842646941308E-2</v>
      </c>
      <c r="O25" s="244">
        <v>21.739486969044435</v>
      </c>
      <c r="P25" s="262">
        <v>29</v>
      </c>
      <c r="Q25" s="263">
        <v>1</v>
      </c>
      <c r="R25" s="263">
        <v>623</v>
      </c>
    </row>
    <row r="26" spans="1:18" ht="16.5">
      <c r="A26" s="239" t="s">
        <v>116</v>
      </c>
      <c r="B26" s="240" t="s">
        <v>249</v>
      </c>
      <c r="C26" s="258" t="s">
        <v>70</v>
      </c>
      <c r="D26" s="259">
        <v>0.72628674417248074</v>
      </c>
      <c r="E26" s="241">
        <v>5010</v>
      </c>
      <c r="F26" s="233" t="s">
        <v>117</v>
      </c>
      <c r="G26" s="242" t="s">
        <v>178</v>
      </c>
      <c r="H26" s="243">
        <v>2</v>
      </c>
      <c r="I26" s="234">
        <v>1131.442</v>
      </c>
      <c r="J26" s="260">
        <v>1.6370449372003028E-2</v>
      </c>
      <c r="K26" s="260">
        <v>0.30311372367853656</v>
      </c>
      <c r="L26" s="260">
        <v>0.13257418409427968</v>
      </c>
      <c r="M26" s="261">
        <v>12.933</v>
      </c>
      <c r="N26" s="244">
        <v>0</v>
      </c>
      <c r="O26" s="244">
        <v>18.383620194406785</v>
      </c>
      <c r="P26" s="262">
        <v>12</v>
      </c>
      <c r="Q26" s="263">
        <v>0</v>
      </c>
      <c r="R26" s="263">
        <v>208</v>
      </c>
    </row>
    <row r="27" spans="1:18" ht="16.5">
      <c r="A27" s="239" t="s">
        <v>116</v>
      </c>
      <c r="B27" s="240" t="s">
        <v>251</v>
      </c>
      <c r="C27" s="258" t="s">
        <v>67</v>
      </c>
      <c r="D27" s="259">
        <v>0.80497397142277094</v>
      </c>
      <c r="E27" s="241">
        <v>7218</v>
      </c>
      <c r="F27" s="233" t="s">
        <v>118</v>
      </c>
      <c r="G27" s="242" t="s">
        <v>203</v>
      </c>
      <c r="H27" s="243">
        <v>4</v>
      </c>
      <c r="I27" s="234">
        <v>1804.57</v>
      </c>
      <c r="J27" s="260">
        <v>2.2698268659525549E-2</v>
      </c>
      <c r="K27" s="260">
        <v>0.38466605266835541</v>
      </c>
      <c r="L27" s="260">
        <v>0.28372410047823027</v>
      </c>
      <c r="M27" s="261">
        <v>16.128</v>
      </c>
      <c r="N27" s="244">
        <v>1.7178607646142849</v>
      </c>
      <c r="O27" s="244">
        <v>83.3993693788548</v>
      </c>
      <c r="P27" s="262">
        <v>18</v>
      </c>
      <c r="Q27" s="263">
        <v>31</v>
      </c>
      <c r="R27" s="263">
        <v>1505</v>
      </c>
    </row>
    <row r="28" spans="1:18" ht="16.5">
      <c r="A28" s="239" t="s">
        <v>116</v>
      </c>
      <c r="B28" s="240" t="s">
        <v>369</v>
      </c>
      <c r="C28" s="258" t="s">
        <v>70</v>
      </c>
      <c r="D28" s="259">
        <v>0.73555389723568665</v>
      </c>
      <c r="E28" s="241">
        <v>8333</v>
      </c>
      <c r="F28" s="233" t="s">
        <v>118</v>
      </c>
      <c r="G28" s="242" t="s">
        <v>205</v>
      </c>
      <c r="H28" s="243">
        <v>5</v>
      </c>
      <c r="I28" s="234">
        <v>733.76600000000008</v>
      </c>
      <c r="J28" s="260">
        <v>3.434416647893327E-2</v>
      </c>
      <c r="K28" s="260">
        <v>0.39230420307765673</v>
      </c>
      <c r="L28" s="260">
        <v>0.21260183764306334</v>
      </c>
      <c r="M28" s="261">
        <v>18.391999999999999</v>
      </c>
      <c r="N28" s="244">
        <v>0.27256645851674782</v>
      </c>
      <c r="O28" s="244">
        <v>23.576998661698685</v>
      </c>
      <c r="P28" s="262">
        <v>11</v>
      </c>
      <c r="Q28" s="263">
        <v>2</v>
      </c>
      <c r="R28" s="263">
        <v>173</v>
      </c>
    </row>
    <row r="29" spans="1:18" ht="16.5">
      <c r="A29" s="239" t="s">
        <v>116</v>
      </c>
      <c r="B29" s="240" t="s">
        <v>252</v>
      </c>
      <c r="C29" s="258" t="s">
        <v>70</v>
      </c>
      <c r="D29" s="259">
        <v>0.69005226084949112</v>
      </c>
      <c r="E29" s="241">
        <v>7145</v>
      </c>
      <c r="F29" s="233" t="s">
        <v>117</v>
      </c>
      <c r="G29" s="242" t="s">
        <v>178</v>
      </c>
      <c r="H29" s="243">
        <v>2</v>
      </c>
      <c r="I29" s="234">
        <v>1826.337</v>
      </c>
      <c r="J29" s="260">
        <v>2.1187931326688458E-2</v>
      </c>
      <c r="K29" s="260">
        <v>0.31620354943461332</v>
      </c>
      <c r="L29" s="260">
        <v>0.22504061408162895</v>
      </c>
      <c r="M29" s="261">
        <v>14.752000000000001</v>
      </c>
      <c r="N29" s="244">
        <v>0.27377203659565569</v>
      </c>
      <c r="O29" s="244">
        <v>11.005635871145358</v>
      </c>
      <c r="P29" s="262">
        <v>13</v>
      </c>
      <c r="Q29" s="263">
        <v>5</v>
      </c>
      <c r="R29" s="263">
        <v>201</v>
      </c>
    </row>
    <row r="30" spans="1:18" ht="16.5">
      <c r="A30" s="239" t="s">
        <v>116</v>
      </c>
      <c r="B30" s="240" t="s">
        <v>254</v>
      </c>
      <c r="C30" s="258" t="s">
        <v>70</v>
      </c>
      <c r="D30" s="259">
        <v>0.78398952750137851</v>
      </c>
      <c r="E30" s="241">
        <v>3121</v>
      </c>
      <c r="F30" s="233" t="s">
        <v>117</v>
      </c>
      <c r="G30" s="242" t="s">
        <v>172</v>
      </c>
      <c r="H30" s="243">
        <v>3</v>
      </c>
      <c r="I30" s="234">
        <v>3324.3760000000002</v>
      </c>
      <c r="J30" s="260">
        <v>5.8425802401813835E-3</v>
      </c>
      <c r="K30" s="260">
        <v>0.33276646537116172</v>
      </c>
      <c r="L30" s="260">
        <v>0.20545209085855509</v>
      </c>
      <c r="M30" s="261">
        <v>10.654999999999999</v>
      </c>
      <c r="N30" s="244">
        <v>0.39105083179520006</v>
      </c>
      <c r="O30" s="244">
        <v>15.250982440012802</v>
      </c>
      <c r="P30" s="262">
        <v>5</v>
      </c>
      <c r="Q30" s="263">
        <v>13</v>
      </c>
      <c r="R30" s="263">
        <v>507</v>
      </c>
    </row>
    <row r="31" spans="1:18" ht="16.5">
      <c r="A31" s="239" t="s">
        <v>116</v>
      </c>
      <c r="B31" s="240" t="s">
        <v>259</v>
      </c>
      <c r="C31" s="258" t="s">
        <v>67</v>
      </c>
      <c r="D31" s="259">
        <v>0.82761904761904759</v>
      </c>
      <c r="E31" s="241">
        <v>2831</v>
      </c>
      <c r="F31" s="233" t="s">
        <v>118</v>
      </c>
      <c r="G31" s="242" t="s">
        <v>218</v>
      </c>
      <c r="H31" s="243">
        <v>1</v>
      </c>
      <c r="I31" s="234">
        <v>1727.62</v>
      </c>
      <c r="J31" s="260">
        <v>9.8833825463125365E-3</v>
      </c>
      <c r="K31" s="260">
        <v>0.3812947151502426</v>
      </c>
      <c r="L31" s="260">
        <v>0.30735925724406987</v>
      </c>
      <c r="M31" s="261">
        <v>13.997999999999999</v>
      </c>
      <c r="N31" s="244">
        <v>0.11576619858533706</v>
      </c>
      <c r="O31" s="244">
        <v>25.237031291603479</v>
      </c>
      <c r="P31" s="262">
        <v>30</v>
      </c>
      <c r="Q31" s="263">
        <v>2</v>
      </c>
      <c r="R31" s="263">
        <v>436</v>
      </c>
    </row>
    <row r="32" spans="1:18" ht="16.5">
      <c r="A32" s="239" t="s">
        <v>116</v>
      </c>
      <c r="B32" s="240" t="s">
        <v>260</v>
      </c>
      <c r="C32" s="258" t="s">
        <v>67</v>
      </c>
      <c r="D32" s="259">
        <v>0.82951457445428844</v>
      </c>
      <c r="E32" s="241">
        <v>4060</v>
      </c>
      <c r="F32" s="233" t="s">
        <v>118</v>
      </c>
      <c r="G32" s="242" t="s">
        <v>220</v>
      </c>
      <c r="H32" s="243">
        <v>3</v>
      </c>
      <c r="I32" s="234">
        <v>2175.1289999999999</v>
      </c>
      <c r="J32" s="260">
        <v>2.7438529686535214E-2</v>
      </c>
      <c r="K32" s="260">
        <v>0.3869004881724622</v>
      </c>
      <c r="L32" s="260">
        <v>0.22849219517555053</v>
      </c>
      <c r="M32" s="261">
        <v>16.864000000000001</v>
      </c>
      <c r="N32" s="244">
        <v>0.2758457084614292</v>
      </c>
      <c r="O32" s="244">
        <v>86.799449595863052</v>
      </c>
      <c r="P32" s="262">
        <v>44</v>
      </c>
      <c r="Q32" s="263">
        <v>6</v>
      </c>
      <c r="R32" s="263">
        <v>1888</v>
      </c>
    </row>
    <row r="33" spans="1:18" ht="16.5">
      <c r="A33" s="239" t="s">
        <v>116</v>
      </c>
      <c r="B33" s="240" t="s">
        <v>330</v>
      </c>
      <c r="C33" s="258" t="s">
        <v>67</v>
      </c>
      <c r="D33" s="259">
        <v>0.81036610648252749</v>
      </c>
      <c r="E33" s="241">
        <v>5143</v>
      </c>
      <c r="F33" s="233" t="s">
        <v>117</v>
      </c>
      <c r="G33" s="242" t="s">
        <v>179</v>
      </c>
      <c r="H33" s="243">
        <v>11</v>
      </c>
      <c r="I33" s="234">
        <v>1753.8880000000001</v>
      </c>
      <c r="J33" s="260">
        <v>5.0971580898368271E-2</v>
      </c>
      <c r="K33" s="260">
        <v>0.37380239784363062</v>
      </c>
      <c r="L33" s="260">
        <v>0.24630991260559398</v>
      </c>
      <c r="M33" s="261">
        <v>16.632000000000001</v>
      </c>
      <c r="N33" s="244">
        <v>6.2469194878275645E-2</v>
      </c>
      <c r="O33" s="244">
        <v>53.036346451656023</v>
      </c>
      <c r="P33" s="262">
        <v>20</v>
      </c>
      <c r="Q33" s="263">
        <v>2</v>
      </c>
      <c r="R33" s="263">
        <v>1027</v>
      </c>
    </row>
    <row r="34" spans="1:18" ht="16.5">
      <c r="A34" s="239" t="s">
        <v>116</v>
      </c>
      <c r="B34" s="240" t="s">
        <v>379</v>
      </c>
      <c r="C34" s="258" t="s">
        <v>67</v>
      </c>
      <c r="D34" s="259">
        <v>0.82380952380952377</v>
      </c>
      <c r="E34" s="241">
        <v>6063</v>
      </c>
      <c r="F34" s="233" t="s">
        <v>118</v>
      </c>
      <c r="G34" s="242" t="s">
        <v>224</v>
      </c>
      <c r="H34" s="243">
        <v>1</v>
      </c>
      <c r="I34" s="234">
        <v>2259.3870000000002</v>
      </c>
      <c r="J34" s="260">
        <v>4.4167431406724154E-2</v>
      </c>
      <c r="K34" s="260">
        <v>0.37316438402903346</v>
      </c>
      <c r="L34" s="260">
        <v>0.26467355968676459</v>
      </c>
      <c r="M34" s="261">
        <v>14.574999999999999</v>
      </c>
      <c r="N34" s="244">
        <v>0.7081566814361594</v>
      </c>
      <c r="O34" s="244">
        <v>22.661013805957101</v>
      </c>
      <c r="P34" s="262">
        <v>45</v>
      </c>
      <c r="Q34" s="263">
        <v>16</v>
      </c>
      <c r="R34" s="263">
        <v>512</v>
      </c>
    </row>
    <row r="35" spans="1:18" ht="16.5">
      <c r="A35" s="239" t="s">
        <v>116</v>
      </c>
      <c r="B35" s="240" t="s">
        <v>267</v>
      </c>
      <c r="C35" s="258" t="s">
        <v>70</v>
      </c>
      <c r="D35" s="259">
        <v>0.7665384615384615</v>
      </c>
      <c r="E35" s="241">
        <v>2713</v>
      </c>
      <c r="F35" s="233" t="s">
        <v>117</v>
      </c>
      <c r="G35" s="242" t="s">
        <v>185</v>
      </c>
      <c r="H35" s="243">
        <v>1</v>
      </c>
      <c r="I35" s="234">
        <v>3031.8449999999998</v>
      </c>
      <c r="J35" s="260">
        <v>1.2199932400774905E-2</v>
      </c>
      <c r="K35" s="260">
        <v>0.33853108652867808</v>
      </c>
      <c r="L35" s="260">
        <v>0.22659469728828488</v>
      </c>
      <c r="M35" s="261">
        <v>12.192</v>
      </c>
      <c r="N35" s="244">
        <v>0.26386573192231133</v>
      </c>
      <c r="O35" s="244">
        <v>1.7810936904756016</v>
      </c>
      <c r="P35" s="262">
        <v>15</v>
      </c>
      <c r="Q35" s="263">
        <v>8</v>
      </c>
      <c r="R35" s="263">
        <v>54</v>
      </c>
    </row>
    <row r="36" spans="1:18" ht="16.5">
      <c r="A36" s="239" t="s">
        <v>116</v>
      </c>
      <c r="B36" s="240" t="s">
        <v>373</v>
      </c>
      <c r="C36" s="258" t="s">
        <v>67</v>
      </c>
      <c r="D36" s="259">
        <v>0.83333333333333326</v>
      </c>
      <c r="E36" s="241">
        <v>5850</v>
      </c>
      <c r="F36" s="233" t="s">
        <v>118</v>
      </c>
      <c r="G36" s="242" t="s">
        <v>218</v>
      </c>
      <c r="H36" s="243">
        <v>1</v>
      </c>
      <c r="I36" s="234">
        <v>2020.3520000000001</v>
      </c>
      <c r="J36" s="260">
        <v>4.8897522836640284E-2</v>
      </c>
      <c r="K36" s="260">
        <v>0.35279140296829836</v>
      </c>
      <c r="L36" s="260">
        <v>0.27074489989863154</v>
      </c>
      <c r="M36" s="261">
        <v>13.574</v>
      </c>
      <c r="N36" s="244">
        <v>0.29697795235681701</v>
      </c>
      <c r="O36" s="244">
        <v>27.71794221996959</v>
      </c>
      <c r="P36" s="262">
        <v>26</v>
      </c>
      <c r="Q36" s="263">
        <v>6</v>
      </c>
      <c r="R36" s="263">
        <v>560</v>
      </c>
    </row>
    <row r="37" spans="1:18" ht="16.5">
      <c r="A37" s="239" t="s">
        <v>116</v>
      </c>
      <c r="B37" s="240" t="s">
        <v>270</v>
      </c>
      <c r="C37" s="258" t="s">
        <v>70</v>
      </c>
      <c r="D37" s="259">
        <v>0.79938258177858779</v>
      </c>
      <c r="E37" s="241">
        <v>3375</v>
      </c>
      <c r="F37" s="233" t="s">
        <v>118</v>
      </c>
      <c r="G37" s="242" t="s">
        <v>193</v>
      </c>
      <c r="H37" s="243">
        <v>5</v>
      </c>
      <c r="I37" s="234">
        <v>884.25900000000001</v>
      </c>
      <c r="J37" s="260">
        <v>7.2916339655744081E-2</v>
      </c>
      <c r="K37" s="260">
        <v>0.39473960459092378</v>
      </c>
      <c r="L37" s="260">
        <v>0.20644050690428806</v>
      </c>
      <c r="M37" s="261">
        <v>19.428000000000001</v>
      </c>
      <c r="N37" s="244">
        <v>0.12399717286445869</v>
      </c>
      <c r="O37" s="244">
        <v>46.994928515629844</v>
      </c>
      <c r="P37" s="262">
        <v>21</v>
      </c>
      <c r="Q37" s="263">
        <v>1</v>
      </c>
      <c r="R37" s="263">
        <v>476</v>
      </c>
    </row>
    <row r="38" spans="1:18" ht="16.5">
      <c r="A38" s="239" t="s">
        <v>116</v>
      </c>
      <c r="B38" s="240" t="s">
        <v>271</v>
      </c>
      <c r="C38" s="258" t="s">
        <v>70</v>
      </c>
      <c r="D38" s="259">
        <v>0.7987811427209961</v>
      </c>
      <c r="E38" s="241">
        <v>5079</v>
      </c>
      <c r="F38" s="233" t="s">
        <v>118</v>
      </c>
      <c r="G38" s="242" t="s">
        <v>201</v>
      </c>
      <c r="H38" s="243">
        <v>4</v>
      </c>
      <c r="I38" s="234">
        <v>1173.05</v>
      </c>
      <c r="J38" s="260">
        <v>6.4843320058442103E-3</v>
      </c>
      <c r="K38" s="260">
        <v>0.39293380378447462</v>
      </c>
      <c r="L38" s="260">
        <v>0.17561058778398195</v>
      </c>
      <c r="M38" s="261">
        <v>15.419</v>
      </c>
      <c r="N38" s="244">
        <v>8.524785814756404E-2</v>
      </c>
      <c r="O38" s="244">
        <v>59.332509270704577</v>
      </c>
      <c r="P38" s="262">
        <v>24</v>
      </c>
      <c r="Q38" s="263">
        <v>1</v>
      </c>
      <c r="R38" s="263">
        <v>696</v>
      </c>
    </row>
    <row r="39" spans="1:18" ht="16.5">
      <c r="A39" s="239" t="s">
        <v>116</v>
      </c>
      <c r="B39" s="240" t="s">
        <v>116</v>
      </c>
      <c r="C39" s="258" t="s">
        <v>67</v>
      </c>
      <c r="D39" s="259">
        <v>0.82577882346589337</v>
      </c>
      <c r="E39" s="241">
        <v>9999</v>
      </c>
      <c r="F39" s="233" t="s">
        <v>118</v>
      </c>
      <c r="G39" s="242" t="s">
        <v>219</v>
      </c>
      <c r="H39" s="243">
        <v>4</v>
      </c>
      <c r="I39" s="234">
        <v>827.85900000000004</v>
      </c>
      <c r="J39" s="260">
        <v>5.2733240232142202E-2</v>
      </c>
      <c r="K39" s="260">
        <v>0.37118461073762876</v>
      </c>
      <c r="L39" s="260">
        <v>0.22956136852428011</v>
      </c>
      <c r="M39" s="261">
        <v>15.571</v>
      </c>
      <c r="N39" s="244">
        <v>0.27538498821352247</v>
      </c>
      <c r="O39" s="244">
        <v>35.937740961864684</v>
      </c>
      <c r="P39" s="262">
        <v>20</v>
      </c>
      <c r="Q39" s="263">
        <v>5</v>
      </c>
      <c r="R39" s="263">
        <v>420</v>
      </c>
    </row>
    <row r="40" spans="1:18" ht="16.5">
      <c r="A40" s="239" t="s">
        <v>116</v>
      </c>
      <c r="B40" s="240" t="s">
        <v>272</v>
      </c>
      <c r="C40" s="258" t="s">
        <v>67</v>
      </c>
      <c r="D40" s="259">
        <v>0.84697865273233941</v>
      </c>
      <c r="E40" s="241">
        <v>7897</v>
      </c>
      <c r="F40" s="233" t="s">
        <v>117</v>
      </c>
      <c r="G40" s="242" t="s">
        <v>170</v>
      </c>
      <c r="H40" s="243">
        <v>2</v>
      </c>
      <c r="I40" s="234">
        <v>2696.9</v>
      </c>
      <c r="J40" s="260">
        <v>2.144722443764505E-2</v>
      </c>
      <c r="K40" s="260">
        <v>0.33026533701239241</v>
      </c>
      <c r="L40" s="260">
        <v>0.19911750528384442</v>
      </c>
      <c r="M40" s="261">
        <v>12.128</v>
      </c>
      <c r="N40" s="244">
        <v>0</v>
      </c>
      <c r="O40" s="244">
        <v>9.9373354592309688</v>
      </c>
      <c r="P40" s="262">
        <v>2</v>
      </c>
      <c r="Q40" s="263">
        <v>0</v>
      </c>
      <c r="R40" s="263">
        <v>268</v>
      </c>
    </row>
    <row r="41" spans="1:18" ht="16.5">
      <c r="A41" s="239" t="s">
        <v>116</v>
      </c>
      <c r="B41" s="240" t="s">
        <v>275</v>
      </c>
      <c r="C41" s="258" t="s">
        <v>67</v>
      </c>
      <c r="D41" s="259">
        <v>0.84953600332334289</v>
      </c>
      <c r="E41" s="241">
        <v>4920</v>
      </c>
      <c r="F41" s="233" t="s">
        <v>118</v>
      </c>
      <c r="G41" s="242" t="s">
        <v>199</v>
      </c>
      <c r="H41" s="243">
        <v>3</v>
      </c>
      <c r="I41" s="234">
        <v>1059.633</v>
      </c>
      <c r="J41" s="260">
        <v>3.9909127644215989E-2</v>
      </c>
      <c r="K41" s="260">
        <v>0.37772472072583313</v>
      </c>
      <c r="L41" s="260">
        <v>0.19402314967995551</v>
      </c>
      <c r="M41" s="261">
        <v>16.54</v>
      </c>
      <c r="N41" s="244">
        <v>0</v>
      </c>
      <c r="O41" s="244">
        <v>33.219048481880044</v>
      </c>
      <c r="P41" s="262">
        <v>17</v>
      </c>
      <c r="Q41" s="263">
        <v>0</v>
      </c>
      <c r="R41" s="263">
        <v>353</v>
      </c>
    </row>
    <row r="42" spans="1:18" ht="16.5">
      <c r="A42" s="239" t="s">
        <v>116</v>
      </c>
      <c r="B42" s="240" t="s">
        <v>276</v>
      </c>
      <c r="C42" s="258" t="s">
        <v>70</v>
      </c>
      <c r="D42" s="259">
        <v>0.76050059073237875</v>
      </c>
      <c r="E42" s="241">
        <v>5027</v>
      </c>
      <c r="F42" s="233" t="s">
        <v>117</v>
      </c>
      <c r="G42" s="242" t="s">
        <v>171</v>
      </c>
      <c r="H42" s="243">
        <v>2</v>
      </c>
      <c r="I42" s="234">
        <v>2921.2889999999998</v>
      </c>
      <c r="J42" s="260">
        <v>2.0587835108568722E-2</v>
      </c>
      <c r="K42" s="260">
        <v>0.35888533268330519</v>
      </c>
      <c r="L42" s="260">
        <v>0.23037775447756109</v>
      </c>
      <c r="M42" s="261">
        <v>14.589</v>
      </c>
      <c r="N42" s="244">
        <v>3.4231464261153213E-2</v>
      </c>
      <c r="O42" s="244">
        <v>59.665442207190047</v>
      </c>
      <c r="P42" s="262">
        <v>51</v>
      </c>
      <c r="Q42" s="263">
        <v>1</v>
      </c>
      <c r="R42" s="263">
        <v>1743</v>
      </c>
    </row>
    <row r="43" spans="1:18" ht="16.5">
      <c r="A43" s="239" t="s">
        <v>116</v>
      </c>
      <c r="B43" s="240" t="s">
        <v>277</v>
      </c>
      <c r="C43" s="258" t="s">
        <v>70</v>
      </c>
      <c r="D43" s="259">
        <v>0.75591231552776195</v>
      </c>
      <c r="E43" s="241">
        <v>2598</v>
      </c>
      <c r="F43" s="233" t="s">
        <v>118</v>
      </c>
      <c r="G43" s="242" t="s">
        <v>191</v>
      </c>
      <c r="H43" s="243">
        <v>2</v>
      </c>
      <c r="I43" s="234">
        <v>1685.6689999999999</v>
      </c>
      <c r="J43" s="260">
        <v>2.0928317286310085E-2</v>
      </c>
      <c r="K43" s="260">
        <v>0.37024447488301943</v>
      </c>
      <c r="L43" s="260">
        <v>0.23119654669037495</v>
      </c>
      <c r="M43" s="261">
        <v>14.446</v>
      </c>
      <c r="N43" s="244">
        <v>0.29661813796184189</v>
      </c>
      <c r="O43" s="244">
        <v>39.806154114479178</v>
      </c>
      <c r="P43" s="262">
        <v>30</v>
      </c>
      <c r="Q43" s="263">
        <v>5</v>
      </c>
      <c r="R43" s="263">
        <v>685</v>
      </c>
    </row>
    <row r="44" spans="1:18" ht="16.5">
      <c r="A44" s="239" t="s">
        <v>116</v>
      </c>
      <c r="B44" s="240" t="s">
        <v>280</v>
      </c>
      <c r="C44" s="258" t="s">
        <v>67</v>
      </c>
      <c r="D44" s="259">
        <v>0.84877265448867756</v>
      </c>
      <c r="E44" s="241">
        <v>8199</v>
      </c>
      <c r="F44" s="233" t="s">
        <v>118</v>
      </c>
      <c r="G44" s="242" t="s">
        <v>220</v>
      </c>
      <c r="H44" s="243">
        <v>3</v>
      </c>
      <c r="I44" s="234">
        <v>2292.4960000000001</v>
      </c>
      <c r="J44" s="260">
        <v>1.0357061005557711E-2</v>
      </c>
      <c r="K44" s="260">
        <v>0.35980774966797219</v>
      </c>
      <c r="L44" s="260">
        <v>0.27350102246634234</v>
      </c>
      <c r="M44" s="261">
        <v>15.898</v>
      </c>
      <c r="N44" s="244">
        <v>0.47982635520410938</v>
      </c>
      <c r="O44" s="244">
        <v>25.518037981309455</v>
      </c>
      <c r="P44" s="262">
        <v>19</v>
      </c>
      <c r="Q44" s="263">
        <v>11</v>
      </c>
      <c r="R44" s="263">
        <v>585</v>
      </c>
    </row>
    <row r="45" spans="1:18" ht="16.5">
      <c r="A45" s="239" t="s">
        <v>116</v>
      </c>
      <c r="B45" s="240" t="s">
        <v>473</v>
      </c>
      <c r="C45" s="258" t="s">
        <v>67</v>
      </c>
      <c r="D45" s="259">
        <v>0.82781909237168327</v>
      </c>
      <c r="E45" s="241">
        <v>6459</v>
      </c>
      <c r="F45" s="233" t="s">
        <v>118</v>
      </c>
      <c r="G45" s="242" t="s">
        <v>207</v>
      </c>
      <c r="H45" s="243">
        <v>14</v>
      </c>
      <c r="I45" s="234">
        <v>2760.7770000000005</v>
      </c>
      <c r="J45" s="260">
        <v>2.0734096444916059E-2</v>
      </c>
      <c r="K45" s="260">
        <v>0.33418534237634073</v>
      </c>
      <c r="L45" s="260">
        <v>0.21479460311354376</v>
      </c>
      <c r="M45" s="261">
        <v>14.045</v>
      </c>
      <c r="N45" s="244">
        <v>0.39843855552259377</v>
      </c>
      <c r="O45" s="244">
        <v>29.520674795537627</v>
      </c>
      <c r="P45" s="262">
        <v>12</v>
      </c>
      <c r="Q45" s="263">
        <v>11</v>
      </c>
      <c r="R45" s="263">
        <v>815</v>
      </c>
    </row>
    <row r="46" spans="1:18" ht="16.5">
      <c r="A46" s="239" t="s">
        <v>116</v>
      </c>
      <c r="B46" s="240" t="s">
        <v>377</v>
      </c>
      <c r="C46" s="258" t="s">
        <v>70</v>
      </c>
      <c r="D46" s="259">
        <v>0.79806585846697975</v>
      </c>
      <c r="E46" s="241">
        <v>541</v>
      </c>
      <c r="F46" s="233" t="s">
        <v>117</v>
      </c>
      <c r="G46" s="242" t="s">
        <v>169</v>
      </c>
      <c r="H46" s="243">
        <v>13</v>
      </c>
      <c r="I46" s="234">
        <v>1741.1420000000001</v>
      </c>
      <c r="J46" s="260">
        <v>1.3303207068872809E-2</v>
      </c>
      <c r="K46" s="260">
        <v>0.37525720743544833</v>
      </c>
      <c r="L46" s="260">
        <v>0.23712372359850714</v>
      </c>
      <c r="M46" s="261">
        <v>17.646000000000001</v>
      </c>
      <c r="N46" s="244">
        <v>0.28829659954160841</v>
      </c>
      <c r="O46" s="244">
        <v>51.388868868291695</v>
      </c>
      <c r="P46" s="262">
        <v>13</v>
      </c>
      <c r="Q46" s="263">
        <v>10</v>
      </c>
      <c r="R46" s="263">
        <v>1111</v>
      </c>
    </row>
    <row r="47" spans="1:18" ht="16.5">
      <c r="A47" s="239" t="s">
        <v>116</v>
      </c>
      <c r="B47" s="240" t="s">
        <v>284</v>
      </c>
      <c r="C47" s="258" t="s">
        <v>67</v>
      </c>
      <c r="D47" s="259">
        <v>0.84020558683999558</v>
      </c>
      <c r="E47" s="241">
        <v>3748</v>
      </c>
      <c r="F47" s="233" t="s">
        <v>118</v>
      </c>
      <c r="G47" s="242" t="s">
        <v>189</v>
      </c>
      <c r="H47" s="243">
        <v>2</v>
      </c>
      <c r="I47" s="234">
        <v>1321.0329999999999</v>
      </c>
      <c r="J47" s="260">
        <v>2.2784738134608875E-2</v>
      </c>
      <c r="K47" s="260">
        <v>0.35188859026717129</v>
      </c>
      <c r="L47" s="260">
        <v>0.26948607642655409</v>
      </c>
      <c r="M47" s="261">
        <v>17.7</v>
      </c>
      <c r="N47" s="244">
        <v>7.569833607487475E-2</v>
      </c>
      <c r="O47" s="244">
        <v>27.856987675553906</v>
      </c>
      <c r="P47" s="262">
        <v>9</v>
      </c>
      <c r="Q47" s="263">
        <v>1</v>
      </c>
      <c r="R47" s="263">
        <v>368</v>
      </c>
    </row>
    <row r="48" spans="1:18" ht="16.5">
      <c r="A48" s="239" t="s">
        <v>116</v>
      </c>
      <c r="B48" s="240" t="s">
        <v>480</v>
      </c>
      <c r="C48" s="258" t="s">
        <v>70</v>
      </c>
      <c r="D48" s="259">
        <v>0.76713444813284171</v>
      </c>
      <c r="E48" s="241">
        <v>4408</v>
      </c>
      <c r="F48" s="233" t="s">
        <v>117</v>
      </c>
      <c r="G48" s="242" t="s">
        <v>176</v>
      </c>
      <c r="H48" s="243">
        <v>12</v>
      </c>
      <c r="I48" s="234">
        <v>2103.0299999999997</v>
      </c>
      <c r="J48" s="260">
        <v>5.5541509853060056E-2</v>
      </c>
      <c r="K48" s="260">
        <v>0.35854782379508388</v>
      </c>
      <c r="L48" s="260">
        <v>0.16072048425367208</v>
      </c>
      <c r="M48" s="261">
        <v>15.816000000000001</v>
      </c>
      <c r="N48" s="244">
        <v>0.14265131738491607</v>
      </c>
      <c r="O48" s="244">
        <v>36.185884176640378</v>
      </c>
      <c r="P48" s="262">
        <v>28</v>
      </c>
      <c r="Q48" s="263">
        <v>3</v>
      </c>
      <c r="R48" s="263">
        <v>761</v>
      </c>
    </row>
    <row r="49" spans="1:18" ht="16.5">
      <c r="A49" s="239" t="s">
        <v>116</v>
      </c>
      <c r="B49" s="240" t="s">
        <v>380</v>
      </c>
      <c r="C49" s="258" t="s">
        <v>67</v>
      </c>
      <c r="D49" s="259">
        <v>0.80952380952380942</v>
      </c>
      <c r="E49" s="241">
        <v>2037</v>
      </c>
      <c r="F49" s="233" t="s">
        <v>118</v>
      </c>
      <c r="G49" s="242" t="s">
        <v>217</v>
      </c>
      <c r="H49" s="243">
        <v>1</v>
      </c>
      <c r="I49" s="234">
        <v>1535.681</v>
      </c>
      <c r="J49" s="260">
        <v>1.6872377341945268E-2</v>
      </c>
      <c r="K49" s="260">
        <v>0.39698012699405599</v>
      </c>
      <c r="L49" s="260">
        <v>0.28847136872827106</v>
      </c>
      <c r="M49" s="261">
        <v>16.773</v>
      </c>
      <c r="N49" s="244">
        <v>6.5117690457848987E-2</v>
      </c>
      <c r="O49" s="244">
        <v>20.837660946511676</v>
      </c>
      <c r="P49" s="262">
        <v>32</v>
      </c>
      <c r="Q49" s="263">
        <v>1</v>
      </c>
      <c r="R49" s="263">
        <v>320</v>
      </c>
    </row>
    <row r="50" spans="1:18" ht="16.5">
      <c r="A50" s="239" t="s">
        <v>116</v>
      </c>
      <c r="B50" s="240" t="s">
        <v>290</v>
      </c>
      <c r="C50" s="258" t="s">
        <v>67</v>
      </c>
      <c r="D50" s="259">
        <v>0.83087770975624253</v>
      </c>
      <c r="E50" s="241">
        <v>8949</v>
      </c>
      <c r="F50" s="233" t="s">
        <v>118</v>
      </c>
      <c r="G50" s="242" t="s">
        <v>196</v>
      </c>
      <c r="H50" s="243">
        <v>3</v>
      </c>
      <c r="I50" s="234">
        <v>1970.7619999999999</v>
      </c>
      <c r="J50" s="260">
        <v>5.0174269912695801E-2</v>
      </c>
      <c r="K50" s="260">
        <v>0.36542891599795524</v>
      </c>
      <c r="L50" s="260">
        <v>0.24863479202460775</v>
      </c>
      <c r="M50" s="261">
        <v>14.151</v>
      </c>
      <c r="N50" s="244">
        <v>0</v>
      </c>
      <c r="O50" s="244">
        <v>10.909485772508299</v>
      </c>
      <c r="P50" s="262">
        <v>18</v>
      </c>
      <c r="Q50" s="263">
        <v>0</v>
      </c>
      <c r="R50" s="263">
        <v>215</v>
      </c>
    </row>
    <row r="51" spans="1:18" ht="16.5">
      <c r="A51" s="239" t="s">
        <v>116</v>
      </c>
      <c r="B51" s="240" t="s">
        <v>490</v>
      </c>
      <c r="C51" s="258" t="s">
        <v>67</v>
      </c>
      <c r="D51" s="259">
        <v>0.83113954126756184</v>
      </c>
      <c r="E51" s="241">
        <v>6210</v>
      </c>
      <c r="F51" s="233" t="s">
        <v>118</v>
      </c>
      <c r="G51" s="242" t="s">
        <v>216</v>
      </c>
      <c r="H51" s="243">
        <v>12</v>
      </c>
      <c r="I51" s="234">
        <v>1793.28</v>
      </c>
      <c r="J51" s="260">
        <v>5.4520448508944289E-2</v>
      </c>
      <c r="K51" s="260">
        <v>0.33313811573154778</v>
      </c>
      <c r="L51" s="260">
        <v>0.1997984641578929</v>
      </c>
      <c r="M51" s="261">
        <v>16.398</v>
      </c>
      <c r="N51" s="244">
        <v>1.6729122055674519</v>
      </c>
      <c r="O51" s="244">
        <v>33.514007851534622</v>
      </c>
      <c r="P51" s="262">
        <v>21</v>
      </c>
      <c r="Q51" s="263">
        <v>31</v>
      </c>
      <c r="R51" s="263">
        <v>612</v>
      </c>
    </row>
    <row r="52" spans="1:18" ht="16.5">
      <c r="A52" s="239" t="s">
        <v>116</v>
      </c>
      <c r="B52" s="240" t="s">
        <v>382</v>
      </c>
      <c r="C52" s="258" t="s">
        <v>67</v>
      </c>
      <c r="D52" s="259">
        <v>0.84883844414836529</v>
      </c>
      <c r="E52" s="241">
        <v>7691</v>
      </c>
      <c r="F52" s="233" t="s">
        <v>118</v>
      </c>
      <c r="G52" s="242" t="s">
        <v>190</v>
      </c>
      <c r="H52" s="243">
        <v>15</v>
      </c>
      <c r="I52" s="234">
        <v>2335.3270000000002</v>
      </c>
      <c r="J52" s="260">
        <v>3.4541546767886108E-2</v>
      </c>
      <c r="K52" s="260">
        <v>0.35063311471220404</v>
      </c>
      <c r="L52" s="260">
        <v>0.18070274526864974</v>
      </c>
      <c r="M52" s="261">
        <v>14.503</v>
      </c>
      <c r="N52" s="244">
        <v>8.5641111501729733E-2</v>
      </c>
      <c r="O52" s="244">
        <v>7.193853366145297</v>
      </c>
      <c r="P52" s="262">
        <v>32</v>
      </c>
      <c r="Q52" s="263">
        <v>2</v>
      </c>
      <c r="R52" s="263">
        <v>168</v>
      </c>
    </row>
    <row r="53" spans="1:18" ht="16.5">
      <c r="A53" s="239" t="s">
        <v>116</v>
      </c>
      <c r="B53" s="240" t="s">
        <v>292</v>
      </c>
      <c r="C53" s="258" t="s">
        <v>70</v>
      </c>
      <c r="D53" s="259">
        <v>0.71391701819719411</v>
      </c>
      <c r="E53" s="241">
        <v>8591</v>
      </c>
      <c r="F53" s="233" t="s">
        <v>117</v>
      </c>
      <c r="G53" s="242" t="s">
        <v>170</v>
      </c>
      <c r="H53" s="243">
        <v>2</v>
      </c>
      <c r="I53" s="234">
        <v>3004.973</v>
      </c>
      <c r="J53" s="260">
        <v>3.7748787818436665E-2</v>
      </c>
      <c r="K53" s="260">
        <v>0.35843022455996337</v>
      </c>
      <c r="L53" s="260">
        <v>0.27121707915512056</v>
      </c>
      <c r="M53" s="261">
        <v>16.187999999999999</v>
      </c>
      <c r="N53" s="244">
        <v>1.6306302918528719</v>
      </c>
      <c r="O53" s="244">
        <v>65.890775058544619</v>
      </c>
      <c r="P53" s="262">
        <v>36</v>
      </c>
      <c r="Q53" s="263">
        <v>49</v>
      </c>
      <c r="R53" s="263">
        <v>1980</v>
      </c>
    </row>
    <row r="54" spans="1:18" ht="16.5">
      <c r="A54" s="239" t="s">
        <v>116</v>
      </c>
      <c r="B54" s="240" t="s">
        <v>497</v>
      </c>
      <c r="C54" s="258" t="s">
        <v>70</v>
      </c>
      <c r="D54" s="259">
        <v>0.74945080012989285</v>
      </c>
      <c r="E54" s="241">
        <v>3049</v>
      </c>
      <c r="F54" s="233" t="s">
        <v>117</v>
      </c>
      <c r="G54" s="242" t="s">
        <v>167</v>
      </c>
      <c r="H54" s="243">
        <v>13</v>
      </c>
      <c r="I54" s="234">
        <v>1794.7870000000003</v>
      </c>
      <c r="J54" s="260">
        <v>1.0052883192888594E-2</v>
      </c>
      <c r="K54" s="260">
        <v>0.38094797752423631</v>
      </c>
      <c r="L54" s="260">
        <v>0.21229579659851272</v>
      </c>
      <c r="M54" s="261">
        <v>19.251999999999999</v>
      </c>
      <c r="N54" s="244">
        <v>0</v>
      </c>
      <c r="O54" s="244">
        <v>82.187223800376358</v>
      </c>
      <c r="P54" s="262">
        <v>23</v>
      </c>
      <c r="Q54" s="263">
        <v>18</v>
      </c>
      <c r="R54" s="263">
        <v>2093</v>
      </c>
    </row>
    <row r="55" spans="1:18" ht="16.5">
      <c r="A55" s="239" t="s">
        <v>116</v>
      </c>
      <c r="B55" s="240" t="s">
        <v>368</v>
      </c>
      <c r="C55" s="258" t="s">
        <v>67</v>
      </c>
      <c r="D55" s="259">
        <v>0.80571428571428561</v>
      </c>
      <c r="E55" s="241">
        <v>9199</v>
      </c>
      <c r="F55" s="233" t="s">
        <v>118</v>
      </c>
      <c r="G55" s="242" t="s">
        <v>200</v>
      </c>
      <c r="H55" s="243">
        <v>1</v>
      </c>
      <c r="I55" s="234">
        <v>500.20600000000002</v>
      </c>
      <c r="J55" s="260">
        <v>8.9929620650879311E-2</v>
      </c>
      <c r="K55" s="260">
        <v>0.34354637912142716</v>
      </c>
      <c r="L55" s="260">
        <v>0.18992175223807792</v>
      </c>
      <c r="M55" s="261">
        <v>19.372</v>
      </c>
      <c r="N55" s="244">
        <v>0</v>
      </c>
      <c r="O55" s="244">
        <v>44.181797099594966</v>
      </c>
      <c r="P55" s="262">
        <v>11</v>
      </c>
      <c r="Q55" s="263">
        <v>0</v>
      </c>
      <c r="R55" s="263">
        <v>221</v>
      </c>
    </row>
    <row r="56" spans="1:18" ht="16.5">
      <c r="A56" s="239" t="s">
        <v>116</v>
      </c>
      <c r="B56" s="240" t="s">
        <v>297</v>
      </c>
      <c r="C56" s="258" t="s">
        <v>67</v>
      </c>
      <c r="D56" s="259">
        <v>0.81040044008668244</v>
      </c>
      <c r="E56" s="241">
        <v>6802</v>
      </c>
      <c r="F56" s="233" t="s">
        <v>117</v>
      </c>
      <c r="G56" s="242" t="s">
        <v>172</v>
      </c>
      <c r="H56" s="243">
        <v>3</v>
      </c>
      <c r="I56" s="234">
        <v>3199.125</v>
      </c>
      <c r="J56" s="260">
        <v>2.1535840815616738E-2</v>
      </c>
      <c r="K56" s="260">
        <v>0.323967060283125</v>
      </c>
      <c r="L56" s="260">
        <v>0.12003282147462196</v>
      </c>
      <c r="M56" s="261">
        <v>9.516</v>
      </c>
      <c r="N56" s="244">
        <v>0.37510256710819367</v>
      </c>
      <c r="O56" s="244">
        <v>11.065525729691712</v>
      </c>
      <c r="P56" s="262">
        <v>16</v>
      </c>
      <c r="Q56" s="263">
        <v>12</v>
      </c>
      <c r="R56" s="263">
        <v>354</v>
      </c>
    </row>
    <row r="57" spans="1:18" ht="16.5">
      <c r="A57" s="239" t="s">
        <v>116</v>
      </c>
      <c r="B57" s="240" t="s">
        <v>298</v>
      </c>
      <c r="C57" s="258" t="s">
        <v>67</v>
      </c>
      <c r="D57" s="259">
        <v>0.82781299221148963</v>
      </c>
      <c r="E57" s="241">
        <v>1635</v>
      </c>
      <c r="F57" s="233" t="s">
        <v>118</v>
      </c>
      <c r="G57" s="242" t="s">
        <v>224</v>
      </c>
      <c r="H57" s="243">
        <v>8</v>
      </c>
      <c r="I57" s="234">
        <v>1245.78</v>
      </c>
      <c r="J57" s="260">
        <v>9.8634407955468614E-2</v>
      </c>
      <c r="K57" s="260">
        <v>0.34071161139861256</v>
      </c>
      <c r="L57" s="260">
        <v>0.25419400797504726</v>
      </c>
      <c r="M57" s="261">
        <v>14.997999999999999</v>
      </c>
      <c r="N57" s="244">
        <v>0</v>
      </c>
      <c r="O57" s="244">
        <v>16.535824945014369</v>
      </c>
      <c r="P57" s="262">
        <v>25</v>
      </c>
      <c r="Q57" s="263">
        <v>0</v>
      </c>
      <c r="R57" s="263">
        <v>206</v>
      </c>
    </row>
    <row r="58" spans="1:18" ht="16.5">
      <c r="A58" s="239" t="s">
        <v>116</v>
      </c>
      <c r="B58" s="240" t="s">
        <v>299</v>
      </c>
      <c r="C58" s="258" t="s">
        <v>70</v>
      </c>
      <c r="D58" s="259">
        <v>0.75667794417360568</v>
      </c>
      <c r="E58" s="241">
        <v>303</v>
      </c>
      <c r="F58" s="233" t="s">
        <v>117</v>
      </c>
      <c r="G58" s="242" t="s">
        <v>170</v>
      </c>
      <c r="H58" s="243">
        <v>11</v>
      </c>
      <c r="I58" s="234">
        <v>1918.4859999999999</v>
      </c>
      <c r="J58" s="260">
        <v>3.2761542980681714E-2</v>
      </c>
      <c r="K58" s="260">
        <v>0.35318019426384512</v>
      </c>
      <c r="L58" s="260">
        <v>0.16314948349896741</v>
      </c>
      <c r="M58" s="261">
        <v>15.577999999999999</v>
      </c>
      <c r="N58" s="244">
        <v>0.93823984120811943</v>
      </c>
      <c r="O58" s="244">
        <v>45.504632298593791</v>
      </c>
      <c r="P58" s="262">
        <v>19</v>
      </c>
      <c r="Q58" s="263">
        <v>18</v>
      </c>
      <c r="R58" s="263">
        <v>873</v>
      </c>
    </row>
    <row r="59" spans="1:18" ht="16.5">
      <c r="A59" s="239" t="s">
        <v>116</v>
      </c>
      <c r="B59" s="240" t="s">
        <v>300</v>
      </c>
      <c r="C59" s="258" t="s">
        <v>67</v>
      </c>
      <c r="D59" s="259">
        <v>0.821078390203693</v>
      </c>
      <c r="E59" s="241">
        <v>8497</v>
      </c>
      <c r="F59" s="233" t="s">
        <v>118</v>
      </c>
      <c r="G59" s="242" t="s">
        <v>192</v>
      </c>
      <c r="H59" s="243">
        <v>2</v>
      </c>
      <c r="I59" s="234">
        <v>1184.913</v>
      </c>
      <c r="J59" s="260">
        <v>4.4885832301696037E-2</v>
      </c>
      <c r="K59" s="260">
        <v>0.37455407300382954</v>
      </c>
      <c r="L59" s="260">
        <v>9.1089890540314869E-2</v>
      </c>
      <c r="M59" s="261">
        <v>19.097000000000001</v>
      </c>
      <c r="N59" s="244">
        <v>0.59076067188055159</v>
      </c>
      <c r="O59" s="244">
        <v>68.69702670153842</v>
      </c>
      <c r="P59" s="262">
        <v>19</v>
      </c>
      <c r="Q59" s="263">
        <v>7</v>
      </c>
      <c r="R59" s="263">
        <v>816</v>
      </c>
    </row>
    <row r="60" spans="1:18" ht="16.5">
      <c r="A60" s="239" t="s">
        <v>116</v>
      </c>
      <c r="B60" s="240" t="s">
        <v>301</v>
      </c>
      <c r="C60" s="258" t="s">
        <v>67</v>
      </c>
      <c r="D60" s="259">
        <v>0.83794452105407058</v>
      </c>
      <c r="E60" s="241">
        <v>3234</v>
      </c>
      <c r="F60" s="233" t="s">
        <v>118</v>
      </c>
      <c r="G60" s="242" t="s">
        <v>191</v>
      </c>
      <c r="H60" s="243">
        <v>5</v>
      </c>
      <c r="I60" s="234">
        <v>1892.43</v>
      </c>
      <c r="J60" s="260">
        <v>2.2131070950366729E-2</v>
      </c>
      <c r="K60" s="260">
        <v>0.38836097580070644</v>
      </c>
      <c r="L60" s="260">
        <v>0.27777604384491983</v>
      </c>
      <c r="M60" s="261">
        <v>13.025</v>
      </c>
      <c r="N60" s="244">
        <v>5.284211305041666E-2</v>
      </c>
      <c r="O60" s="244">
        <v>36.038321100384159</v>
      </c>
      <c r="P60" s="262">
        <v>26</v>
      </c>
      <c r="Q60" s="263">
        <v>1</v>
      </c>
      <c r="R60" s="263">
        <v>716</v>
      </c>
    </row>
    <row r="61" spans="1:18" ht="16.5">
      <c r="A61" s="239" t="s">
        <v>116</v>
      </c>
      <c r="B61" s="240" t="s">
        <v>333</v>
      </c>
      <c r="C61" s="258" t="s">
        <v>67</v>
      </c>
      <c r="D61" s="259">
        <v>0.82571428571428562</v>
      </c>
      <c r="E61" s="241">
        <v>9009</v>
      </c>
      <c r="F61" s="233" t="s">
        <v>118</v>
      </c>
      <c r="G61" s="242" t="s">
        <v>190</v>
      </c>
      <c r="H61" s="243">
        <v>1</v>
      </c>
      <c r="I61" s="234">
        <v>2259.5169999999998</v>
      </c>
      <c r="J61" s="260">
        <v>4.0690479012194681E-3</v>
      </c>
      <c r="K61" s="260">
        <v>0.41827848814521407</v>
      </c>
      <c r="L61" s="260">
        <v>0.12436286162042597</v>
      </c>
      <c r="M61" s="261">
        <v>17.962</v>
      </c>
      <c r="N61" s="244">
        <v>4.4257246128265468E-2</v>
      </c>
      <c r="O61" s="244">
        <v>60.588169949595425</v>
      </c>
      <c r="P61" s="262">
        <v>48</v>
      </c>
      <c r="Q61" s="263">
        <v>1</v>
      </c>
      <c r="R61" s="263">
        <v>1369</v>
      </c>
    </row>
    <row r="62" spans="1:18" ht="16.5">
      <c r="A62" s="239" t="s">
        <v>116</v>
      </c>
      <c r="B62" s="240" t="s">
        <v>370</v>
      </c>
      <c r="C62" s="258" t="s">
        <v>70</v>
      </c>
      <c r="D62" s="259">
        <v>0.7981818181818181</v>
      </c>
      <c r="E62" s="241">
        <v>9924</v>
      </c>
      <c r="F62" s="233" t="s">
        <v>118</v>
      </c>
      <c r="G62" s="242" t="s">
        <v>213</v>
      </c>
      <c r="H62" s="243">
        <v>1</v>
      </c>
      <c r="I62" s="234">
        <v>1703.0060000000001</v>
      </c>
      <c r="J62" s="260">
        <v>1.0008376383483852E-2</v>
      </c>
      <c r="K62" s="260">
        <v>0.38742432131878457</v>
      </c>
      <c r="L62" s="260">
        <v>0.2301812207355699</v>
      </c>
      <c r="M62" s="261">
        <v>16.018000000000001</v>
      </c>
      <c r="N62" s="244">
        <v>0.17615909750171166</v>
      </c>
      <c r="O62" s="244">
        <v>15.267121783481677</v>
      </c>
      <c r="P62" s="262">
        <v>26</v>
      </c>
      <c r="Q62" s="263">
        <v>3</v>
      </c>
      <c r="R62" s="263">
        <v>260</v>
      </c>
    </row>
    <row r="63" spans="1:18" ht="16.5">
      <c r="A63" s="239" t="s">
        <v>116</v>
      </c>
      <c r="B63" s="240" t="s">
        <v>303</v>
      </c>
      <c r="C63" s="258" t="s">
        <v>67</v>
      </c>
      <c r="D63" s="259">
        <v>0.8327936342699892</v>
      </c>
      <c r="E63" s="241">
        <v>411</v>
      </c>
      <c r="F63" s="233" t="s">
        <v>118</v>
      </c>
      <c r="G63" s="242" t="s">
        <v>192</v>
      </c>
      <c r="H63" s="243">
        <v>12</v>
      </c>
      <c r="I63" s="234">
        <v>2910.3920000000003</v>
      </c>
      <c r="J63" s="260">
        <v>2.7673835649321916E-2</v>
      </c>
      <c r="K63" s="260">
        <v>0.37017793569085861</v>
      </c>
      <c r="L63" s="260">
        <v>0.26869232735658977</v>
      </c>
      <c r="M63" s="261">
        <v>16.123999999999999</v>
      </c>
      <c r="N63" s="244">
        <v>1.5978060075047718</v>
      </c>
      <c r="O63" s="244">
        <v>57.152291806901452</v>
      </c>
      <c r="P63" s="262">
        <v>27</v>
      </c>
      <c r="Q63" s="263">
        <v>47</v>
      </c>
      <c r="R63" s="263">
        <v>1835</v>
      </c>
    </row>
    <row r="64" spans="1:18" ht="16.5">
      <c r="A64" s="239" t="s">
        <v>116</v>
      </c>
      <c r="B64" s="240" t="s">
        <v>512</v>
      </c>
      <c r="C64" s="258" t="s">
        <v>67</v>
      </c>
      <c r="D64" s="259">
        <v>0.80233182498235234</v>
      </c>
      <c r="E64" s="241">
        <v>9190</v>
      </c>
      <c r="F64" s="233" t="s">
        <v>117</v>
      </c>
      <c r="G64" s="242" t="s">
        <v>170</v>
      </c>
      <c r="H64" s="243">
        <v>8</v>
      </c>
      <c r="I64" s="234">
        <v>1322.5340000000001</v>
      </c>
      <c r="J64" s="260">
        <v>1.5680414638662075E-2</v>
      </c>
      <c r="K64" s="260">
        <v>0.36206470876335645</v>
      </c>
      <c r="L64" s="260">
        <v>0.26501851798387532</v>
      </c>
      <c r="M64" s="261">
        <v>14.849</v>
      </c>
      <c r="N64" s="244">
        <v>0.32470642480367429</v>
      </c>
      <c r="O64" s="244">
        <v>46.108312322121748</v>
      </c>
      <c r="P64" s="262">
        <v>10</v>
      </c>
      <c r="Q64" s="263">
        <v>4</v>
      </c>
      <c r="R64" s="263">
        <v>667</v>
      </c>
    </row>
    <row r="65" spans="1:18" ht="16.5">
      <c r="A65" s="239" t="s">
        <v>116</v>
      </c>
      <c r="B65" s="240" t="s">
        <v>304</v>
      </c>
      <c r="C65" s="258" t="s">
        <v>67</v>
      </c>
      <c r="D65" s="259">
        <v>0.80974790963636656</v>
      </c>
      <c r="E65" s="241">
        <v>1213</v>
      </c>
      <c r="F65" s="233" t="s">
        <v>117</v>
      </c>
      <c r="G65" s="242" t="s">
        <v>177</v>
      </c>
      <c r="H65" s="243">
        <v>14</v>
      </c>
      <c r="I65" s="234">
        <v>1574.5929999999998</v>
      </c>
      <c r="J65" s="260">
        <v>6.5117822223381291E-2</v>
      </c>
      <c r="K65" s="260">
        <v>0.37603954877296741</v>
      </c>
      <c r="L65" s="260">
        <v>0.18870739820771859</v>
      </c>
      <c r="M65" s="261">
        <v>16.834</v>
      </c>
      <c r="N65" s="244">
        <v>0.38105084933058897</v>
      </c>
      <c r="O65" s="244">
        <v>29.976000147339665</v>
      </c>
      <c r="P65" s="262">
        <v>26</v>
      </c>
      <c r="Q65" s="263">
        <v>6</v>
      </c>
      <c r="R65" s="263">
        <v>472</v>
      </c>
    </row>
    <row r="66" spans="1:18" ht="16.5">
      <c r="A66" s="239" t="s">
        <v>116</v>
      </c>
      <c r="B66" s="240" t="s">
        <v>374</v>
      </c>
      <c r="C66" s="258" t="s">
        <v>67</v>
      </c>
      <c r="D66" s="259">
        <v>0.81418575445175867</v>
      </c>
      <c r="E66" s="241">
        <v>5125</v>
      </c>
      <c r="F66" s="233" t="s">
        <v>118</v>
      </c>
      <c r="G66" s="242" t="s">
        <v>199</v>
      </c>
      <c r="H66" s="243">
        <v>3</v>
      </c>
      <c r="I66" s="234">
        <v>721.173</v>
      </c>
      <c r="J66" s="260">
        <v>6.1034094792448555E-2</v>
      </c>
      <c r="K66" s="260">
        <v>0.33495932976172144</v>
      </c>
      <c r="L66" s="260">
        <v>0.23711370226006798</v>
      </c>
      <c r="M66" s="261">
        <v>17.126000000000001</v>
      </c>
      <c r="N66" s="244">
        <v>0.27732596755563504</v>
      </c>
      <c r="O66" s="244">
        <v>22.463403372006439</v>
      </c>
      <c r="P66" s="262">
        <v>11</v>
      </c>
      <c r="Q66" s="263">
        <v>2</v>
      </c>
      <c r="R66" s="263">
        <v>162</v>
      </c>
    </row>
    <row r="67" spans="1:18" ht="16.5">
      <c r="A67" s="239" t="s">
        <v>116</v>
      </c>
      <c r="B67" s="240" t="s">
        <v>306</v>
      </c>
      <c r="C67" s="258" t="s">
        <v>70</v>
      </c>
      <c r="D67" s="259">
        <v>0.77047619047619054</v>
      </c>
      <c r="E67" s="241">
        <v>1462</v>
      </c>
      <c r="F67" s="233" t="s">
        <v>118</v>
      </c>
      <c r="G67" s="242" t="s">
        <v>188</v>
      </c>
      <c r="H67" s="243">
        <v>1</v>
      </c>
      <c r="I67" s="234">
        <v>842.03200000000004</v>
      </c>
      <c r="J67" s="260">
        <v>6.67773657043093E-3</v>
      </c>
      <c r="K67" s="260">
        <v>0.38629287382947969</v>
      </c>
      <c r="L67" s="260">
        <v>0.24227107758374977</v>
      </c>
      <c r="M67" s="261">
        <v>23.663</v>
      </c>
      <c r="N67" s="244">
        <v>0.95008265719117557</v>
      </c>
      <c r="O67" s="244">
        <v>58.4300834172573</v>
      </c>
      <c r="P67" s="262">
        <v>16</v>
      </c>
      <c r="Q67" s="263">
        <v>8</v>
      </c>
      <c r="R67" s="263">
        <v>492</v>
      </c>
    </row>
    <row r="68" spans="1:18" ht="16.5">
      <c r="A68" s="239" t="s">
        <v>116</v>
      </c>
      <c r="B68" s="240" t="s">
        <v>307</v>
      </c>
      <c r="C68" s="258" t="s">
        <v>70</v>
      </c>
      <c r="D68" s="259">
        <v>0.75</v>
      </c>
      <c r="E68" s="241">
        <v>6716</v>
      </c>
      <c r="F68" s="233" t="s">
        <v>117</v>
      </c>
      <c r="G68" s="242" t="s">
        <v>174</v>
      </c>
      <c r="H68" s="243">
        <v>1</v>
      </c>
      <c r="I68" s="234">
        <v>3041.402</v>
      </c>
      <c r="J68" s="260">
        <v>2.1627715878028177E-2</v>
      </c>
      <c r="K68" s="260">
        <v>0.33634949755574572</v>
      </c>
      <c r="L68" s="260">
        <v>0.32090463542800324</v>
      </c>
      <c r="M68" s="261">
        <v>12.948</v>
      </c>
      <c r="N68" s="244">
        <v>9.8638719906148545E-2</v>
      </c>
      <c r="O68" s="244">
        <v>14.401253106297688</v>
      </c>
      <c r="P68" s="262">
        <v>6</v>
      </c>
      <c r="Q68" s="263">
        <v>3</v>
      </c>
      <c r="R68" s="263">
        <v>438</v>
      </c>
    </row>
    <row r="69" spans="1:18" ht="16.5">
      <c r="A69" s="239" t="s">
        <v>116</v>
      </c>
      <c r="B69" s="240" t="s">
        <v>308</v>
      </c>
      <c r="C69" s="258" t="s">
        <v>67</v>
      </c>
      <c r="D69" s="259">
        <v>0.82865965661504271</v>
      </c>
      <c r="E69" s="241">
        <v>977</v>
      </c>
      <c r="F69" s="233" t="s">
        <v>117</v>
      </c>
      <c r="G69" s="242" t="s">
        <v>177</v>
      </c>
      <c r="H69" s="243">
        <v>2</v>
      </c>
      <c r="I69" s="234">
        <v>3026.471</v>
      </c>
      <c r="J69" s="260">
        <v>2.3556066758942621E-2</v>
      </c>
      <c r="K69" s="260">
        <v>0.36268979189618589</v>
      </c>
      <c r="L69" s="260">
        <v>0.23459666390327216</v>
      </c>
      <c r="M69" s="261">
        <v>13.932</v>
      </c>
      <c r="N69" s="244">
        <v>0.49562675472522288</v>
      </c>
      <c r="O69" s="244">
        <v>59.673461268916832</v>
      </c>
      <c r="P69" s="262">
        <v>36</v>
      </c>
      <c r="Q69" s="263">
        <v>15</v>
      </c>
      <c r="R69" s="263">
        <v>1806</v>
      </c>
    </row>
    <row r="70" spans="1:18" ht="16.5">
      <c r="A70" s="239" t="s">
        <v>116</v>
      </c>
      <c r="B70" s="240" t="s">
        <v>375</v>
      </c>
      <c r="C70" s="258" t="s">
        <v>67</v>
      </c>
      <c r="D70" s="259">
        <v>0.80147087543061968</v>
      </c>
      <c r="E70" s="241">
        <v>2703</v>
      </c>
      <c r="F70" s="233" t="s">
        <v>118</v>
      </c>
      <c r="G70" s="242" t="s">
        <v>206</v>
      </c>
      <c r="H70" s="243">
        <v>3</v>
      </c>
      <c r="I70" s="234">
        <v>383.99</v>
      </c>
      <c r="J70" s="260">
        <v>3.0609493197416165E-2</v>
      </c>
      <c r="K70" s="260">
        <v>0.34864236420440964</v>
      </c>
      <c r="L70" s="260">
        <v>0.22254147307619079</v>
      </c>
      <c r="M70" s="261">
        <v>16.788</v>
      </c>
      <c r="N70" s="244">
        <v>0</v>
      </c>
      <c r="O70" s="244">
        <v>54.688924190734134</v>
      </c>
      <c r="P70" s="262">
        <v>5</v>
      </c>
      <c r="Q70" s="263">
        <v>0</v>
      </c>
      <c r="R70" s="263">
        <v>217</v>
      </c>
    </row>
    <row r="71" spans="1:18" ht="16.5">
      <c r="A71" s="239" t="s">
        <v>116</v>
      </c>
      <c r="B71" s="240" t="s">
        <v>313</v>
      </c>
      <c r="C71" s="258" t="s">
        <v>67</v>
      </c>
      <c r="D71" s="259">
        <v>0.80728716629845665</v>
      </c>
      <c r="E71" s="241">
        <v>7287</v>
      </c>
      <c r="F71" s="233" t="s">
        <v>117</v>
      </c>
      <c r="G71" s="242" t="s">
        <v>185</v>
      </c>
      <c r="H71" s="243">
        <v>12</v>
      </c>
      <c r="I71" s="234">
        <v>2081.643</v>
      </c>
      <c r="J71" s="260">
        <v>3.5152975702905188E-2</v>
      </c>
      <c r="K71" s="260">
        <v>0.362846964997877</v>
      </c>
      <c r="L71" s="260">
        <v>0.19936175415284946</v>
      </c>
      <c r="M71" s="261">
        <v>15.404</v>
      </c>
      <c r="N71" s="244">
        <v>0.41786519982052683</v>
      </c>
      <c r="O71" s="244">
        <v>37.34670223395959</v>
      </c>
      <c r="P71" s="262">
        <v>30</v>
      </c>
      <c r="Q71" s="263">
        <v>8</v>
      </c>
      <c r="R71" s="263">
        <v>894</v>
      </c>
    </row>
    <row r="72" spans="1:18" ht="16.5">
      <c r="A72" s="239" t="s">
        <v>116</v>
      </c>
      <c r="B72" s="240" t="s">
        <v>316</v>
      </c>
      <c r="C72" s="258" t="s">
        <v>67</v>
      </c>
      <c r="D72" s="259">
        <v>0.83985647800308449</v>
      </c>
      <c r="E72" s="241">
        <v>8262</v>
      </c>
      <c r="F72" s="233" t="s">
        <v>118</v>
      </c>
      <c r="G72" s="242" t="s">
        <v>214</v>
      </c>
      <c r="H72" s="243">
        <v>3</v>
      </c>
      <c r="I72" s="234">
        <v>2141.2829999999999</v>
      </c>
      <c r="J72" s="260">
        <v>1.2553836646678208E-2</v>
      </c>
      <c r="K72" s="260">
        <v>0.40291615290764654</v>
      </c>
      <c r="L72" s="260">
        <v>0.20455026262292281</v>
      </c>
      <c r="M72" s="261">
        <v>16.347999999999999</v>
      </c>
      <c r="N72" s="244">
        <v>0.51371070521738604</v>
      </c>
      <c r="O72" s="244">
        <v>43.245101184663589</v>
      </c>
      <c r="P72" s="262">
        <v>34</v>
      </c>
      <c r="Q72" s="263">
        <v>11</v>
      </c>
      <c r="R72" s="263">
        <v>926</v>
      </c>
    </row>
    <row r="73" spans="1:18" ht="16.5">
      <c r="A73" s="239" t="s">
        <v>116</v>
      </c>
      <c r="B73" s="240" t="s">
        <v>318</v>
      </c>
      <c r="C73" s="258" t="s">
        <v>70</v>
      </c>
      <c r="D73" s="259">
        <v>0.79699585064989875</v>
      </c>
      <c r="E73" s="241">
        <v>6792</v>
      </c>
      <c r="F73" s="233" t="s">
        <v>117</v>
      </c>
      <c r="G73" s="242" t="s">
        <v>175</v>
      </c>
      <c r="H73" s="243">
        <v>3</v>
      </c>
      <c r="I73" s="234">
        <v>3436.5529999999999</v>
      </c>
      <c r="J73" s="260">
        <v>2.1927204883478605E-2</v>
      </c>
      <c r="K73" s="260">
        <v>0.35866107102118627</v>
      </c>
      <c r="L73" s="260">
        <v>0.20340148980679187</v>
      </c>
      <c r="M73" s="261">
        <v>13.326000000000001</v>
      </c>
      <c r="N73" s="244">
        <v>2.9098925580370798E-2</v>
      </c>
      <c r="O73" s="244">
        <v>47.693139026227733</v>
      </c>
      <c r="P73" s="262">
        <v>44</v>
      </c>
      <c r="Q73" s="263">
        <v>1</v>
      </c>
      <c r="R73" s="263">
        <v>1639</v>
      </c>
    </row>
    <row r="74" spans="1:18" ht="16.5">
      <c r="A74" s="239" t="s">
        <v>116</v>
      </c>
      <c r="B74" s="240" t="s">
        <v>320</v>
      </c>
      <c r="C74" s="258" t="s">
        <v>67</v>
      </c>
      <c r="D74" s="259">
        <v>0.8214285714285714</v>
      </c>
      <c r="E74" s="241">
        <v>6119</v>
      </c>
      <c r="F74" s="233" t="s">
        <v>118</v>
      </c>
      <c r="G74" s="242" t="s">
        <v>190</v>
      </c>
      <c r="H74" s="243">
        <v>1</v>
      </c>
      <c r="I74" s="234">
        <v>2256.0309999999999</v>
      </c>
      <c r="J74" s="260">
        <v>1.3003552112403361E-2</v>
      </c>
      <c r="K74" s="260">
        <v>0.37058190632622573</v>
      </c>
      <c r="L74" s="260">
        <v>7.9786137690483871E-2</v>
      </c>
      <c r="M74" s="261">
        <v>17.5</v>
      </c>
      <c r="N74" s="244">
        <v>0.17730252820107525</v>
      </c>
      <c r="O74" s="244">
        <v>24.467748891748386</v>
      </c>
      <c r="P74" s="262">
        <v>33</v>
      </c>
      <c r="Q74" s="263">
        <v>4</v>
      </c>
      <c r="R74" s="263">
        <v>552</v>
      </c>
    </row>
    <row r="75" spans="1:18" ht="16.5">
      <c r="A75" s="239" t="s">
        <v>116</v>
      </c>
      <c r="B75" s="240" t="s">
        <v>321</v>
      </c>
      <c r="C75" s="258" t="s">
        <v>67</v>
      </c>
      <c r="D75" s="259">
        <v>0.8221088630652611</v>
      </c>
      <c r="E75" s="241">
        <v>1587</v>
      </c>
      <c r="F75" s="233" t="s">
        <v>118</v>
      </c>
      <c r="G75" s="242" t="s">
        <v>211</v>
      </c>
      <c r="H75" s="243">
        <v>8</v>
      </c>
      <c r="I75" s="234">
        <v>1143.0170000000001</v>
      </c>
      <c r="J75" s="260">
        <v>2.3594361657609746E-2</v>
      </c>
      <c r="K75" s="260">
        <v>0.39381850936211765</v>
      </c>
      <c r="L75" s="260">
        <v>0.19218790486012324</v>
      </c>
      <c r="M75" s="261">
        <v>14.788</v>
      </c>
      <c r="N75" s="244">
        <v>0</v>
      </c>
      <c r="O75" s="244">
        <v>44.85859789793043</v>
      </c>
      <c r="P75" s="262">
        <v>20</v>
      </c>
      <c r="Q75" s="263">
        <v>1</v>
      </c>
      <c r="R75" s="263">
        <v>622</v>
      </c>
    </row>
    <row r="76" spans="1:18" ht="16.5">
      <c r="A76" s="239" t="s">
        <v>116</v>
      </c>
      <c r="B76" s="240" t="s">
        <v>322</v>
      </c>
      <c r="C76" s="258" t="s">
        <v>67</v>
      </c>
      <c r="D76" s="259">
        <v>0.8019047619047619</v>
      </c>
      <c r="E76" s="241">
        <v>2189</v>
      </c>
      <c r="F76" s="233" t="s">
        <v>118</v>
      </c>
      <c r="G76" s="242" t="s">
        <v>189</v>
      </c>
      <c r="H76" s="243">
        <v>1</v>
      </c>
      <c r="I76" s="234">
        <v>1057.423</v>
      </c>
      <c r="J76" s="260">
        <v>1.7139064165065335E-2</v>
      </c>
      <c r="K76" s="260">
        <v>0.36549347108212799</v>
      </c>
      <c r="L76" s="260">
        <v>0.23264105282370443</v>
      </c>
      <c r="M76" s="261">
        <v>19.036000000000001</v>
      </c>
      <c r="N76" s="244">
        <v>0</v>
      </c>
      <c r="O76" s="244">
        <v>80.10039501694213</v>
      </c>
      <c r="P76" s="262">
        <v>10</v>
      </c>
      <c r="Q76" s="263">
        <v>0</v>
      </c>
      <c r="R76" s="263">
        <v>847</v>
      </c>
    </row>
  </sheetData>
  <phoneticPr fontId="2" type="noConversion"/>
  <conditionalFormatting sqref="C14:D76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85"/>
  <sheetViews>
    <sheetView showGridLines="0" zoomScaleNormal="100" zoomScaleSheetLayoutView="85" workbookViewId="0"/>
  </sheetViews>
  <sheetFormatPr defaultRowHeight="13.5"/>
  <cols>
    <col min="1" max="2" width="9.140625" style="227"/>
    <col min="3" max="3" width="9.85546875" style="227" customWidth="1"/>
    <col min="4" max="16384" width="9.140625" style="227"/>
  </cols>
  <sheetData>
    <row r="1" spans="1:11" ht="3.75" customHeight="1">
      <c r="A1" s="222"/>
      <c r="B1" s="223"/>
      <c r="C1" s="224"/>
      <c r="D1" s="225"/>
      <c r="E1" s="225"/>
      <c r="F1" s="226"/>
      <c r="G1" s="225"/>
      <c r="H1" s="225"/>
      <c r="I1" s="225"/>
      <c r="J1" s="225"/>
      <c r="K1" s="225"/>
    </row>
    <row r="2" spans="1:11" ht="41.25">
      <c r="A2" s="301" t="s">
        <v>544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</row>
    <row r="4" spans="1:11" ht="17.25">
      <c r="A4" s="228" t="s">
        <v>323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</row>
    <row r="6" spans="1:11" ht="26.25">
      <c r="A6" s="230"/>
    </row>
    <row r="7" spans="1:11" ht="130.5" customHeight="1">
      <c r="A7" s="230"/>
    </row>
    <row r="8" spans="1:11" ht="26.25">
      <c r="A8" s="230"/>
    </row>
    <row r="9" spans="1:11" ht="26.25">
      <c r="A9" s="230"/>
    </row>
    <row r="10" spans="1:11" ht="40.5" customHeight="1">
      <c r="A10" s="230" t="s">
        <v>324</v>
      </c>
    </row>
    <row r="11" spans="1:11" ht="19.5" customHeight="1">
      <c r="A11" s="230"/>
    </row>
    <row r="12" spans="1:11" ht="17.25">
      <c r="A12" s="231" t="s">
        <v>325</v>
      </c>
    </row>
    <row r="13" spans="1:11" ht="40.5">
      <c r="A13" s="236" t="s">
        <v>0</v>
      </c>
      <c r="B13" s="237" t="s">
        <v>74</v>
      </c>
      <c r="C13" s="256" t="s">
        <v>65</v>
      </c>
      <c r="D13" s="256" t="s">
        <v>153</v>
      </c>
      <c r="E13" s="238" t="s">
        <v>139</v>
      </c>
      <c r="F13" s="237" t="s">
        <v>144</v>
      </c>
      <c r="G13" s="238" t="s">
        <v>142</v>
      </c>
      <c r="H13" s="238" t="s">
        <v>146</v>
      </c>
      <c r="I13" s="232" t="s">
        <v>148</v>
      </c>
      <c r="J13" s="238" t="s">
        <v>6</v>
      </c>
      <c r="K13" s="283" t="s">
        <v>7</v>
      </c>
    </row>
    <row r="14" spans="1:11" ht="16.5">
      <c r="A14" s="239" t="s">
        <v>116</v>
      </c>
      <c r="B14" s="240" t="s">
        <v>365</v>
      </c>
      <c r="C14" s="258" t="s">
        <v>69</v>
      </c>
      <c r="D14" s="259">
        <v>0.8629337810611003</v>
      </c>
      <c r="E14" s="241">
        <v>4622</v>
      </c>
      <c r="F14" s="233" t="s">
        <v>117</v>
      </c>
      <c r="G14" s="285" t="s">
        <v>173</v>
      </c>
      <c r="H14" s="243">
        <v>3</v>
      </c>
      <c r="I14" s="234">
        <v>2875.2820000000002</v>
      </c>
      <c r="J14" s="244">
        <v>0</v>
      </c>
      <c r="K14" s="284">
        <v>29.457980121601985</v>
      </c>
    </row>
    <row r="15" spans="1:11" ht="16.5">
      <c r="A15" s="239" t="s">
        <v>116</v>
      </c>
      <c r="B15" s="240" t="s">
        <v>226</v>
      </c>
      <c r="C15" s="258" t="s">
        <v>67</v>
      </c>
      <c r="D15" s="259">
        <v>0.83628039261057119</v>
      </c>
      <c r="E15" s="241">
        <v>8055</v>
      </c>
      <c r="F15" s="233" t="s">
        <v>118</v>
      </c>
      <c r="G15" s="285" t="s">
        <v>198</v>
      </c>
      <c r="H15" s="243">
        <v>3</v>
      </c>
      <c r="I15" s="234">
        <v>1909.567</v>
      </c>
      <c r="J15" s="244">
        <v>0</v>
      </c>
      <c r="K15" s="284">
        <v>42.313257403379929</v>
      </c>
    </row>
    <row r="16" spans="1:11" ht="16.5">
      <c r="A16" s="239" t="s">
        <v>116</v>
      </c>
      <c r="B16" s="240" t="s">
        <v>231</v>
      </c>
      <c r="C16" s="258" t="s">
        <v>70</v>
      </c>
      <c r="D16" s="259">
        <v>0.78870955802342857</v>
      </c>
      <c r="E16" s="241">
        <v>6882</v>
      </c>
      <c r="F16" s="233" t="s">
        <v>118</v>
      </c>
      <c r="G16" s="285" t="s">
        <v>191</v>
      </c>
      <c r="H16" s="243">
        <v>2</v>
      </c>
      <c r="I16" s="234">
        <v>2072.86</v>
      </c>
      <c r="J16" s="244">
        <v>9.6485049641558032E-2</v>
      </c>
      <c r="K16" s="284">
        <v>21.081983346680431</v>
      </c>
    </row>
    <row r="17" spans="1:11" ht="16.5">
      <c r="A17" s="239" t="s">
        <v>116</v>
      </c>
      <c r="B17" s="240" t="s">
        <v>381</v>
      </c>
      <c r="C17" s="258" t="s">
        <v>70</v>
      </c>
      <c r="D17" s="259">
        <v>0.77836120938756903</v>
      </c>
      <c r="E17" s="241">
        <v>8568</v>
      </c>
      <c r="F17" s="233" t="s">
        <v>117</v>
      </c>
      <c r="G17" s="285" t="s">
        <v>169</v>
      </c>
      <c r="H17" s="243">
        <v>13</v>
      </c>
      <c r="I17" s="234">
        <v>2814.0119999999993</v>
      </c>
      <c r="J17" s="244">
        <v>0.78180192550706984</v>
      </c>
      <c r="K17" s="284">
        <v>22.174745523473252</v>
      </c>
    </row>
    <row r="18" spans="1:11" ht="16.5">
      <c r="A18" s="239" t="s">
        <v>116</v>
      </c>
      <c r="B18" s="240" t="s">
        <v>233</v>
      </c>
      <c r="C18" s="258" t="s">
        <v>67</v>
      </c>
      <c r="D18" s="259">
        <v>0.8375427782655076</v>
      </c>
      <c r="E18" s="241">
        <v>9244</v>
      </c>
      <c r="F18" s="233" t="s">
        <v>118</v>
      </c>
      <c r="G18" s="285" t="s">
        <v>193</v>
      </c>
      <c r="H18" s="243">
        <v>6</v>
      </c>
      <c r="I18" s="234">
        <v>2711.6239999999998</v>
      </c>
      <c r="J18" s="244">
        <v>0.44253923110283733</v>
      </c>
      <c r="K18" s="284">
        <v>31.641555023852867</v>
      </c>
    </row>
    <row r="19" spans="1:11" ht="16.5">
      <c r="A19" s="239" t="s">
        <v>116</v>
      </c>
      <c r="B19" s="240" t="s">
        <v>235</v>
      </c>
      <c r="C19" s="258" t="s">
        <v>69</v>
      </c>
      <c r="D19" s="259">
        <v>0.87153846153846148</v>
      </c>
      <c r="E19" s="241">
        <v>4501</v>
      </c>
      <c r="F19" s="233" t="s">
        <v>117</v>
      </c>
      <c r="G19" s="285" t="s">
        <v>168</v>
      </c>
      <c r="H19" s="243">
        <v>1</v>
      </c>
      <c r="I19" s="234">
        <v>2615.931</v>
      </c>
      <c r="J19" s="244">
        <v>0.11468192394982896</v>
      </c>
      <c r="K19" s="284">
        <v>39.98576415050703</v>
      </c>
    </row>
    <row r="20" spans="1:11" ht="16.5">
      <c r="A20" s="239" t="s">
        <v>116</v>
      </c>
      <c r="B20" s="240" t="s">
        <v>236</v>
      </c>
      <c r="C20" s="258" t="s">
        <v>69</v>
      </c>
      <c r="D20" s="259">
        <v>0.85694744021381342</v>
      </c>
      <c r="E20" s="241">
        <v>5154</v>
      </c>
      <c r="F20" s="233" t="s">
        <v>118</v>
      </c>
      <c r="G20" s="285" t="s">
        <v>195</v>
      </c>
      <c r="H20" s="243">
        <v>4</v>
      </c>
      <c r="I20" s="234">
        <v>2406.1180000000004</v>
      </c>
      <c r="J20" s="244">
        <v>4.1560721460875978E-2</v>
      </c>
      <c r="K20" s="284">
        <v>25.352040091134345</v>
      </c>
    </row>
    <row r="21" spans="1:11" ht="16.5">
      <c r="A21" s="239" t="s">
        <v>116</v>
      </c>
      <c r="B21" s="240" t="s">
        <v>237</v>
      </c>
      <c r="C21" s="258" t="s">
        <v>69</v>
      </c>
      <c r="D21" s="259">
        <v>0.85034560397343018</v>
      </c>
      <c r="E21" s="241">
        <v>7983</v>
      </c>
      <c r="F21" s="233" t="s">
        <v>118</v>
      </c>
      <c r="G21" s="285" t="s">
        <v>212</v>
      </c>
      <c r="H21" s="243">
        <v>2</v>
      </c>
      <c r="I21" s="234">
        <v>2339.4670000000001</v>
      </c>
      <c r="J21" s="244">
        <v>2.0517493941996188</v>
      </c>
      <c r="K21" s="284">
        <v>26.117059996999316</v>
      </c>
    </row>
    <row r="22" spans="1:11" ht="16.5">
      <c r="A22" s="239" t="s">
        <v>116</v>
      </c>
      <c r="B22" s="240" t="s">
        <v>239</v>
      </c>
      <c r="C22" s="258" t="s">
        <v>69</v>
      </c>
      <c r="D22" s="259">
        <v>0.86247908967467068</v>
      </c>
      <c r="E22" s="241">
        <v>7096</v>
      </c>
      <c r="F22" s="233" t="s">
        <v>117</v>
      </c>
      <c r="G22" s="285" t="s">
        <v>171</v>
      </c>
      <c r="H22" s="243">
        <v>2</v>
      </c>
      <c r="I22" s="234">
        <v>3058.0310000000004</v>
      </c>
      <c r="J22" s="244">
        <v>0</v>
      </c>
      <c r="K22" s="284">
        <v>30.150119472300965</v>
      </c>
    </row>
    <row r="23" spans="1:11" ht="16.5">
      <c r="A23" s="239" t="s">
        <v>116</v>
      </c>
      <c r="B23" s="240" t="s">
        <v>240</v>
      </c>
      <c r="C23" s="258" t="s">
        <v>70</v>
      </c>
      <c r="D23" s="259">
        <v>0.78939452846996105</v>
      </c>
      <c r="E23" s="241">
        <v>9490</v>
      </c>
      <c r="F23" s="233" t="s">
        <v>117</v>
      </c>
      <c r="G23" s="285" t="s">
        <v>181</v>
      </c>
      <c r="H23" s="243">
        <v>16</v>
      </c>
      <c r="I23" s="234">
        <v>3165.2420000000002</v>
      </c>
      <c r="J23" s="244">
        <v>0.44230425351363339</v>
      </c>
      <c r="K23" s="284">
        <v>39.933755460088044</v>
      </c>
    </row>
    <row r="24" spans="1:11" ht="16.5">
      <c r="A24" s="239" t="s">
        <v>116</v>
      </c>
      <c r="B24" s="240" t="s">
        <v>242</v>
      </c>
      <c r="C24" s="258" t="s">
        <v>67</v>
      </c>
      <c r="D24" s="259">
        <v>0.83730769230769231</v>
      </c>
      <c r="E24" s="241">
        <v>2404</v>
      </c>
      <c r="F24" s="233" t="s">
        <v>117</v>
      </c>
      <c r="G24" s="285" t="s">
        <v>177</v>
      </c>
      <c r="H24" s="243">
        <v>1</v>
      </c>
      <c r="I24" s="234">
        <v>2925.326</v>
      </c>
      <c r="J24" s="244">
        <v>0.34184224253980583</v>
      </c>
      <c r="K24" s="284">
        <v>32.133170798741745</v>
      </c>
    </row>
    <row r="25" spans="1:11" ht="16.5">
      <c r="A25" s="239" t="s">
        <v>116</v>
      </c>
      <c r="B25" s="240" t="s">
        <v>244</v>
      </c>
      <c r="C25" s="258" t="s">
        <v>67</v>
      </c>
      <c r="D25" s="259">
        <v>0.83859983244995662</v>
      </c>
      <c r="E25" s="241">
        <v>1778</v>
      </c>
      <c r="F25" s="233" t="s">
        <v>118</v>
      </c>
      <c r="G25" s="285" t="s">
        <v>187</v>
      </c>
      <c r="H25" s="243">
        <v>3</v>
      </c>
      <c r="I25" s="234">
        <v>1942.1270000000002</v>
      </c>
      <c r="J25" s="244">
        <v>0</v>
      </c>
      <c r="K25" s="284">
        <v>64.928812585376747</v>
      </c>
    </row>
    <row r="26" spans="1:11" ht="16.5">
      <c r="A26" s="239" t="s">
        <v>116</v>
      </c>
      <c r="B26" s="240" t="s">
        <v>245</v>
      </c>
      <c r="C26" s="258" t="s">
        <v>67</v>
      </c>
      <c r="D26" s="259">
        <v>0.82844964154149392</v>
      </c>
      <c r="E26" s="241">
        <v>9415</v>
      </c>
      <c r="F26" s="233" t="s">
        <v>118</v>
      </c>
      <c r="G26" s="285" t="s">
        <v>198</v>
      </c>
      <c r="H26" s="243">
        <v>3</v>
      </c>
      <c r="I26" s="234">
        <v>1284.932</v>
      </c>
      <c r="J26" s="244">
        <v>0.31130052018316923</v>
      </c>
      <c r="K26" s="284">
        <v>46.383777507292216</v>
      </c>
    </row>
    <row r="27" spans="1:11" ht="16.5">
      <c r="A27" s="239" t="s">
        <v>116</v>
      </c>
      <c r="B27" s="240" t="s">
        <v>246</v>
      </c>
      <c r="C27" s="258" t="s">
        <v>69</v>
      </c>
      <c r="D27" s="259">
        <v>0.86354691823960628</v>
      </c>
      <c r="E27" s="241">
        <v>7253</v>
      </c>
      <c r="F27" s="233" t="s">
        <v>118</v>
      </c>
      <c r="G27" s="285" t="s">
        <v>223</v>
      </c>
      <c r="H27" s="243">
        <v>5</v>
      </c>
      <c r="I27" s="234">
        <v>1194.4870000000001</v>
      </c>
      <c r="J27" s="244">
        <v>8.3717947537310988E-2</v>
      </c>
      <c r="K27" s="284">
        <v>59.607178646565423</v>
      </c>
    </row>
    <row r="28" spans="1:11" ht="16.5">
      <c r="A28" s="239" t="s">
        <v>116</v>
      </c>
      <c r="B28" s="240" t="s">
        <v>247</v>
      </c>
      <c r="C28" s="258" t="s">
        <v>67</v>
      </c>
      <c r="D28" s="259">
        <v>0.82836342135853469</v>
      </c>
      <c r="E28" s="241">
        <v>3625</v>
      </c>
      <c r="F28" s="233" t="s">
        <v>118</v>
      </c>
      <c r="G28" s="285" t="s">
        <v>197</v>
      </c>
      <c r="H28" s="243">
        <v>2</v>
      </c>
      <c r="I28" s="234">
        <v>2865.7530000000002</v>
      </c>
      <c r="J28" s="244">
        <v>3.4894842646941308E-2</v>
      </c>
      <c r="K28" s="284">
        <v>21.739486969044435</v>
      </c>
    </row>
    <row r="29" spans="1:11" ht="16.5">
      <c r="A29" s="239" t="s">
        <v>116</v>
      </c>
      <c r="B29" s="240" t="s">
        <v>251</v>
      </c>
      <c r="C29" s="258" t="s">
        <v>67</v>
      </c>
      <c r="D29" s="259">
        <v>0.80497397142277094</v>
      </c>
      <c r="E29" s="241">
        <v>7218</v>
      </c>
      <c r="F29" s="233" t="s">
        <v>118</v>
      </c>
      <c r="G29" s="285" t="s">
        <v>203</v>
      </c>
      <c r="H29" s="243">
        <v>4</v>
      </c>
      <c r="I29" s="234">
        <v>1804.57</v>
      </c>
      <c r="J29" s="244">
        <v>1.7178607646142849</v>
      </c>
      <c r="K29" s="284">
        <v>83.3993693788548</v>
      </c>
    </row>
    <row r="30" spans="1:11" ht="16.5">
      <c r="A30" s="239" t="s">
        <v>116</v>
      </c>
      <c r="B30" s="240" t="s">
        <v>369</v>
      </c>
      <c r="C30" s="258" t="s">
        <v>70</v>
      </c>
      <c r="D30" s="259">
        <v>0.73555389723568665</v>
      </c>
      <c r="E30" s="241">
        <v>8333</v>
      </c>
      <c r="F30" s="233" t="s">
        <v>118</v>
      </c>
      <c r="G30" s="285" t="s">
        <v>205</v>
      </c>
      <c r="H30" s="243">
        <v>5</v>
      </c>
      <c r="I30" s="234">
        <v>733.76600000000008</v>
      </c>
      <c r="J30" s="244">
        <v>0.27256645851674782</v>
      </c>
      <c r="K30" s="284">
        <v>23.576998661698685</v>
      </c>
    </row>
    <row r="31" spans="1:11" ht="16.5">
      <c r="A31" s="239" t="s">
        <v>116</v>
      </c>
      <c r="B31" s="240" t="s">
        <v>253</v>
      </c>
      <c r="C31" s="258" t="s">
        <v>69</v>
      </c>
      <c r="D31" s="259">
        <v>0.888758258435144</v>
      </c>
      <c r="E31" s="241">
        <v>7641</v>
      </c>
      <c r="F31" s="233" t="s">
        <v>118</v>
      </c>
      <c r="G31" s="285" t="s">
        <v>195</v>
      </c>
      <c r="H31" s="243">
        <v>4</v>
      </c>
      <c r="I31" s="234">
        <v>2113.6469999999999</v>
      </c>
      <c r="J31" s="244">
        <v>0.18924635949143825</v>
      </c>
      <c r="K31" s="284">
        <v>26.683736688292797</v>
      </c>
    </row>
    <row r="32" spans="1:11" ht="16.5">
      <c r="A32" s="239" t="s">
        <v>116</v>
      </c>
      <c r="B32" s="240" t="s">
        <v>259</v>
      </c>
      <c r="C32" s="258" t="s">
        <v>67</v>
      </c>
      <c r="D32" s="259">
        <v>0.82761904761904759</v>
      </c>
      <c r="E32" s="241">
        <v>2831</v>
      </c>
      <c r="F32" s="233" t="s">
        <v>118</v>
      </c>
      <c r="G32" s="285" t="s">
        <v>218</v>
      </c>
      <c r="H32" s="243">
        <v>1</v>
      </c>
      <c r="I32" s="234">
        <v>1727.62</v>
      </c>
      <c r="J32" s="244">
        <v>0.11576619858533706</v>
      </c>
      <c r="K32" s="284">
        <v>25.237031291603479</v>
      </c>
    </row>
    <row r="33" spans="1:11" ht="16.5">
      <c r="A33" s="239" t="s">
        <v>116</v>
      </c>
      <c r="B33" s="240" t="s">
        <v>260</v>
      </c>
      <c r="C33" s="258" t="s">
        <v>67</v>
      </c>
      <c r="D33" s="259">
        <v>0.82951457445428844</v>
      </c>
      <c r="E33" s="241">
        <v>4060</v>
      </c>
      <c r="F33" s="233" t="s">
        <v>118</v>
      </c>
      <c r="G33" s="285" t="s">
        <v>220</v>
      </c>
      <c r="H33" s="243">
        <v>3</v>
      </c>
      <c r="I33" s="234">
        <v>2175.1289999999999</v>
      </c>
      <c r="J33" s="244">
        <v>0.2758457084614292</v>
      </c>
      <c r="K33" s="284">
        <v>86.799449595863052</v>
      </c>
    </row>
    <row r="34" spans="1:11" ht="16.5">
      <c r="A34" s="239" t="s">
        <v>116</v>
      </c>
      <c r="B34" s="240" t="s">
        <v>330</v>
      </c>
      <c r="C34" s="258" t="s">
        <v>67</v>
      </c>
      <c r="D34" s="259">
        <v>0.81036610648252749</v>
      </c>
      <c r="E34" s="241">
        <v>5143</v>
      </c>
      <c r="F34" s="233" t="s">
        <v>117</v>
      </c>
      <c r="G34" s="285" t="s">
        <v>179</v>
      </c>
      <c r="H34" s="243">
        <v>11</v>
      </c>
      <c r="I34" s="234">
        <v>1753.8880000000001</v>
      </c>
      <c r="J34" s="244">
        <v>6.2469194878275645E-2</v>
      </c>
      <c r="K34" s="284">
        <v>53.036346451656023</v>
      </c>
    </row>
    <row r="35" spans="1:11" ht="16.5">
      <c r="A35" s="239" t="s">
        <v>116</v>
      </c>
      <c r="B35" s="240" t="s">
        <v>263</v>
      </c>
      <c r="C35" s="258" t="s">
        <v>69</v>
      </c>
      <c r="D35" s="259">
        <v>0.86119999999999997</v>
      </c>
      <c r="E35" s="241">
        <v>2242</v>
      </c>
      <c r="F35" s="233" t="s">
        <v>117</v>
      </c>
      <c r="G35" s="285" t="s">
        <v>166</v>
      </c>
      <c r="H35" s="243">
        <v>2</v>
      </c>
      <c r="I35" s="234">
        <v>3027.009</v>
      </c>
      <c r="J35" s="244">
        <v>3.3035911026362989E-2</v>
      </c>
      <c r="K35" s="284">
        <v>57.019982431502513</v>
      </c>
    </row>
    <row r="36" spans="1:11" ht="16.5">
      <c r="A36" s="239" t="s">
        <v>116</v>
      </c>
      <c r="B36" s="240" t="s">
        <v>264</v>
      </c>
      <c r="C36" s="258" t="s">
        <v>69</v>
      </c>
      <c r="D36" s="259">
        <v>0.8832916603987554</v>
      </c>
      <c r="E36" s="241">
        <v>5535</v>
      </c>
      <c r="F36" s="233" t="s">
        <v>118</v>
      </c>
      <c r="G36" s="285" t="s">
        <v>221</v>
      </c>
      <c r="H36" s="243">
        <v>3</v>
      </c>
      <c r="I36" s="234">
        <v>2447.7040000000002</v>
      </c>
      <c r="J36" s="244">
        <v>0.12256383941849176</v>
      </c>
      <c r="K36" s="284">
        <v>35.216676526246637</v>
      </c>
    </row>
    <row r="37" spans="1:11" ht="16.5">
      <c r="A37" s="239" t="s">
        <v>116</v>
      </c>
      <c r="B37" s="240" t="s">
        <v>379</v>
      </c>
      <c r="C37" s="258" t="s">
        <v>67</v>
      </c>
      <c r="D37" s="259">
        <v>0.82380952380952377</v>
      </c>
      <c r="E37" s="241">
        <v>6063</v>
      </c>
      <c r="F37" s="233" t="s">
        <v>118</v>
      </c>
      <c r="G37" s="285" t="s">
        <v>224</v>
      </c>
      <c r="H37" s="243">
        <v>1</v>
      </c>
      <c r="I37" s="234">
        <v>2259.3870000000002</v>
      </c>
      <c r="J37" s="244">
        <v>0.7081566814361594</v>
      </c>
      <c r="K37" s="284">
        <v>22.661013805957101</v>
      </c>
    </row>
    <row r="38" spans="1:11" ht="16.5">
      <c r="A38" s="239" t="s">
        <v>116</v>
      </c>
      <c r="B38" s="240" t="s">
        <v>373</v>
      </c>
      <c r="C38" s="258" t="s">
        <v>67</v>
      </c>
      <c r="D38" s="259">
        <v>0.83333333333333326</v>
      </c>
      <c r="E38" s="241">
        <v>5850</v>
      </c>
      <c r="F38" s="233" t="s">
        <v>118</v>
      </c>
      <c r="G38" s="285" t="s">
        <v>218</v>
      </c>
      <c r="H38" s="243">
        <v>1</v>
      </c>
      <c r="I38" s="234">
        <v>2020.3520000000001</v>
      </c>
      <c r="J38" s="244">
        <v>0.29697795235681701</v>
      </c>
      <c r="K38" s="284">
        <v>27.71794221996959</v>
      </c>
    </row>
    <row r="39" spans="1:11" ht="16.5">
      <c r="A39" s="239" t="s">
        <v>116</v>
      </c>
      <c r="B39" s="240" t="s">
        <v>270</v>
      </c>
      <c r="C39" s="258" t="s">
        <v>70</v>
      </c>
      <c r="D39" s="259">
        <v>0.79938258177858779</v>
      </c>
      <c r="E39" s="241">
        <v>3375</v>
      </c>
      <c r="F39" s="233" t="s">
        <v>118</v>
      </c>
      <c r="G39" s="285" t="s">
        <v>193</v>
      </c>
      <c r="H39" s="243">
        <v>5</v>
      </c>
      <c r="I39" s="234">
        <v>884.25900000000001</v>
      </c>
      <c r="J39" s="244">
        <v>0.12399717286445869</v>
      </c>
      <c r="K39" s="284">
        <v>46.994928515629844</v>
      </c>
    </row>
    <row r="40" spans="1:11" ht="16.5">
      <c r="A40" s="239" t="s">
        <v>116</v>
      </c>
      <c r="B40" s="240" t="s">
        <v>271</v>
      </c>
      <c r="C40" s="258" t="s">
        <v>70</v>
      </c>
      <c r="D40" s="259">
        <v>0.7987811427209961</v>
      </c>
      <c r="E40" s="241">
        <v>5079</v>
      </c>
      <c r="F40" s="233" t="s">
        <v>118</v>
      </c>
      <c r="G40" s="285" t="s">
        <v>201</v>
      </c>
      <c r="H40" s="243">
        <v>4</v>
      </c>
      <c r="I40" s="234">
        <v>1173.05</v>
      </c>
      <c r="J40" s="244">
        <v>8.524785814756404E-2</v>
      </c>
      <c r="K40" s="284">
        <v>59.332509270704577</v>
      </c>
    </row>
    <row r="41" spans="1:11" ht="16.5">
      <c r="A41" s="239" t="s">
        <v>116</v>
      </c>
      <c r="B41" s="240" t="s">
        <v>457</v>
      </c>
      <c r="C41" s="258" t="s">
        <v>69</v>
      </c>
      <c r="D41" s="259">
        <v>0.86314265784013344</v>
      </c>
      <c r="E41" s="241">
        <v>9230</v>
      </c>
      <c r="F41" s="233" t="s">
        <v>117</v>
      </c>
      <c r="G41" s="285" t="s">
        <v>176</v>
      </c>
      <c r="H41" s="243">
        <v>13</v>
      </c>
      <c r="I41" s="234">
        <v>2235.3260000000005</v>
      </c>
      <c r="J41" s="244">
        <v>4.4736204025721517E-2</v>
      </c>
      <c r="K41" s="284">
        <v>44.423050597541469</v>
      </c>
    </row>
    <row r="42" spans="1:11" ht="16.5">
      <c r="A42" s="239" t="s">
        <v>116</v>
      </c>
      <c r="B42" s="240" t="s">
        <v>275</v>
      </c>
      <c r="C42" s="258" t="s">
        <v>67</v>
      </c>
      <c r="D42" s="259">
        <v>0.84953600332334289</v>
      </c>
      <c r="E42" s="241">
        <v>4920</v>
      </c>
      <c r="F42" s="233" t="s">
        <v>118</v>
      </c>
      <c r="G42" s="285" t="s">
        <v>199</v>
      </c>
      <c r="H42" s="243">
        <v>3</v>
      </c>
      <c r="I42" s="234">
        <v>1059.633</v>
      </c>
      <c r="J42" s="244">
        <v>0</v>
      </c>
      <c r="K42" s="284">
        <v>33.219048481880044</v>
      </c>
    </row>
    <row r="43" spans="1:11" ht="16.5">
      <c r="A43" s="239" t="s">
        <v>116</v>
      </c>
      <c r="B43" s="240" t="s">
        <v>276</v>
      </c>
      <c r="C43" s="258" t="s">
        <v>70</v>
      </c>
      <c r="D43" s="259">
        <v>0.76050059073237875</v>
      </c>
      <c r="E43" s="241">
        <v>5027</v>
      </c>
      <c r="F43" s="233" t="s">
        <v>117</v>
      </c>
      <c r="G43" s="285" t="s">
        <v>171</v>
      </c>
      <c r="H43" s="243">
        <v>2</v>
      </c>
      <c r="I43" s="234">
        <v>2921.2889999999998</v>
      </c>
      <c r="J43" s="244">
        <v>3.4231464261153213E-2</v>
      </c>
      <c r="K43" s="284">
        <v>59.665442207190047</v>
      </c>
    </row>
    <row r="44" spans="1:11" ht="16.5">
      <c r="A44" s="239" t="s">
        <v>116</v>
      </c>
      <c r="B44" s="240" t="s">
        <v>277</v>
      </c>
      <c r="C44" s="258" t="s">
        <v>70</v>
      </c>
      <c r="D44" s="259">
        <v>0.75591231552776195</v>
      </c>
      <c r="E44" s="241">
        <v>2598</v>
      </c>
      <c r="F44" s="233" t="s">
        <v>118</v>
      </c>
      <c r="G44" s="285" t="s">
        <v>191</v>
      </c>
      <c r="H44" s="243">
        <v>2</v>
      </c>
      <c r="I44" s="234">
        <v>1685.6689999999999</v>
      </c>
      <c r="J44" s="244">
        <v>0.29661813796184189</v>
      </c>
      <c r="K44" s="284">
        <v>39.806154114479178</v>
      </c>
    </row>
    <row r="45" spans="1:11" ht="16.5">
      <c r="A45" s="239" t="s">
        <v>116</v>
      </c>
      <c r="B45" s="240" t="s">
        <v>280</v>
      </c>
      <c r="C45" s="258" t="s">
        <v>67</v>
      </c>
      <c r="D45" s="259">
        <v>0.84877265448867756</v>
      </c>
      <c r="E45" s="241">
        <v>8199</v>
      </c>
      <c r="F45" s="233" t="s">
        <v>118</v>
      </c>
      <c r="G45" s="285" t="s">
        <v>220</v>
      </c>
      <c r="H45" s="243">
        <v>3</v>
      </c>
      <c r="I45" s="234">
        <v>2292.4960000000001</v>
      </c>
      <c r="J45" s="244">
        <v>0.47982635520410938</v>
      </c>
      <c r="K45" s="284">
        <v>25.518037981309455</v>
      </c>
    </row>
    <row r="46" spans="1:11" ht="16.5">
      <c r="A46" s="239" t="s">
        <v>116</v>
      </c>
      <c r="B46" s="240" t="s">
        <v>281</v>
      </c>
      <c r="C46" s="258" t="s">
        <v>69</v>
      </c>
      <c r="D46" s="259">
        <v>0.86730427656099907</v>
      </c>
      <c r="E46" s="241">
        <v>8628</v>
      </c>
      <c r="F46" s="233" t="s">
        <v>118</v>
      </c>
      <c r="G46" s="285" t="s">
        <v>218</v>
      </c>
      <c r="H46" s="243">
        <v>6</v>
      </c>
      <c r="I46" s="234">
        <v>978.08699999999999</v>
      </c>
      <c r="J46" s="244">
        <v>0</v>
      </c>
      <c r="K46" s="284">
        <v>41.714080649267395</v>
      </c>
    </row>
    <row r="47" spans="1:11" ht="16.5">
      <c r="A47" s="239" t="s">
        <v>116</v>
      </c>
      <c r="B47" s="240" t="s">
        <v>473</v>
      </c>
      <c r="C47" s="258" t="s">
        <v>67</v>
      </c>
      <c r="D47" s="259">
        <v>0.82781909237168327</v>
      </c>
      <c r="E47" s="241">
        <v>6459</v>
      </c>
      <c r="F47" s="233" t="s">
        <v>118</v>
      </c>
      <c r="G47" s="285" t="s">
        <v>207</v>
      </c>
      <c r="H47" s="243">
        <v>14</v>
      </c>
      <c r="I47" s="234">
        <v>2760.7770000000005</v>
      </c>
      <c r="J47" s="244">
        <v>0.39843855552259377</v>
      </c>
      <c r="K47" s="284">
        <v>29.520674795537627</v>
      </c>
    </row>
    <row r="48" spans="1:11" ht="16.5">
      <c r="A48" s="239" t="s">
        <v>116</v>
      </c>
      <c r="B48" s="240" t="s">
        <v>377</v>
      </c>
      <c r="C48" s="258" t="s">
        <v>70</v>
      </c>
      <c r="D48" s="259">
        <v>0.79806585846697975</v>
      </c>
      <c r="E48" s="241">
        <v>541</v>
      </c>
      <c r="F48" s="233" t="s">
        <v>117</v>
      </c>
      <c r="G48" s="285" t="s">
        <v>169</v>
      </c>
      <c r="H48" s="243">
        <v>13</v>
      </c>
      <c r="I48" s="234">
        <v>1741.1420000000001</v>
      </c>
      <c r="J48" s="244">
        <v>0.28829659954160841</v>
      </c>
      <c r="K48" s="284">
        <v>51.388868868291695</v>
      </c>
    </row>
    <row r="49" spans="1:11" ht="16.5">
      <c r="A49" s="239" t="s">
        <v>116</v>
      </c>
      <c r="B49" s="240" t="s">
        <v>283</v>
      </c>
      <c r="C49" s="258" t="s">
        <v>69</v>
      </c>
      <c r="D49" s="259">
        <v>0.87921265728302778</v>
      </c>
      <c r="E49" s="241">
        <v>2740</v>
      </c>
      <c r="F49" s="233" t="s">
        <v>118</v>
      </c>
      <c r="G49" s="285" t="s">
        <v>216</v>
      </c>
      <c r="H49" s="243">
        <v>9</v>
      </c>
      <c r="I49" s="234">
        <v>3146.4629999999997</v>
      </c>
      <c r="J49" s="244">
        <v>3.0782022132597935</v>
      </c>
      <c r="K49" s="284">
        <v>56.15288879557076</v>
      </c>
    </row>
    <row r="50" spans="1:11" ht="16.5">
      <c r="A50" s="239" t="s">
        <v>116</v>
      </c>
      <c r="B50" s="240" t="s">
        <v>284</v>
      </c>
      <c r="C50" s="258" t="s">
        <v>67</v>
      </c>
      <c r="D50" s="259">
        <v>0.84020558683999558</v>
      </c>
      <c r="E50" s="241">
        <v>3748</v>
      </c>
      <c r="F50" s="233" t="s">
        <v>118</v>
      </c>
      <c r="G50" s="285" t="s">
        <v>189</v>
      </c>
      <c r="H50" s="243">
        <v>2</v>
      </c>
      <c r="I50" s="234">
        <v>1321.0329999999999</v>
      </c>
      <c r="J50" s="244">
        <v>7.569833607487475E-2</v>
      </c>
      <c r="K50" s="284">
        <v>27.856987675553906</v>
      </c>
    </row>
    <row r="51" spans="1:11" ht="16.5">
      <c r="A51" s="239" t="s">
        <v>116</v>
      </c>
      <c r="B51" s="240" t="s">
        <v>285</v>
      </c>
      <c r="C51" s="258" t="s">
        <v>69</v>
      </c>
      <c r="D51" s="259">
        <v>0.85570310057241372</v>
      </c>
      <c r="E51" s="241">
        <v>8511</v>
      </c>
      <c r="F51" s="233" t="s">
        <v>118</v>
      </c>
      <c r="G51" s="285" t="s">
        <v>214</v>
      </c>
      <c r="H51" s="243">
        <v>9</v>
      </c>
      <c r="I51" s="234">
        <v>1351.7430000000002</v>
      </c>
      <c r="J51" s="244">
        <v>0.12200790855263238</v>
      </c>
      <c r="K51" s="284">
        <v>78.451085199342614</v>
      </c>
    </row>
    <row r="52" spans="1:11" ht="16.5">
      <c r="A52" s="239" t="s">
        <v>116</v>
      </c>
      <c r="B52" s="240" t="s">
        <v>480</v>
      </c>
      <c r="C52" s="258" t="s">
        <v>70</v>
      </c>
      <c r="D52" s="259">
        <v>0.76713444813284171</v>
      </c>
      <c r="E52" s="241">
        <v>4408</v>
      </c>
      <c r="F52" s="233" t="s">
        <v>117</v>
      </c>
      <c r="G52" s="285" t="s">
        <v>176</v>
      </c>
      <c r="H52" s="243">
        <v>12</v>
      </c>
      <c r="I52" s="234">
        <v>2103.0299999999997</v>
      </c>
      <c r="J52" s="244">
        <v>0.14265131738491607</v>
      </c>
      <c r="K52" s="284">
        <v>36.185884176640378</v>
      </c>
    </row>
    <row r="53" spans="1:11" ht="16.5">
      <c r="A53" s="239" t="s">
        <v>116</v>
      </c>
      <c r="B53" s="240" t="s">
        <v>380</v>
      </c>
      <c r="C53" s="258" t="s">
        <v>67</v>
      </c>
      <c r="D53" s="259">
        <v>0.80952380952380942</v>
      </c>
      <c r="E53" s="241">
        <v>2037</v>
      </c>
      <c r="F53" s="233" t="s">
        <v>118</v>
      </c>
      <c r="G53" s="285" t="s">
        <v>217</v>
      </c>
      <c r="H53" s="243">
        <v>1</v>
      </c>
      <c r="I53" s="234">
        <v>1535.681</v>
      </c>
      <c r="J53" s="244">
        <v>6.5117690457848987E-2</v>
      </c>
      <c r="K53" s="284">
        <v>20.837660946511676</v>
      </c>
    </row>
    <row r="54" spans="1:11" ht="16.5">
      <c r="A54" s="239" t="s">
        <v>116</v>
      </c>
      <c r="B54" s="240" t="s">
        <v>287</v>
      </c>
      <c r="C54" s="258" t="s">
        <v>69</v>
      </c>
      <c r="D54" s="259">
        <v>0.86284925927079936</v>
      </c>
      <c r="E54" s="241">
        <v>8114</v>
      </c>
      <c r="F54" s="233" t="s">
        <v>118</v>
      </c>
      <c r="G54" s="285" t="s">
        <v>196</v>
      </c>
      <c r="H54" s="243">
        <v>3</v>
      </c>
      <c r="I54" s="234">
        <v>2218.6570000000002</v>
      </c>
      <c r="J54" s="244">
        <v>9.0144623526755147E-2</v>
      </c>
      <c r="K54" s="284">
        <v>25.285566899254817</v>
      </c>
    </row>
    <row r="55" spans="1:11" ht="16.5">
      <c r="A55" s="239" t="s">
        <v>116</v>
      </c>
      <c r="B55" s="240" t="s">
        <v>289</v>
      </c>
      <c r="C55" s="258" t="s">
        <v>69</v>
      </c>
      <c r="D55" s="259">
        <v>0.86479481679102099</v>
      </c>
      <c r="E55" s="241">
        <v>8004</v>
      </c>
      <c r="F55" s="233" t="s">
        <v>118</v>
      </c>
      <c r="G55" s="285" t="s">
        <v>214</v>
      </c>
      <c r="H55" s="243">
        <v>2</v>
      </c>
      <c r="I55" s="234">
        <v>1821.2389999999998</v>
      </c>
      <c r="J55" s="244">
        <v>0.76870745684668518</v>
      </c>
      <c r="K55" s="284">
        <v>56.390182727253269</v>
      </c>
    </row>
    <row r="56" spans="1:11" ht="16.5">
      <c r="A56" s="239" t="s">
        <v>116</v>
      </c>
      <c r="B56" s="240" t="s">
        <v>490</v>
      </c>
      <c r="C56" s="258" t="s">
        <v>67</v>
      </c>
      <c r="D56" s="259">
        <v>0.83113954126756184</v>
      </c>
      <c r="E56" s="241">
        <v>6210</v>
      </c>
      <c r="F56" s="233" t="s">
        <v>118</v>
      </c>
      <c r="G56" s="285" t="s">
        <v>216</v>
      </c>
      <c r="H56" s="243">
        <v>12</v>
      </c>
      <c r="I56" s="234">
        <v>1793.28</v>
      </c>
      <c r="J56" s="244">
        <v>1.6729122055674519</v>
      </c>
      <c r="K56" s="284">
        <v>33.514007851534622</v>
      </c>
    </row>
    <row r="57" spans="1:11" ht="16.5">
      <c r="A57" s="239" t="s">
        <v>116</v>
      </c>
      <c r="B57" s="240" t="s">
        <v>292</v>
      </c>
      <c r="C57" s="258" t="s">
        <v>70</v>
      </c>
      <c r="D57" s="259">
        <v>0.71391701819719411</v>
      </c>
      <c r="E57" s="241">
        <v>8591</v>
      </c>
      <c r="F57" s="233" t="s">
        <v>117</v>
      </c>
      <c r="G57" s="285" t="s">
        <v>170</v>
      </c>
      <c r="H57" s="243">
        <v>2</v>
      </c>
      <c r="I57" s="234">
        <v>3004.973</v>
      </c>
      <c r="J57" s="244">
        <v>1.6306302918528719</v>
      </c>
      <c r="K57" s="284">
        <v>65.890775058544619</v>
      </c>
    </row>
    <row r="58" spans="1:11" ht="16.5">
      <c r="A58" s="239" t="s">
        <v>116</v>
      </c>
      <c r="B58" s="240" t="s">
        <v>294</v>
      </c>
      <c r="C58" s="258" t="s">
        <v>69</v>
      </c>
      <c r="D58" s="259">
        <v>0.88010633392098792</v>
      </c>
      <c r="E58" s="241">
        <v>5062</v>
      </c>
      <c r="F58" s="233" t="s">
        <v>118</v>
      </c>
      <c r="G58" s="285" t="s">
        <v>195</v>
      </c>
      <c r="H58" s="243">
        <v>12</v>
      </c>
      <c r="I58" s="234">
        <v>2276.9429999999998</v>
      </c>
      <c r="J58" s="244">
        <v>0.61485948484437258</v>
      </c>
      <c r="K58" s="284">
        <v>46.026624294064462</v>
      </c>
    </row>
    <row r="59" spans="1:11" ht="16.5">
      <c r="A59" s="239" t="s">
        <v>116</v>
      </c>
      <c r="B59" s="240" t="s">
        <v>368</v>
      </c>
      <c r="C59" s="258" t="s">
        <v>67</v>
      </c>
      <c r="D59" s="259">
        <v>0.80571428571428561</v>
      </c>
      <c r="E59" s="241">
        <v>9199</v>
      </c>
      <c r="F59" s="233" t="s">
        <v>118</v>
      </c>
      <c r="G59" s="285" t="s">
        <v>200</v>
      </c>
      <c r="H59" s="243">
        <v>1</v>
      </c>
      <c r="I59" s="234">
        <v>500.20600000000002</v>
      </c>
      <c r="J59" s="244">
        <v>0</v>
      </c>
      <c r="K59" s="284">
        <v>44.181797099594966</v>
      </c>
    </row>
    <row r="60" spans="1:11" ht="16.5">
      <c r="A60" s="239" t="s">
        <v>116</v>
      </c>
      <c r="B60" s="240" t="s">
        <v>332</v>
      </c>
      <c r="C60" s="258" t="s">
        <v>69</v>
      </c>
      <c r="D60" s="259">
        <v>0.89460764608219845</v>
      </c>
      <c r="E60" s="241">
        <v>3021</v>
      </c>
      <c r="F60" s="233" t="s">
        <v>118</v>
      </c>
      <c r="G60" s="285" t="s">
        <v>216</v>
      </c>
      <c r="H60" s="243">
        <v>12</v>
      </c>
      <c r="I60" s="234">
        <v>2131.3220000000001</v>
      </c>
      <c r="J60" s="244">
        <v>1.2199001370980076</v>
      </c>
      <c r="K60" s="284">
        <v>35.424023211884453</v>
      </c>
    </row>
    <row r="61" spans="1:11" ht="16.5">
      <c r="A61" s="239" t="s">
        <v>116</v>
      </c>
      <c r="B61" s="240" t="s">
        <v>299</v>
      </c>
      <c r="C61" s="258" t="s">
        <v>70</v>
      </c>
      <c r="D61" s="259">
        <v>0.75667794417360568</v>
      </c>
      <c r="E61" s="241">
        <v>303</v>
      </c>
      <c r="F61" s="233" t="s">
        <v>117</v>
      </c>
      <c r="G61" s="285" t="s">
        <v>170</v>
      </c>
      <c r="H61" s="243">
        <v>11</v>
      </c>
      <c r="I61" s="234">
        <v>1918.4859999999999</v>
      </c>
      <c r="J61" s="244">
        <v>0.93823984120811943</v>
      </c>
      <c r="K61" s="284">
        <v>45.504632298593791</v>
      </c>
    </row>
    <row r="62" spans="1:11" ht="16.5">
      <c r="A62" s="239" t="s">
        <v>116</v>
      </c>
      <c r="B62" s="240" t="s">
        <v>300</v>
      </c>
      <c r="C62" s="258" t="s">
        <v>67</v>
      </c>
      <c r="D62" s="259">
        <v>0.821078390203693</v>
      </c>
      <c r="E62" s="241">
        <v>8497</v>
      </c>
      <c r="F62" s="233" t="s">
        <v>118</v>
      </c>
      <c r="G62" s="285" t="s">
        <v>192</v>
      </c>
      <c r="H62" s="243">
        <v>2</v>
      </c>
      <c r="I62" s="234">
        <v>1184.913</v>
      </c>
      <c r="J62" s="244">
        <v>0.59076067188055159</v>
      </c>
      <c r="K62" s="284">
        <v>68.69702670153842</v>
      </c>
    </row>
    <row r="63" spans="1:11" ht="16.5">
      <c r="A63" s="239" t="s">
        <v>116</v>
      </c>
      <c r="B63" s="240" t="s">
        <v>301</v>
      </c>
      <c r="C63" s="258" t="s">
        <v>67</v>
      </c>
      <c r="D63" s="259">
        <v>0.83794452105407058</v>
      </c>
      <c r="E63" s="241">
        <v>3234</v>
      </c>
      <c r="F63" s="233" t="s">
        <v>118</v>
      </c>
      <c r="G63" s="285" t="s">
        <v>191</v>
      </c>
      <c r="H63" s="243">
        <v>5</v>
      </c>
      <c r="I63" s="234">
        <v>1892.43</v>
      </c>
      <c r="J63" s="244">
        <v>5.284211305041666E-2</v>
      </c>
      <c r="K63" s="284">
        <v>36.038321100384159</v>
      </c>
    </row>
    <row r="64" spans="1:11" ht="16.5">
      <c r="A64" s="239" t="s">
        <v>116</v>
      </c>
      <c r="B64" s="240" t="s">
        <v>302</v>
      </c>
      <c r="C64" s="258" t="s">
        <v>69</v>
      </c>
      <c r="D64" s="259">
        <v>0.86</v>
      </c>
      <c r="E64" s="241">
        <v>1194</v>
      </c>
      <c r="F64" s="233" t="s">
        <v>118</v>
      </c>
      <c r="G64" s="285" t="s">
        <v>200</v>
      </c>
      <c r="H64" s="243">
        <v>1</v>
      </c>
      <c r="I64" s="234">
        <v>1061.643</v>
      </c>
      <c r="J64" s="244">
        <v>9.4193622526593218E-2</v>
      </c>
      <c r="K64" s="284">
        <v>37.771642633163879</v>
      </c>
    </row>
    <row r="65" spans="1:11" ht="16.5">
      <c r="A65" s="239" t="s">
        <v>116</v>
      </c>
      <c r="B65" s="240" t="s">
        <v>333</v>
      </c>
      <c r="C65" s="258" t="s">
        <v>67</v>
      </c>
      <c r="D65" s="259">
        <v>0.82571428571428562</v>
      </c>
      <c r="E65" s="241">
        <v>9009</v>
      </c>
      <c r="F65" s="233" t="s">
        <v>118</v>
      </c>
      <c r="G65" s="285" t="s">
        <v>190</v>
      </c>
      <c r="H65" s="243">
        <v>1</v>
      </c>
      <c r="I65" s="234">
        <v>2259.5169999999998</v>
      </c>
      <c r="J65" s="244">
        <v>4.4257246128265468E-2</v>
      </c>
      <c r="K65" s="284">
        <v>60.588169949595425</v>
      </c>
    </row>
    <row r="66" spans="1:11" ht="16.5">
      <c r="A66" s="239" t="s">
        <v>116</v>
      </c>
      <c r="B66" s="240" t="s">
        <v>303</v>
      </c>
      <c r="C66" s="258" t="s">
        <v>67</v>
      </c>
      <c r="D66" s="259">
        <v>0.8327936342699892</v>
      </c>
      <c r="E66" s="241">
        <v>411</v>
      </c>
      <c r="F66" s="233" t="s">
        <v>118</v>
      </c>
      <c r="G66" s="285" t="s">
        <v>192</v>
      </c>
      <c r="H66" s="243">
        <v>12</v>
      </c>
      <c r="I66" s="234">
        <v>2910.3920000000003</v>
      </c>
      <c r="J66" s="244">
        <v>1.5978060075047718</v>
      </c>
      <c r="K66" s="284">
        <v>57.152291806901452</v>
      </c>
    </row>
    <row r="67" spans="1:11" ht="16.5">
      <c r="A67" s="239" t="s">
        <v>116</v>
      </c>
      <c r="B67" s="240" t="s">
        <v>512</v>
      </c>
      <c r="C67" s="258" t="s">
        <v>67</v>
      </c>
      <c r="D67" s="259">
        <v>0.80233182498235234</v>
      </c>
      <c r="E67" s="241">
        <v>9190</v>
      </c>
      <c r="F67" s="233" t="s">
        <v>117</v>
      </c>
      <c r="G67" s="285" t="s">
        <v>170</v>
      </c>
      <c r="H67" s="243">
        <v>8</v>
      </c>
      <c r="I67" s="234">
        <v>1322.5340000000001</v>
      </c>
      <c r="J67" s="244">
        <v>0.32470642480367429</v>
      </c>
      <c r="K67" s="284">
        <v>46.108312322121748</v>
      </c>
    </row>
    <row r="68" spans="1:11" ht="16.5">
      <c r="A68" s="239" t="s">
        <v>116</v>
      </c>
      <c r="B68" s="240" t="s">
        <v>304</v>
      </c>
      <c r="C68" s="258" t="s">
        <v>67</v>
      </c>
      <c r="D68" s="259">
        <v>0.80974790963636656</v>
      </c>
      <c r="E68" s="241">
        <v>1213</v>
      </c>
      <c r="F68" s="233" t="s">
        <v>117</v>
      </c>
      <c r="G68" s="285" t="s">
        <v>177</v>
      </c>
      <c r="H68" s="243">
        <v>14</v>
      </c>
      <c r="I68" s="234">
        <v>1574.5929999999998</v>
      </c>
      <c r="J68" s="244">
        <v>0.38105084933058897</v>
      </c>
      <c r="K68" s="284">
        <v>29.976000147339665</v>
      </c>
    </row>
    <row r="69" spans="1:11" ht="16.5">
      <c r="A69" s="239" t="s">
        <v>116</v>
      </c>
      <c r="B69" s="240" t="s">
        <v>516</v>
      </c>
      <c r="C69" s="258" t="s">
        <v>69</v>
      </c>
      <c r="D69" s="259">
        <v>0.86794207311004157</v>
      </c>
      <c r="E69" s="241">
        <v>7447</v>
      </c>
      <c r="F69" s="233" t="s">
        <v>118</v>
      </c>
      <c r="G69" s="285" t="s">
        <v>209</v>
      </c>
      <c r="H69" s="243">
        <v>6</v>
      </c>
      <c r="I69" s="234">
        <v>1191.5620000000001</v>
      </c>
      <c r="J69" s="244">
        <v>0.33569382038030748</v>
      </c>
      <c r="K69" s="284">
        <v>32.310530211604593</v>
      </c>
    </row>
    <row r="70" spans="1:11" ht="16.5">
      <c r="A70" s="239" t="s">
        <v>116</v>
      </c>
      <c r="B70" s="240" t="s">
        <v>374</v>
      </c>
      <c r="C70" s="258" t="s">
        <v>67</v>
      </c>
      <c r="D70" s="259">
        <v>0.81418575445175867</v>
      </c>
      <c r="E70" s="241">
        <v>5125</v>
      </c>
      <c r="F70" s="233" t="s">
        <v>118</v>
      </c>
      <c r="G70" s="285" t="s">
        <v>199</v>
      </c>
      <c r="H70" s="243">
        <v>3</v>
      </c>
      <c r="I70" s="234">
        <v>721.173</v>
      </c>
      <c r="J70" s="244">
        <v>0.27732596755563504</v>
      </c>
      <c r="K70" s="284">
        <v>22.463403372006439</v>
      </c>
    </row>
    <row r="71" spans="1:11" ht="16.5">
      <c r="A71" s="239" t="s">
        <v>116</v>
      </c>
      <c r="B71" s="240" t="s">
        <v>306</v>
      </c>
      <c r="C71" s="258" t="s">
        <v>70</v>
      </c>
      <c r="D71" s="259">
        <v>0.77047619047619054</v>
      </c>
      <c r="E71" s="241">
        <v>1462</v>
      </c>
      <c r="F71" s="233" t="s">
        <v>118</v>
      </c>
      <c r="G71" s="285" t="s">
        <v>188</v>
      </c>
      <c r="H71" s="243">
        <v>1</v>
      </c>
      <c r="I71" s="234">
        <v>842.03200000000004</v>
      </c>
      <c r="J71" s="244">
        <v>0.95008265719117557</v>
      </c>
      <c r="K71" s="284">
        <v>58.4300834172573</v>
      </c>
    </row>
    <row r="72" spans="1:11" ht="16.5">
      <c r="A72" s="239" t="s">
        <v>116</v>
      </c>
      <c r="B72" s="240" t="s">
        <v>308</v>
      </c>
      <c r="C72" s="258" t="s">
        <v>67</v>
      </c>
      <c r="D72" s="259">
        <v>0.82865965661504271</v>
      </c>
      <c r="E72" s="241">
        <v>977</v>
      </c>
      <c r="F72" s="233" t="s">
        <v>117</v>
      </c>
      <c r="G72" s="285" t="s">
        <v>177</v>
      </c>
      <c r="H72" s="243">
        <v>2</v>
      </c>
      <c r="I72" s="234">
        <v>3026.471</v>
      </c>
      <c r="J72" s="244">
        <v>0.49562675472522288</v>
      </c>
      <c r="K72" s="284">
        <v>59.673461268916832</v>
      </c>
    </row>
    <row r="73" spans="1:11" ht="16.5">
      <c r="A73" s="239" t="s">
        <v>116</v>
      </c>
      <c r="B73" s="240" t="s">
        <v>378</v>
      </c>
      <c r="C73" s="258" t="s">
        <v>69</v>
      </c>
      <c r="D73" s="259">
        <v>0.86974990391025075</v>
      </c>
      <c r="E73" s="241">
        <v>9411</v>
      </c>
      <c r="F73" s="233" t="s">
        <v>118</v>
      </c>
      <c r="G73" s="285" t="s">
        <v>203</v>
      </c>
      <c r="H73" s="243">
        <v>13</v>
      </c>
      <c r="I73" s="234">
        <v>1887.0510000000002</v>
      </c>
      <c r="J73" s="244">
        <v>0.42394190724045083</v>
      </c>
      <c r="K73" s="284">
        <v>22.839870252579288</v>
      </c>
    </row>
    <row r="74" spans="1:11" ht="16.5">
      <c r="A74" s="239" t="s">
        <v>116</v>
      </c>
      <c r="B74" s="240" t="s">
        <v>309</v>
      </c>
      <c r="C74" s="258" t="s">
        <v>69</v>
      </c>
      <c r="D74" s="259">
        <v>0.87708402203987379</v>
      </c>
      <c r="E74" s="241">
        <v>23</v>
      </c>
      <c r="F74" s="233" t="s">
        <v>117</v>
      </c>
      <c r="G74" s="285" t="s">
        <v>168</v>
      </c>
      <c r="H74" s="243">
        <v>2</v>
      </c>
      <c r="I74" s="234">
        <v>3017.4960000000001</v>
      </c>
      <c r="J74" s="244">
        <v>9.9420181501483351E-2</v>
      </c>
      <c r="K74" s="284">
        <v>25.418426403879241</v>
      </c>
    </row>
    <row r="75" spans="1:11" ht="16.5">
      <c r="A75" s="239" t="s">
        <v>116</v>
      </c>
      <c r="B75" s="240" t="s">
        <v>375</v>
      </c>
      <c r="C75" s="258" t="s">
        <v>67</v>
      </c>
      <c r="D75" s="259">
        <v>0.80147087543061968</v>
      </c>
      <c r="E75" s="241">
        <v>2703</v>
      </c>
      <c r="F75" s="233" t="s">
        <v>118</v>
      </c>
      <c r="G75" s="285" t="s">
        <v>206</v>
      </c>
      <c r="H75" s="243">
        <v>3</v>
      </c>
      <c r="I75" s="234">
        <v>383.99</v>
      </c>
      <c r="J75" s="244">
        <v>0</v>
      </c>
      <c r="K75" s="284">
        <v>54.688924190734134</v>
      </c>
    </row>
    <row r="76" spans="1:11" ht="16.5">
      <c r="A76" s="239" t="s">
        <v>116</v>
      </c>
      <c r="B76" s="240" t="s">
        <v>311</v>
      </c>
      <c r="C76" s="258" t="s">
        <v>69</v>
      </c>
      <c r="D76" s="259">
        <v>0.85045454545454535</v>
      </c>
      <c r="E76" s="241">
        <v>8</v>
      </c>
      <c r="F76" s="233" t="s">
        <v>118</v>
      </c>
      <c r="G76" s="285" t="s">
        <v>207</v>
      </c>
      <c r="H76" s="243">
        <v>1</v>
      </c>
      <c r="I76" s="234">
        <v>2819.6529999999998</v>
      </c>
      <c r="J76" s="244">
        <v>0.14186142762957002</v>
      </c>
      <c r="K76" s="284">
        <v>39.827595807001785</v>
      </c>
    </row>
    <row r="77" spans="1:11" ht="16.5">
      <c r="A77" s="239" t="s">
        <v>116</v>
      </c>
      <c r="B77" s="240" t="s">
        <v>334</v>
      </c>
      <c r="C77" s="258" t="s">
        <v>69</v>
      </c>
      <c r="D77" s="259">
        <v>0.86046103823731013</v>
      </c>
      <c r="E77" s="241">
        <v>3878</v>
      </c>
      <c r="F77" s="233" t="s">
        <v>117</v>
      </c>
      <c r="G77" s="285" t="s">
        <v>166</v>
      </c>
      <c r="H77" s="243">
        <v>16</v>
      </c>
      <c r="I77" s="234">
        <v>2674.4800000000005</v>
      </c>
      <c r="J77" s="244">
        <v>0.19807432144689327</v>
      </c>
      <c r="K77" s="284">
        <v>34.068783288865646</v>
      </c>
    </row>
    <row r="78" spans="1:11" ht="16.5">
      <c r="A78" s="239" t="s">
        <v>116</v>
      </c>
      <c r="B78" s="240" t="s">
        <v>313</v>
      </c>
      <c r="C78" s="258" t="s">
        <v>67</v>
      </c>
      <c r="D78" s="259">
        <v>0.80728716629845665</v>
      </c>
      <c r="E78" s="241">
        <v>7287</v>
      </c>
      <c r="F78" s="233" t="s">
        <v>117</v>
      </c>
      <c r="G78" s="285" t="s">
        <v>185</v>
      </c>
      <c r="H78" s="243">
        <v>12</v>
      </c>
      <c r="I78" s="234">
        <v>2081.643</v>
      </c>
      <c r="J78" s="244">
        <v>0.41786519982052683</v>
      </c>
      <c r="K78" s="284">
        <v>37.34670223395959</v>
      </c>
    </row>
    <row r="79" spans="1:11" ht="16.5">
      <c r="A79" s="239" t="s">
        <v>116</v>
      </c>
      <c r="B79" s="240" t="s">
        <v>315</v>
      </c>
      <c r="C79" s="258" t="s">
        <v>69</v>
      </c>
      <c r="D79" s="259">
        <v>0.89871929019296815</v>
      </c>
      <c r="E79" s="241">
        <v>8795</v>
      </c>
      <c r="F79" s="233" t="s">
        <v>118</v>
      </c>
      <c r="G79" s="285" t="s">
        <v>219</v>
      </c>
      <c r="H79" s="243">
        <v>4</v>
      </c>
      <c r="I79" s="234">
        <v>3935.2559999999999</v>
      </c>
      <c r="J79" s="244">
        <v>0.44874453158593974</v>
      </c>
      <c r="K79" s="284">
        <v>44.610485787072832</v>
      </c>
    </row>
    <row r="80" spans="1:11" ht="16.5">
      <c r="A80" s="239" t="s">
        <v>116</v>
      </c>
      <c r="B80" s="240" t="s">
        <v>316</v>
      </c>
      <c r="C80" s="258" t="s">
        <v>67</v>
      </c>
      <c r="D80" s="259">
        <v>0.83985647800308449</v>
      </c>
      <c r="E80" s="241">
        <v>8262</v>
      </c>
      <c r="F80" s="233" t="s">
        <v>118</v>
      </c>
      <c r="G80" s="285" t="s">
        <v>214</v>
      </c>
      <c r="H80" s="243">
        <v>3</v>
      </c>
      <c r="I80" s="234">
        <v>2141.2829999999999</v>
      </c>
      <c r="J80" s="244">
        <v>0.51371070521738604</v>
      </c>
      <c r="K80" s="284">
        <v>43.245101184663589</v>
      </c>
    </row>
    <row r="81" spans="1:11" ht="16.5">
      <c r="A81" s="239" t="s">
        <v>116</v>
      </c>
      <c r="B81" s="240" t="s">
        <v>317</v>
      </c>
      <c r="C81" s="258" t="s">
        <v>69</v>
      </c>
      <c r="D81" s="259">
        <v>0.88955655369734421</v>
      </c>
      <c r="E81" s="241">
        <v>5696</v>
      </c>
      <c r="F81" s="233" t="s">
        <v>117</v>
      </c>
      <c r="G81" s="285" t="s">
        <v>166</v>
      </c>
      <c r="H81" s="243">
        <v>9</v>
      </c>
      <c r="I81" s="234">
        <v>1118.0749999999998</v>
      </c>
      <c r="J81" s="244">
        <v>0.17887887664065472</v>
      </c>
      <c r="K81" s="284">
        <v>43.020369832077463</v>
      </c>
    </row>
    <row r="82" spans="1:11" ht="16.5">
      <c r="A82" s="239" t="s">
        <v>116</v>
      </c>
      <c r="B82" s="240" t="s">
        <v>318</v>
      </c>
      <c r="C82" s="258" t="s">
        <v>70</v>
      </c>
      <c r="D82" s="259">
        <v>0.79699585064989875</v>
      </c>
      <c r="E82" s="241">
        <v>6792</v>
      </c>
      <c r="F82" s="233" t="s">
        <v>117</v>
      </c>
      <c r="G82" s="285" t="s">
        <v>175</v>
      </c>
      <c r="H82" s="243">
        <v>3</v>
      </c>
      <c r="I82" s="234">
        <v>3436.5529999999999</v>
      </c>
      <c r="J82" s="244">
        <v>2.9098925580370798E-2</v>
      </c>
      <c r="K82" s="284">
        <v>47.693139026227733</v>
      </c>
    </row>
    <row r="83" spans="1:11" ht="16.5">
      <c r="A83" s="239" t="s">
        <v>116</v>
      </c>
      <c r="B83" s="240" t="s">
        <v>320</v>
      </c>
      <c r="C83" s="258" t="s">
        <v>67</v>
      </c>
      <c r="D83" s="259">
        <v>0.8214285714285714</v>
      </c>
      <c r="E83" s="241">
        <v>6119</v>
      </c>
      <c r="F83" s="233" t="s">
        <v>118</v>
      </c>
      <c r="G83" s="285" t="s">
        <v>190</v>
      </c>
      <c r="H83" s="243">
        <v>1</v>
      </c>
      <c r="I83" s="234">
        <v>2256.0309999999999</v>
      </c>
      <c r="J83" s="244">
        <v>0.17730252820107525</v>
      </c>
      <c r="K83" s="284">
        <v>24.467748891748386</v>
      </c>
    </row>
    <row r="84" spans="1:11" ht="16.5">
      <c r="A84" s="239" t="s">
        <v>116</v>
      </c>
      <c r="B84" s="240" t="s">
        <v>321</v>
      </c>
      <c r="C84" s="258" t="s">
        <v>67</v>
      </c>
      <c r="D84" s="259">
        <v>0.8221088630652611</v>
      </c>
      <c r="E84" s="241">
        <v>1587</v>
      </c>
      <c r="F84" s="233" t="s">
        <v>118</v>
      </c>
      <c r="G84" s="285" t="s">
        <v>211</v>
      </c>
      <c r="H84" s="243">
        <v>8</v>
      </c>
      <c r="I84" s="234">
        <v>1143.0170000000001</v>
      </c>
      <c r="J84" s="244">
        <v>0</v>
      </c>
      <c r="K84" s="284">
        <v>44.85859789793043</v>
      </c>
    </row>
    <row r="85" spans="1:11" ht="16.5">
      <c r="A85" s="239" t="s">
        <v>116</v>
      </c>
      <c r="B85" s="240" t="s">
        <v>322</v>
      </c>
      <c r="C85" s="258" t="s">
        <v>67</v>
      </c>
      <c r="D85" s="259">
        <v>0.8019047619047619</v>
      </c>
      <c r="E85" s="241">
        <v>2189</v>
      </c>
      <c r="F85" s="233" t="s">
        <v>118</v>
      </c>
      <c r="G85" s="285" t="s">
        <v>189</v>
      </c>
      <c r="H85" s="243">
        <v>1</v>
      </c>
      <c r="I85" s="234">
        <v>1057.423</v>
      </c>
      <c r="J85" s="244">
        <v>0</v>
      </c>
      <c r="K85" s="284">
        <v>80.10039501694213</v>
      </c>
    </row>
  </sheetData>
  <mergeCells count="1">
    <mergeCell ref="A2:K2"/>
  </mergeCells>
  <phoneticPr fontId="2" type="noConversion"/>
  <conditionalFormatting sqref="C14:D8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2024-12-03T07:58:03Z</dcterms:modified>
</cp:coreProperties>
</file>