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DECDD315-11D8-42FD-9F65-0FD205E56B8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운전자별!$A$1:$R$112</definedName>
    <definedName name="_xlnm.Print_Area" localSheetId="1">종합!$A$1:$L$135</definedName>
    <definedName name="_xlnm.Print_Area" localSheetId="3">차량별!$A$1:$T$54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5" i="60" l="1"/>
  <c r="F52" i="60"/>
  <c r="F51" i="60"/>
  <c r="F48" i="60"/>
  <c r="F47" i="60"/>
  <c r="F49" i="60"/>
  <c r="F54" i="60"/>
  <c r="F53" i="60"/>
  <c r="F46" i="60"/>
  <c r="F42" i="60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55" i="12" a="1"/>
  <c r="J55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9" i="12" l="1"/>
  <c r="B127" i="12" l="1"/>
  <c r="B126" i="12"/>
  <c r="I126" i="12" s="1"/>
  <c r="B125" i="12"/>
  <c r="B124" i="12"/>
  <c r="J127" i="12" l="1"/>
  <c r="F127" i="12"/>
  <c r="F126" i="12"/>
  <c r="G126" i="12"/>
  <c r="H126" i="12"/>
  <c r="E126" i="12"/>
  <c r="H124" i="12"/>
  <c r="I124" i="12"/>
  <c r="J124" i="12"/>
  <c r="D124" i="12"/>
  <c r="E124" i="12"/>
  <c r="D127" i="12"/>
  <c r="J10" i="12"/>
  <c r="J33" i="12" s="1"/>
  <c r="N27" i="12"/>
  <c r="K29" i="12"/>
  <c r="G125" i="12" l="1"/>
  <c r="I125" i="12"/>
  <c r="J126" i="12"/>
  <c r="J125" i="12"/>
  <c r="G127" i="12"/>
  <c r="G124" i="12"/>
  <c r="E125" i="12"/>
  <c r="I127" i="12"/>
  <c r="F124" i="12"/>
  <c r="H127" i="12"/>
  <c r="H125" i="12"/>
  <c r="F125" i="12"/>
  <c r="D126" i="12"/>
  <c r="E127" i="12"/>
  <c r="D125" i="12"/>
  <c r="D29" i="12"/>
  <c r="G55" i="12" a="1"/>
  <c r="D55" i="12" a="1"/>
  <c r="H55" i="12" a="1"/>
  <c r="I55" i="12" a="1"/>
  <c r="E55" i="12" a="1"/>
  <c r="F55" i="12" a="1"/>
  <c r="F55" i="12" l="1"/>
  <c r="E55" i="12"/>
  <c r="D55" i="12"/>
  <c r="I55" i="12"/>
  <c r="H55" i="12"/>
  <c r="G55" i="12"/>
  <c r="N55" i="12" a="1"/>
  <c r="N55" i="12" l="1"/>
  <c r="K55" i="12" s="1" a="1"/>
  <c r="K55" i="12" s="1"/>
  <c r="E29" i="12"/>
  <c r="F29" i="12" l="1"/>
  <c r="G29" i="12" l="1"/>
  <c r="H29" i="12" l="1"/>
  <c r="I29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<sst xmlns="http://schemas.openxmlformats.org/spreadsheetml/2006/main" count="3289" uniqueCount="613">
  <si>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</si>
  <si>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</si>
  <si>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</si>
  <si>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</si>
  <si>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</si>
  <si>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</si>
  <si>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</si>
  <si>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</si>
  <si>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</si>
  <si>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</si>
  <si>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</si>
  <si>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</si>
  <si>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</si>
  <si>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</si>
  <si>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</si>
  <si>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</si>
  <si>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</si>
  <si>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</si>
  <si>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</si>
  <si>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</si>
  <si>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</si>
  <si>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</si>
  <si>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</si>
  <si>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</si>
  <si>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</si>
  <si>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</si>
  <si>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</si>
  <si>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</si>
  <si>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</si>
  <si>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</si>
  <si>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</si>
  <si>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</si>
  <si>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</si>
  <si>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</si>
  <si>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</si>
  <si>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</si>
  <si>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</si>
  <si>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</si>
  <si>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</si>
  <si>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</si>
  <si>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</si>
  <si>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</si>
  <si>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</si>
  <si>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</si>
  <si>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</si>
  <si>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</si>
  <si>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</si>
  <si>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</si>
  <si>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</si>
  <si>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</si>
  <si>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</si>
  <si>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</si>
  <si>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</si>
  <si>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</si>
  <si>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</si>
  <si>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</si>
  <si>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</si>
  <si>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</si>
  <si>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</si>
  <si>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</si>
  <si>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</si>
  <si>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</si>
  <si>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</si>
  <si>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</si>
  <si>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</si>
  <si>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</si>
  <si>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</si>
  <si>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</si>
  <si>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</si>
  <si>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</si>
  <si>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</si>
  <si>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</si>
  <si>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</si>
  <si>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</si>
  <si>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</si>
  <si>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</si>
  <si>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</si>
  <si>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</si>
  <si>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</si>
  <si>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</si>
  <si>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</si>
  <si>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</si>
  <si>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</si>
  <si>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</si>
  <si>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</si>
  <si>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</si>
  <si>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</si>
  <si>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</si>
  <si>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</si>
  <si>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</si>
  <si>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</si>
  <si>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</si>
  <si>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</si>
  <si>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</si>
  <si>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</si>
  <si>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</si>
  <si>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</si>
  <si>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</si>
  <si>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</si>
  <si>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</si>
  <si>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</si>
  <si>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</si>
  <si>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</si>
  <si>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</si>
  <si>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</si>
  <si>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</si>
  <si>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</si>
  <si>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</si>
  <si>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</si>
  <si>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</si>
  <si>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</si>
  <si>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</si>
  <si>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</si>
  <si>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</si>
  <si>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</si>
  <si>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</si>
  <si>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</si>
  <si>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</si>
  <si>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</si>
  <si>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</si>
  <si>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</si>
  <si>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</si>
  <si>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</si>
  <si>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</si>
  <si>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</si>
  <si>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</si>
  <si>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</si>
  <si>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</si>
  <si>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</si>
  <si>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</si>
  <si>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</si>
  <si>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</si>
  <si>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</si>
  <si>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</si>
  <si>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</si>
  <si>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</si>
  <si>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</si>
  <si>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</si>
  <si>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</si>
  <si>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</si>
  <si>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</si>
  <si>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</si>
  <si>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</si>
  <si>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</si>
  <si>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</si>
  <si>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</si>
  <si>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</si>
  <si>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</si>
  <si>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</si>
  <si>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</si>
  <si>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</si>
  <si>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</si>
  <si>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</si>
  <si>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</si>
  <si>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</si>
  <si>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</si>
  <si>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</si>
  <si>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</si>
  <si>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</si>
  <si>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</si>
  <si>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</si>
  <si>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</si>
  <si>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</si>
  <si>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</si>
  <si>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</si>
  <si>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</si>
  <si>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</si>
  <si>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</si>
  <si>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</si>
  <si>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</si>
  <si>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</si>
  <si>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</si>
  <si>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</si>
  <si>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</si>
  <si>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</si>
  <si>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</si>
  <si>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</si>
  <si>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</si>
  <si>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</si>
  <si>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</si>
  <si>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</si>
  <si>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</si>
  <si>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</si>
  <si>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</si>
  <si>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</si>
  <si>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</si>
  <si>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</si>
  <si>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</si>
  <si>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</si>
  <si>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</si>
  <si>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</si>
  <si>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</si>
  <si>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</si>
  <si>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71바6172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</si>
  <si>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</si>
  <si>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</si>
  <si>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</si>
  <si>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</si>
  <si>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</si>
  <si>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</si>
  <si>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</si>
  <si>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</si>
  <si>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</si>
  <si>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71바6157</t>
  </si>
  <si>
    <t>71바6159</t>
  </si>
  <si>
    <t>72바1104</t>
  </si>
  <si>
    <t>72바1105</t>
  </si>
  <si>
    <t>73아2101</t>
  </si>
  <si>
    <t>강상규</t>
  </si>
  <si>
    <t>곽태용</t>
  </si>
  <si>
    <t>곽현용</t>
  </si>
  <si>
    <t>권기홍</t>
  </si>
  <si>
    <t>김기홍</t>
  </si>
  <si>
    <t>김대원</t>
  </si>
  <si>
    <t>김동호</t>
  </si>
  <si>
    <t>김명규</t>
  </si>
  <si>
    <t>김석호</t>
  </si>
  <si>
    <t>김성윤</t>
  </si>
  <si>
    <t>김성주</t>
  </si>
  <si>
    <t>김순길</t>
  </si>
  <si>
    <t>김정철</t>
  </si>
  <si>
    <t>김지훈</t>
  </si>
  <si>
    <t>김진수B</t>
  </si>
  <si>
    <t>김창일</t>
  </si>
  <si>
    <t>김춘길</t>
  </si>
  <si>
    <t>김학광</t>
  </si>
  <si>
    <t>김현배</t>
  </si>
  <si>
    <t>김형기</t>
  </si>
  <si>
    <t>김형석</t>
  </si>
  <si>
    <t>남윤기</t>
  </si>
  <si>
    <t>모환경</t>
  </si>
  <si>
    <t>박상기</t>
  </si>
  <si>
    <t>박상수</t>
  </si>
  <si>
    <t>박영석</t>
  </si>
  <si>
    <t>박준수</t>
  </si>
  <si>
    <t>배수민</t>
  </si>
  <si>
    <t>배태용</t>
  </si>
  <si>
    <t>서낙준</t>
  </si>
  <si>
    <t>서동욱</t>
  </si>
  <si>
    <t>송동규</t>
  </si>
  <si>
    <t>신종민</t>
  </si>
  <si>
    <t>엄인호</t>
  </si>
  <si>
    <t>용일국</t>
  </si>
  <si>
    <t>윤대영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</si>
  <si>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</si>
  <si>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</si>
  <si>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</si>
  <si>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</si>
  <si>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</si>
  <si>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</si>
  <si>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</si>
  <si>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이득희</t>
  </si>
  <si>
    <t>이성진</t>
  </si>
  <si>
    <t>이영배</t>
  </si>
  <si>
    <t>이우빈</t>
  </si>
  <si>
    <t>이재선</t>
  </si>
  <si>
    <t>이재형</t>
  </si>
  <si>
    <t>이정주</t>
  </si>
  <si>
    <t>이주호</t>
  </si>
  <si>
    <t>이진영</t>
  </si>
  <si>
    <t>임종수</t>
  </si>
  <si>
    <t>장문성</t>
  </si>
  <si>
    <t>장병문</t>
  </si>
  <si>
    <t>전영택</t>
  </si>
  <si>
    <t>조성근</t>
  </si>
  <si>
    <t>주상건</t>
  </si>
  <si>
    <t>최동석</t>
  </si>
  <si>
    <t>최용선</t>
  </si>
  <si>
    <t>최중이</t>
  </si>
  <si>
    <t>최진혁</t>
  </si>
  <si>
    <t>한상천</t>
  </si>
  <si>
    <t>한영남</t>
  </si>
  <si>
    <t>한정규</t>
  </si>
  <si>
    <t>한종현</t>
  </si>
  <si>
    <t>홍천수</t>
  </si>
  <si>
    <t>박종진</t>
  </si>
  <si>
    <t>이한남</t>
  </si>
  <si>
    <t>장주현</t>
  </si>
  <si>
    <t>전진호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</si>
  <si>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</si>
  <si>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</si>
  <si>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</si>
  <si>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</si>
  <si>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</si>
  <si>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</si>
  <si>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</si>
  <si>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김석준</t>
  </si>
  <si>
    <t>정영환</t>
  </si>
  <si>
    <t>=</t>
  </si>
  <si>
    <t>72바1111</t>
  </si>
  <si>
    <t>강천성</t>
  </si>
  <si>
    <t>문태철</t>
  </si>
  <si>
    <t>손철종</t>
  </si>
  <si>
    <t>윤부수</t>
  </si>
  <si>
    <t>이옥선</t>
  </si>
  <si>
    <t>이일남</t>
  </si>
  <si>
    <t>채건</t>
  </si>
  <si>
    <t>0%(0명)</t>
  </si>
  <si>
    <t>인천전체</t>
  </si>
  <si>
    <t>신화여객34F4</t>
  </si>
  <si>
    <t>신화여객34F3</t>
  </si>
  <si>
    <t>3737</t>
  </si>
  <si>
    <t>신화여객37F1</t>
  </si>
  <si>
    <t>신화여객37D1</t>
  </si>
  <si>
    <t>신화여객37D2</t>
  </si>
  <si>
    <t>신화여객37D3</t>
  </si>
  <si>
    <t>526526</t>
  </si>
  <si>
    <t>신화여객526D1</t>
  </si>
  <si>
    <t>555555</t>
  </si>
  <si>
    <t>신화여객555A1</t>
  </si>
  <si>
    <t>신화여객555C2</t>
  </si>
  <si>
    <t>신화여객555C1</t>
  </si>
  <si>
    <t>김영현</t>
  </si>
  <si>
    <t>김웅철</t>
  </si>
  <si>
    <t>김정현</t>
  </si>
  <si>
    <t>김태완</t>
  </si>
  <si>
    <t>석응규</t>
  </si>
  <si>
    <t>이용권</t>
  </si>
  <si>
    <t>최상준</t>
  </si>
  <si>
    <t>개선율(유카전)</t>
  </si>
  <si>
    <t>순위</t>
  </si>
  <si>
    <t>고동윤</t>
  </si>
  <si>
    <t>72바1103</t>
  </si>
  <si>
    <t>고한석</t>
  </si>
  <si>
    <t>우수한</t>
  </si>
  <si>
    <t>정성수</t>
  </si>
  <si>
    <t>조집현</t>
  </si>
  <si>
    <t>71바6155</t>
  </si>
  <si>
    <t>신화여객34C2</t>
  </si>
  <si>
    <t>▲</t>
  </si>
  <si>
    <t>신화여객526D2</t>
  </si>
  <si>
    <t>신화여객526D3</t>
  </si>
  <si>
    <t>신화여객555B1</t>
  </si>
  <si>
    <t>권오선</t>
  </si>
  <si>
    <t>71바6164</t>
  </si>
  <si>
    <t>이덕선</t>
  </si>
  <si>
    <t>71바6161</t>
  </si>
  <si>
    <t>71바6166</t>
  </si>
  <si>
    <t>71바6173</t>
  </si>
  <si>
    <t>71바6162</t>
  </si>
  <si>
    <t>한광목</t>
  </si>
  <si>
    <t>한준수</t>
  </si>
  <si>
    <t>71바6170</t>
  </si>
  <si>
    <t>72바1106</t>
  </si>
  <si>
    <t>71바5104</t>
  </si>
  <si>
    <t>변장균</t>
  </si>
  <si>
    <t>신창균</t>
  </si>
  <si>
    <t>윤종록</t>
  </si>
  <si>
    <t>이희광</t>
  </si>
  <si>
    <t>임창순</t>
  </si>
  <si>
    <t>장세영</t>
  </si>
  <si>
    <t>장진구</t>
  </si>
  <si>
    <t>정태훈</t>
  </si>
  <si>
    <t>신화여객34D9</t>
  </si>
  <si>
    <t>신화여객34C4</t>
  </si>
  <si>
    <t>신화여객34C5</t>
  </si>
  <si>
    <t>신화여객34C6</t>
  </si>
  <si>
    <t>신화여객34D5</t>
  </si>
  <si>
    <t>신화여객34D6</t>
  </si>
  <si>
    <t>신화여객34D8</t>
  </si>
  <si>
    <t>신화여객34C7</t>
  </si>
  <si>
    <t>신화여객34C3</t>
  </si>
  <si>
    <t>신화여객37B1</t>
  </si>
  <si>
    <t>신화여객37C1</t>
  </si>
  <si>
    <t>신화여객37C3</t>
  </si>
  <si>
    <t>신화여객37C2</t>
  </si>
  <si>
    <t>신화여객526C1</t>
  </si>
  <si>
    <t>신화여객526C3</t>
  </si>
  <si>
    <t>신화여객526C2</t>
  </si>
  <si>
    <t>신화여객526C5</t>
  </si>
  <si>
    <t>신화여객526C4</t>
  </si>
  <si>
    <t>신화여객555B2</t>
  </si>
  <si>
    <t>신화여객555B3</t>
  </si>
  <si>
    <t>신화여객555S1</t>
  </si>
  <si>
    <t>C</t>
    <phoneticPr fontId="2" type="noConversion"/>
  </si>
  <si>
    <t>20%(22명)</t>
  </si>
  <si>
    <t>D</t>
    <phoneticPr fontId="2" type="noConversion"/>
  </si>
  <si>
    <t>▽</t>
  </si>
  <si>
    <t>신화여객34D10</t>
  </si>
  <si>
    <t>신화여객34D11</t>
  </si>
  <si>
    <t>신화여객37B2</t>
  </si>
  <si>
    <t>신화여객37C4</t>
  </si>
  <si>
    <t>신화여객526C7</t>
  </si>
  <si>
    <t>신화여객526C6</t>
  </si>
  <si>
    <t>신화여객555A2</t>
  </si>
  <si>
    <t>52465721825.162</t>
  </si>
  <si>
    <t>52460744729.296</t>
  </si>
  <si>
    <t>52452832004.999</t>
  </si>
  <si>
    <t>52426772370.807</t>
  </si>
  <si>
    <t>5244181756.014</t>
  </si>
  <si>
    <t>52437882061.63</t>
  </si>
  <si>
    <t>524484389.107</t>
  </si>
  <si>
    <t>52431262377.338</t>
  </si>
  <si>
    <t>52488201941.144</t>
  </si>
  <si>
    <t>52413211988.989</t>
  </si>
  <si>
    <t>5247001903.456</t>
  </si>
  <si>
    <t>52495731740.52</t>
  </si>
  <si>
    <t>52440402539.043</t>
  </si>
  <si>
    <t>52493181755.178</t>
  </si>
  <si>
    <t>52435962022.145</t>
  </si>
  <si>
    <t>52460982580.379</t>
  </si>
  <si>
    <t>5243718639.186</t>
  </si>
  <si>
    <t>52448594877.761</t>
  </si>
  <si>
    <t>5243182383.847</t>
  </si>
  <si>
    <t>52482201971.49</t>
  </si>
  <si>
    <t>5247379617.185</t>
  </si>
  <si>
    <t>김종용</t>
  </si>
  <si>
    <t>52467831252.375</t>
  </si>
  <si>
    <t>52474661806.747</t>
  </si>
  <si>
    <t>52468532302.467</t>
  </si>
  <si>
    <t>52476702057.473</t>
  </si>
  <si>
    <t>5243287211.711</t>
  </si>
  <si>
    <t>5243370187.103</t>
  </si>
  <si>
    <t>5249732288.035</t>
  </si>
  <si>
    <t>5247151871.134</t>
  </si>
  <si>
    <t>52434351772.174</t>
  </si>
  <si>
    <t>52434371047.697</t>
  </si>
  <si>
    <t>52453831960.487</t>
  </si>
  <si>
    <t>52421351796.26</t>
  </si>
  <si>
    <t>5243411584.425</t>
  </si>
  <si>
    <t>5243129273.402</t>
  </si>
  <si>
    <t>52411323970.473</t>
  </si>
  <si>
    <t>52489461828.741</t>
  </si>
  <si>
    <t>52482481143.463</t>
  </si>
  <si>
    <t>52447642151.624</t>
  </si>
  <si>
    <t>52485031889.227</t>
  </si>
  <si>
    <t>52485961606.823</t>
  </si>
  <si>
    <t>52471142497.869</t>
  </si>
  <si>
    <t>52418591632.361</t>
  </si>
  <si>
    <t>52452172394.536</t>
  </si>
  <si>
    <t>5246767531.332</t>
  </si>
  <si>
    <t>52410351663.767</t>
  </si>
  <si>
    <t>52456121672.84</t>
  </si>
  <si>
    <t>524724754.359</t>
  </si>
  <si>
    <t>52466531215.383</t>
  </si>
  <si>
    <t>52413132223.658</t>
  </si>
  <si>
    <t>52455271785.492</t>
  </si>
  <si>
    <t>5244221826.091</t>
  </si>
  <si>
    <t>5241006729.828</t>
  </si>
  <si>
    <t>52450371566.508</t>
  </si>
  <si>
    <t>52499712481.323</t>
  </si>
  <si>
    <t>5244872043.64</t>
  </si>
  <si>
    <t>5243223697.978</t>
  </si>
  <si>
    <t>52432415248.433</t>
  </si>
  <si>
    <t>52438732301.837</t>
  </si>
  <si>
    <t>52471182146.557</t>
  </si>
  <si>
    <t>52410161690.3</t>
  </si>
  <si>
    <t>52445001627.233</t>
  </si>
  <si>
    <t>52433661986.93</t>
  </si>
  <si>
    <t>52470402075.444</t>
  </si>
  <si>
    <t>52483091573.094</t>
  </si>
  <si>
    <t>52499144988.182</t>
  </si>
  <si>
    <t>52449221673.059</t>
  </si>
  <si>
    <t>524472391.741</t>
  </si>
  <si>
    <t>52442422195.104</t>
  </si>
  <si>
    <t>5243898426.787</t>
  </si>
  <si>
    <t>524435377.012</t>
  </si>
  <si>
    <t>52484392658.073</t>
  </si>
  <si>
    <t>5243430248.861</t>
  </si>
  <si>
    <t>52466111869.144</t>
  </si>
  <si>
    <t>52453521786.13</t>
  </si>
  <si>
    <t>5248833390.854</t>
  </si>
  <si>
    <t>52487881851.131</t>
  </si>
  <si>
    <t>5244430727.396</t>
  </si>
  <si>
    <t>52449472503.853</t>
  </si>
  <si>
    <t>52425021869.493</t>
  </si>
  <si>
    <t>52433302145.365</t>
  </si>
  <si>
    <t>52423212056.192</t>
  </si>
  <si>
    <t>5244657414.532</t>
  </si>
  <si>
    <t>52459151606.773</t>
  </si>
  <si>
    <t>5241312094.356</t>
  </si>
  <si>
    <t>5247820212.853</t>
  </si>
  <si>
    <t>52458772139.924</t>
  </si>
  <si>
    <t>52440212358.471</t>
  </si>
  <si>
    <t>정재호</t>
  </si>
  <si>
    <t>5248292550.507</t>
  </si>
  <si>
    <t>52465052106.235</t>
  </si>
  <si>
    <t>52479701924.953</t>
  </si>
  <si>
    <t>5248805512.542</t>
  </si>
  <si>
    <t>조해주</t>
  </si>
  <si>
    <t>5248257541.873</t>
  </si>
  <si>
    <t>524517461.618</t>
  </si>
  <si>
    <t>5246054398.1</t>
  </si>
  <si>
    <t>52436262206.067</t>
  </si>
  <si>
    <t>52494941499.053</t>
  </si>
  <si>
    <t>5249291215.109</t>
  </si>
  <si>
    <t>524377723.474</t>
  </si>
  <si>
    <t>52427561400.043</t>
  </si>
  <si>
    <t>52427871931.422</t>
  </si>
  <si>
    <t>524641710.463</t>
  </si>
  <si>
    <t>5243329449.459</t>
  </si>
  <si>
    <t>52482361968.045</t>
  </si>
  <si>
    <t>52413005014.111</t>
  </si>
  <si>
    <t>52415302986.736</t>
  </si>
  <si>
    <t>52448712044.591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</si>
  <si>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</si>
  <si>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</si>
  <si>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</si>
  <si>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</si>
  <si>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</si>
  <si>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24'11</t>
    <phoneticPr fontId="2" type="noConversion"/>
  </si>
  <si>
    <t>분석기간: 24.11.01-24.11.30</t>
  </si>
  <si>
    <t>20위/(32개사)</t>
  </si>
  <si>
    <t>6%(7명)</t>
  </si>
  <si>
    <t>9%(10명)</t>
  </si>
  <si>
    <t>14%(15명)</t>
  </si>
  <si>
    <t>32%(35명)</t>
  </si>
  <si>
    <t>18%(20명)</t>
  </si>
  <si>
    <t>13%(1명)</t>
  </si>
  <si>
    <t>25%(2명)</t>
  </si>
  <si>
    <t>38%(3명)</t>
  </si>
  <si>
    <t>20%(2명)</t>
  </si>
  <si>
    <t>40%(4명)</t>
  </si>
  <si>
    <t>70%(7명)</t>
  </si>
  <si>
    <t>32%(7명)</t>
  </si>
  <si>
    <t>30%(3명)</t>
  </si>
  <si>
    <t>50%(11명)</t>
  </si>
  <si>
    <t>10%(1명)</t>
  </si>
  <si>
    <t>18%(4명)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</si>
  <si>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</si>
  <si>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</si>
  <si>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</si>
  <si>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</si>
  <si>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</si>
  <si>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</si>
  <si>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</si>
  <si>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</si>
  <si>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524678775.43</t>
  </si>
  <si>
    <t>3737F</t>
  </si>
  <si>
    <t>신화여객37F4</t>
  </si>
  <si>
    <t>526526C</t>
  </si>
  <si>
    <t>555555B</t>
  </si>
  <si>
    <t>526526F</t>
  </si>
  <si>
    <t>신화여객526F1</t>
  </si>
  <si>
    <t>3737D</t>
  </si>
  <si>
    <t>555555S</t>
  </si>
  <si>
    <t>신화여객555S4</t>
  </si>
  <si>
    <t>3434C</t>
  </si>
  <si>
    <t>신화여객34C13</t>
  </si>
  <si>
    <t>3737C</t>
  </si>
  <si>
    <t>신화여객37C9</t>
  </si>
  <si>
    <t>526526B</t>
  </si>
  <si>
    <t>신화여객526B6</t>
  </si>
  <si>
    <t>3737S</t>
  </si>
  <si>
    <t>신화여객37S1</t>
  </si>
  <si>
    <t>신화여객37C7</t>
  </si>
  <si>
    <t>신화여객526B1</t>
  </si>
  <si>
    <t>3434D</t>
  </si>
  <si>
    <t>신화여객34D13</t>
  </si>
  <si>
    <t>3434F</t>
  </si>
  <si>
    <t>526526D</t>
  </si>
  <si>
    <t>신화여객37C10</t>
  </si>
  <si>
    <t>3434B</t>
  </si>
  <si>
    <t>신화여객34B3</t>
  </si>
  <si>
    <t>신화여객37F2</t>
  </si>
  <si>
    <t>NEW</t>
  </si>
  <si>
    <t>new</t>
  </si>
  <si>
    <t>3737A</t>
  </si>
  <si>
    <t>신화여객37A2</t>
  </si>
  <si>
    <t>3434A</t>
  </si>
  <si>
    <t>신화여객34A3</t>
  </si>
  <si>
    <t>신화여객526B3</t>
  </si>
  <si>
    <t>555555F</t>
  </si>
  <si>
    <t>신화여객555F1</t>
  </si>
  <si>
    <t>신화여객34B4</t>
  </si>
  <si>
    <t>신화여객34F12</t>
  </si>
  <si>
    <t>신화여객34F9</t>
  </si>
  <si>
    <t>555555C</t>
  </si>
  <si>
    <t>신화여객37A4</t>
  </si>
  <si>
    <t>신화여객526D4</t>
  </si>
  <si>
    <t>신화여객34F6</t>
  </si>
  <si>
    <t>신화여객37C11</t>
  </si>
  <si>
    <t>신화여객34C9</t>
  </si>
  <si>
    <t>신화여객526D5</t>
  </si>
  <si>
    <t>신화여객526B4</t>
  </si>
  <si>
    <t>신화여객37C5</t>
  </si>
  <si>
    <t>신화여객555S5</t>
  </si>
  <si>
    <t>신화여객34F13</t>
  </si>
  <si>
    <t>신화여객34B5</t>
  </si>
  <si>
    <t>신화여객34B2</t>
  </si>
  <si>
    <t>신화여객34D7</t>
  </si>
  <si>
    <t>신화여객34C12</t>
  </si>
  <si>
    <t>신화여객34F11</t>
  </si>
  <si>
    <t>신화여객34F8</t>
  </si>
  <si>
    <t>신화여객34F10</t>
  </si>
  <si>
    <t>신화여객555S3</t>
  </si>
  <si>
    <t>신화여객37C6</t>
  </si>
  <si>
    <t>신화여객37A5</t>
  </si>
  <si>
    <t>신화여객37A3</t>
  </si>
  <si>
    <t>신화여객34C8</t>
  </si>
  <si>
    <t>신화여객34C11</t>
  </si>
  <si>
    <t>신화여객34A1</t>
  </si>
  <si>
    <t>신화여객37A1</t>
  </si>
  <si>
    <t>신화여객34A2</t>
  </si>
  <si>
    <t>신화여객34A4</t>
  </si>
  <si>
    <t>신화여객34F7</t>
  </si>
  <si>
    <t>3737B</t>
  </si>
  <si>
    <t>신화여객34B1</t>
  </si>
  <si>
    <t>3434S</t>
  </si>
  <si>
    <t>신화여객34S1</t>
  </si>
  <si>
    <t>신화여객526B2</t>
  </si>
  <si>
    <t>신화여객34F5</t>
  </si>
  <si>
    <t>신화여객34C10</t>
  </si>
  <si>
    <t>526526A</t>
  </si>
  <si>
    <t>신화여객526A1</t>
  </si>
  <si>
    <t>신화여객526F2</t>
  </si>
  <si>
    <t>신화여객526B5</t>
  </si>
  <si>
    <t>신화여객34D14</t>
  </si>
  <si>
    <t>신화여객555S2</t>
  </si>
  <si>
    <t>신화여객37F3</t>
  </si>
  <si>
    <t>신화여객526C8</t>
  </si>
  <si>
    <t>신화여객526C9</t>
  </si>
  <si>
    <t>신화여객34D12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</si>
</sst>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43" fillId="10" borderId="26" xfId="2" applyNumberFormat="1" applyFont="1" applyFill="1" applyBorder="1" applyAlignment="1">
      <alignment horizontal="center" vertical="center" wrapText="1"/>
    </xf>
    <xf numFmtId="41" fontId="64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4" fillId="17" borderId="42" xfId="562" applyNumberFormat="1" applyFont="1" applyFill="1" applyBorder="1" applyAlignment="1">
      <alignment horizontal="center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2" fillId="18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194" fontId="74" fillId="17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7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2" fillId="18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4" fillId="17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8" fillId="18" borderId="49" xfId="563" applyNumberFormat="1" applyFont="1" applyFill="1" applyBorder="1" applyAlignment="1">
      <alignment horizontal="centerContinuous" vertical="center"/>
    </xf>
    <xf numFmtId="187" fontId="78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9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80" fillId="0" borderId="0" xfId="568" applyFont="1">
      <alignment vertical="center"/>
    </xf>
    <xf numFmtId="0" fontId="81" fillId="0" borderId="0" xfId="568" applyFont="1">
      <alignment vertical="center"/>
    </xf>
    <xf numFmtId="0" fontId="73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82" fillId="0" borderId="0" xfId="0" applyFont="1">
      <alignment vertical="center"/>
    </xf>
    <xf numFmtId="9" fontId="82" fillId="0" borderId="0" xfId="2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77" fontId="82" fillId="0" borderId="0" xfId="1" applyNumberFormat="1" applyFont="1" applyFill="1" applyBorder="1">
      <alignment vertical="center"/>
    </xf>
    <xf numFmtId="0" fontId="82" fillId="0" borderId="0" xfId="0" quotePrefix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180" fontId="59" fillId="13" borderId="0" xfId="0" applyNumberFormat="1" applyFont="1" applyFill="1" applyAlignment="1">
      <alignment horizontal="center" vertical="center"/>
    </xf>
    <xf numFmtId="180" fontId="59" fillId="6" borderId="0" xfId="0" applyNumberFormat="1" applyFont="1" applyFill="1" applyAlignment="1">
      <alignment horizontal="center" vertical="center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7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41-4DED-AAC9-94AF7B86E2C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B3A-4C5F-96E6-D81AE5CBD38A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B3A-4C5F-96E6-D81AE5CBD3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  <c:pt idx="9">
                  <c:v>2.302128789843414</c:v>
                </c:pt>
                <c:pt idx="10">
                  <c:v>2.3101186824219244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6.4220183486238536E-2</c:v>
                </c:pt>
                <c:pt idx="1">
                  <c:v>9.1743119266055051E-2</c:v>
                </c:pt>
                <c:pt idx="2">
                  <c:v>0.13761467889908258</c:v>
                </c:pt>
                <c:pt idx="3">
                  <c:v>0.32110091743119268</c:v>
                </c:pt>
                <c:pt idx="4">
                  <c:v>0.20183486238532111</c:v>
                </c:pt>
                <c:pt idx="5">
                  <c:v>0.1834862385321101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종합!$M$75:$P$75</c:f>
              <c:numCache>
                <c:formatCode>0%</c:formatCode>
                <c:ptCount val="4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  <c:pt idx="0">
                  <c:v>0.25</c:v>
                </c:pt>
                <c:pt idx="1">
                  <c:v>0.4</c:v>
                </c:pt>
                <c:pt idx="2">
                  <c:v>0.7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종합!$M$73:$P$73</c:f>
              <c:numCache>
                <c:formatCode>0%</c:formatCode>
                <c:ptCount val="4"/>
                <c:pt idx="0">
                  <c:v>0.375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종합!$M$71:$P$71</c:f>
              <c:numCache>
                <c:formatCode>0%</c:formatCode>
                <c:ptCount val="4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종합!$M$69:$P$69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23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143425</xdr:colOff>
      <xdr:row>14</xdr:row>
      <xdr:rowOff>165841</xdr:rowOff>
    </xdr:from>
    <xdr:to>
      <xdr:col>6</xdr:col>
      <xdr:colOff>300312</xdr:colOff>
      <xdr:row>16</xdr:row>
      <xdr:rowOff>64990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3796543" y="46818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25C11E5-C229-432A-AF7C-693FCBB6B35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7.5%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714933</xdr:colOff>
      <xdr:row>14</xdr:row>
      <xdr:rowOff>22411</xdr:rowOff>
    </xdr:from>
    <xdr:to>
      <xdr:col>6</xdr:col>
      <xdr:colOff>123265</xdr:colOff>
      <xdr:row>18</xdr:row>
      <xdr:rowOff>20168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 flipV="1">
          <a:off x="4368051" y="4538382"/>
          <a:ext cx="282390" cy="116316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172566</xdr:colOff>
      <xdr:row>12</xdr:row>
      <xdr:rowOff>56029</xdr:rowOff>
    </xdr:from>
    <xdr:to>
      <xdr:col>6</xdr:col>
      <xdr:colOff>795619</xdr:colOff>
      <xdr:row>13</xdr:row>
      <xdr:rowOff>262215</xdr:rowOff>
    </xdr:to>
    <xdr:sp macro="" textlink="$K$21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699742" y="3989294"/>
          <a:ext cx="623053" cy="4975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437030</xdr:colOff>
      <xdr:row>13</xdr:row>
      <xdr:rowOff>268941</xdr:rowOff>
    </xdr:from>
    <xdr:to>
      <xdr:col>6</xdr:col>
      <xdr:colOff>616324</xdr:colOff>
      <xdr:row>14</xdr:row>
      <xdr:rowOff>44824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 flipV="1">
          <a:off x="4964206" y="4493559"/>
          <a:ext cx="179294" cy="67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31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77" t="s">
        <v>501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0" t="s">
        <v>38</v>
      </c>
      <c r="D4" s="280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500</v>
      </c>
      <c r="C5" s="281" t="s">
        <v>167</v>
      </c>
      <c r="D5" s="281"/>
      <c r="E5" s="62">
        <v>4</v>
      </c>
      <c r="F5" s="63">
        <v>52</v>
      </c>
      <c r="G5" s="93" t="s">
        <v>374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2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3"/>
      <c r="P9" s="283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신화여객</v>
      </c>
      <c r="K10" s="191" t="s">
        <v>93</v>
      </c>
      <c r="X10" s="282"/>
      <c r="Z10" s="273"/>
      <c r="AA10" s="39"/>
      <c r="AB10" s="273"/>
    </row>
    <row r="11" spans="1:28" ht="23.25" customHeight="1" thickTop="1">
      <c r="G11" s="6"/>
      <c r="H11" s="225">
        <v>1</v>
      </c>
      <c r="I11" s="226">
        <v>2.0099999999999998</v>
      </c>
      <c r="J11" s="227">
        <v>2.1056171949687608</v>
      </c>
      <c r="K11" s="228"/>
      <c r="M11" s="2"/>
      <c r="Y11" s="284"/>
      <c r="Z11" s="278"/>
      <c r="AA11" s="275"/>
      <c r="AB11" s="273"/>
    </row>
    <row r="12" spans="1:28" ht="23.25" customHeight="1">
      <c r="G12" s="6"/>
      <c r="H12" s="229">
        <v>2</v>
      </c>
      <c r="I12" s="226">
        <v>2.3662575846193561</v>
      </c>
      <c r="J12" s="227">
        <v>2.5478095925376096</v>
      </c>
      <c r="K12" s="230">
        <v>0.21000607262585036</v>
      </c>
      <c r="M12" s="275"/>
      <c r="Y12" s="284"/>
      <c r="Z12" s="278"/>
      <c r="AA12" s="275"/>
      <c r="AB12" s="273"/>
    </row>
    <row r="13" spans="1:28" ht="23.25" customHeight="1">
      <c r="G13" s="6"/>
      <c r="H13" s="229">
        <v>3</v>
      </c>
      <c r="I13" s="226">
        <v>2.37</v>
      </c>
      <c r="J13" s="227">
        <v>2.5938519932493946</v>
      </c>
      <c r="K13" s="231">
        <v>1.807136641868401E-2</v>
      </c>
      <c r="M13" s="275"/>
      <c r="Y13" s="284"/>
      <c r="Z13" s="278"/>
      <c r="AA13" s="275"/>
      <c r="AB13" s="273"/>
    </row>
    <row r="14" spans="1:28" ht="23.25" customHeight="1">
      <c r="G14" s="6"/>
      <c r="H14" s="229">
        <v>4</v>
      </c>
      <c r="I14" s="226">
        <v>2.33</v>
      </c>
      <c r="J14" s="227">
        <v>2.5544959860141851</v>
      </c>
      <c r="K14" s="231">
        <v>-1.5172803744251784E-2</v>
      </c>
      <c r="M14" s="275"/>
      <c r="Y14" s="284"/>
      <c r="Z14" s="278"/>
      <c r="AA14" s="275"/>
      <c r="AB14" s="273"/>
    </row>
    <row r="15" spans="1:28" ht="23.25" customHeight="1">
      <c r="G15" s="6"/>
      <c r="H15" s="229">
        <v>5</v>
      </c>
      <c r="I15" s="226">
        <v>2.2850259626150282</v>
      </c>
      <c r="J15" s="227">
        <v>2.4456217349618097</v>
      </c>
      <c r="K15" s="231">
        <v>-4.2620638923865917E-2</v>
      </c>
      <c r="M15" s="275"/>
      <c r="Y15" s="284"/>
      <c r="Z15" s="278"/>
      <c r="AA15" s="275"/>
      <c r="AB15" s="273"/>
    </row>
    <row r="16" spans="1:28" ht="23.25" customHeight="1">
      <c r="G16" s="6"/>
      <c r="H16" s="229">
        <v>6</v>
      </c>
      <c r="I16" s="226">
        <v>2.0664933427553414</v>
      </c>
      <c r="J16" s="227">
        <v>2.2577072895129953</v>
      </c>
      <c r="K16" s="231">
        <v>-7.6837085131543748E-2</v>
      </c>
      <c r="M16" s="275"/>
      <c r="Y16" s="284"/>
      <c r="Z16" s="278"/>
      <c r="AA16" s="275"/>
      <c r="AB16" s="273"/>
    </row>
    <row r="17" spans="2:28" ht="23.25" customHeight="1">
      <c r="G17" s="6"/>
      <c r="H17" s="229">
        <v>7</v>
      </c>
      <c r="I17" s="226">
        <v>2.13</v>
      </c>
      <c r="J17" s="227">
        <v>2.1782132988515599</v>
      </c>
      <c r="K17" s="231">
        <v>-3.5210051821457755E-2</v>
      </c>
      <c r="M17" s="275"/>
      <c r="Y17" s="284"/>
      <c r="Z17" s="278"/>
      <c r="AA17" s="275"/>
      <c r="AB17" s="273"/>
    </row>
    <row r="18" spans="2:28" ht="23.25" customHeight="1">
      <c r="G18" s="6"/>
      <c r="H18" s="229">
        <v>8</v>
      </c>
      <c r="I18" s="226">
        <v>2.08</v>
      </c>
      <c r="J18" s="227">
        <v>2.0901014647716267</v>
      </c>
      <c r="K18" s="231">
        <v>-4.0451426004234348E-2</v>
      </c>
      <c r="M18" s="275"/>
      <c r="Y18" s="284"/>
      <c r="Z18" s="278"/>
      <c r="AA18" s="275"/>
      <c r="AB18" s="273"/>
    </row>
    <row r="19" spans="2:28" ht="23.25" customHeight="1">
      <c r="G19" s="6"/>
      <c r="H19" s="229">
        <v>9</v>
      </c>
      <c r="I19" s="226">
        <v>2.13</v>
      </c>
      <c r="J19" s="227">
        <v>2.1423253141966603</v>
      </c>
      <c r="K19" s="231">
        <v>2.4986274736063852E-2</v>
      </c>
      <c r="M19" s="275"/>
      <c r="Y19" s="284"/>
      <c r="Z19" s="278"/>
      <c r="AA19" s="275"/>
      <c r="AB19" s="273"/>
    </row>
    <row r="20" spans="2:28" ht="23.25" customHeight="1">
      <c r="G20" s="6"/>
      <c r="H20" s="229">
        <v>10</v>
      </c>
      <c r="I20" s="226">
        <v>2.25</v>
      </c>
      <c r="J20" s="227">
        <v>2.302128789843414</v>
      </c>
      <c r="K20" s="231">
        <v>7.4593468409198005E-2</v>
      </c>
      <c r="M20" s="275"/>
      <c r="Y20" s="284"/>
      <c r="Z20" s="278"/>
      <c r="AA20" s="275"/>
      <c r="AB20" s="273"/>
    </row>
    <row r="21" spans="2:28" ht="23.25" customHeight="1">
      <c r="G21" s="6"/>
      <c r="H21" s="229">
        <v>11</v>
      </c>
      <c r="I21" s="226">
        <v>2.25</v>
      </c>
      <c r="J21" s="227">
        <v>2.3101186824219244</v>
      </c>
      <c r="K21" s="231">
        <v>3.4706540371505223E-3</v>
      </c>
      <c r="M21" s="275"/>
      <c r="Y21" s="284"/>
      <c r="Z21" s="278"/>
      <c r="AA21" s="275"/>
      <c r="AB21" s="273"/>
    </row>
    <row r="22" spans="2:28" ht="23.25" customHeight="1">
      <c r="G22" s="6"/>
      <c r="H22" s="232" t="s">
        <v>319</v>
      </c>
      <c r="I22" s="233">
        <v>0.11940298507462699</v>
      </c>
      <c r="J22" s="234">
        <v>9.712187378684356E-2</v>
      </c>
      <c r="K22" s="235">
        <v>-2.2281111287783428E-2</v>
      </c>
      <c r="M22" s="275"/>
      <c r="Y22" s="284"/>
      <c r="Z22" s="278"/>
      <c r="AA22" s="275"/>
      <c r="AB22" s="273"/>
    </row>
    <row r="23" spans="2:28" ht="23.25" customHeight="1">
      <c r="H23" s="236" t="s">
        <v>320</v>
      </c>
      <c r="I23" s="237"/>
      <c r="J23" s="238" t="s">
        <v>502</v>
      </c>
      <c r="K23" s="239"/>
      <c r="M23" s="275"/>
      <c r="X23" s="2"/>
      <c r="Y23" s="2"/>
      <c r="AB23" s="273"/>
    </row>
    <row r="24" spans="2:28" ht="9" customHeight="1">
      <c r="M24" s="275"/>
      <c r="X24" s="2"/>
      <c r="Y24" s="2"/>
      <c r="AB24" s="274"/>
    </row>
    <row r="25" spans="2:28" ht="16.5" customHeight="1">
      <c r="B25" s="51" t="s">
        <v>126</v>
      </c>
      <c r="C25" s="51"/>
      <c r="D25" s="50"/>
      <c r="E25" s="50"/>
      <c r="F25" s="50"/>
      <c r="G25" s="50"/>
      <c r="H25" s="50"/>
      <c r="I25" s="50"/>
      <c r="J25" s="50"/>
      <c r="K25" s="50"/>
      <c r="M25" s="275"/>
      <c r="X25" s="2"/>
      <c r="Y25" s="2"/>
      <c r="AB25" s="274"/>
    </row>
    <row r="26" spans="2:28" ht="27.75" customHeight="1">
      <c r="B26" s="55" t="s">
        <v>62</v>
      </c>
      <c r="C26" s="55" t="s">
        <v>100</v>
      </c>
      <c r="D26" s="55" t="s">
        <v>102</v>
      </c>
      <c r="E26" s="55" t="s">
        <v>103</v>
      </c>
      <c r="F26" s="55" t="s">
        <v>104</v>
      </c>
      <c r="G26" s="55" t="s">
        <v>105</v>
      </c>
      <c r="H26" s="55" t="s">
        <v>6</v>
      </c>
      <c r="I26" s="55" t="s">
        <v>7</v>
      </c>
      <c r="J26" s="55" t="s">
        <v>106</v>
      </c>
      <c r="K26" s="55" t="s">
        <v>72</v>
      </c>
      <c r="M26" s="275"/>
      <c r="X26" s="2"/>
      <c r="Y26" s="2"/>
      <c r="AB26" s="274"/>
    </row>
    <row r="27" spans="2:28" ht="23.25" customHeight="1">
      <c r="B27" s="74" t="s">
        <v>298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275"/>
      <c r="N27" s="285" t="str">
        <f>C5</f>
        <v>신화여객</v>
      </c>
      <c r="Y27" s="2"/>
    </row>
    <row r="28" spans="2:28" ht="22.5" customHeight="1">
      <c r="B28" s="219" t="s">
        <v>116</v>
      </c>
      <c r="C28" s="67">
        <v>11</v>
      </c>
      <c r="D28" s="68">
        <v>2.2921430134597902E-2</v>
      </c>
      <c r="E28" s="68">
        <v>0.35666014159094822</v>
      </c>
      <c r="F28" s="68">
        <v>0.18940297665438055</v>
      </c>
      <c r="G28" s="69">
        <v>11.4209</v>
      </c>
      <c r="H28" s="70">
        <v>0.69591325577054797</v>
      </c>
      <c r="I28" s="70">
        <v>21.528331169672551</v>
      </c>
      <c r="J28" s="71">
        <v>2.3101186824219244</v>
      </c>
      <c r="K28" s="72" t="s">
        <v>69</v>
      </c>
      <c r="M28" s="275"/>
      <c r="N28" s="39" t="s">
        <v>69</v>
      </c>
      <c r="O28" s="39">
        <v>109</v>
      </c>
      <c r="Y28" s="2"/>
    </row>
    <row r="29" spans="2:28" ht="22.5" customHeight="1">
      <c r="B29" s="52" t="s">
        <v>107</v>
      </c>
      <c r="C29" s="52"/>
      <c r="D29" s="65">
        <f t="shared" ref="D29:I29" si="0">D28/D27-1</f>
        <v>7.6130772585518702E-2</v>
      </c>
      <c r="E29" s="65">
        <f t="shared" si="0"/>
        <v>-1.1448713986710879E-2</v>
      </c>
      <c r="F29" s="65">
        <f t="shared" si="0"/>
        <v>-5.2253206078176295E-2</v>
      </c>
      <c r="G29" s="65">
        <f t="shared" si="0"/>
        <v>-0.10166505910996937</v>
      </c>
      <c r="H29" s="65">
        <f t="shared" si="0"/>
        <v>0.25966717865254085</v>
      </c>
      <c r="I29" s="65">
        <f t="shared" si="0"/>
        <v>9.6870779107960159E-2</v>
      </c>
      <c r="J29" s="65">
        <f>J28/J27-1</f>
        <v>2.5067167008463231E-2</v>
      </c>
      <c r="K29" s="66" t="str">
        <f>J23</f>
        <v>20위/(32개사)</v>
      </c>
      <c r="M29" s="2"/>
      <c r="N29" s="286">
        <v>6.4220183486238536E-2</v>
      </c>
      <c r="O29" s="287">
        <v>7</v>
      </c>
      <c r="X29" s="2"/>
      <c r="Y29" s="2"/>
    </row>
    <row r="30" spans="2:28" ht="22.5" customHeight="1">
      <c r="M30" s="2"/>
      <c r="N30" s="286">
        <v>9.1743119266055051E-2</v>
      </c>
      <c r="O30" s="287">
        <v>10</v>
      </c>
      <c r="X30" s="2"/>
      <c r="Y30" s="2"/>
    </row>
    <row r="31" spans="2:28" ht="17.25" customHeight="1">
      <c r="B31" s="51" t="s">
        <v>127</v>
      </c>
      <c r="C31" s="51"/>
      <c r="D31" s="50"/>
      <c r="E31" s="50"/>
      <c r="F31" s="50"/>
      <c r="G31" s="50"/>
      <c r="H31" s="50"/>
      <c r="I31" s="50"/>
      <c r="J31" s="50"/>
      <c r="K31" s="50"/>
      <c r="M31" s="2"/>
      <c r="N31" s="286">
        <v>0.13761467889908258</v>
      </c>
      <c r="O31" s="287">
        <v>15</v>
      </c>
      <c r="X31" s="2"/>
      <c r="Y31" s="2"/>
    </row>
    <row r="32" spans="2:28" ht="22.5" customHeight="1">
      <c r="B32" s="59"/>
      <c r="C32" s="59"/>
      <c r="M32" s="2"/>
      <c r="N32" s="286">
        <v>0.32110091743119268</v>
      </c>
      <c r="O32" s="287">
        <v>35</v>
      </c>
      <c r="X32" s="2"/>
      <c r="Y32" s="2"/>
    </row>
    <row r="33" spans="2:28" ht="22.5" customHeight="1" thickBot="1">
      <c r="H33" s="192" t="s">
        <v>91</v>
      </c>
      <c r="I33" s="193" t="s">
        <v>92</v>
      </c>
      <c r="J33" s="194" t="str">
        <f>J10</f>
        <v>신화여객</v>
      </c>
      <c r="K33" s="195" t="s">
        <v>115</v>
      </c>
      <c r="M33" s="2"/>
      <c r="N33" s="286">
        <v>0.20183486238532111</v>
      </c>
      <c r="O33" s="287">
        <v>22</v>
      </c>
      <c r="X33" s="2"/>
      <c r="Y33" s="2"/>
    </row>
    <row r="34" spans="2:28" ht="22.5" customHeight="1" thickTop="1">
      <c r="H34" s="199" t="s">
        <v>109</v>
      </c>
      <c r="I34" s="200" t="s">
        <v>69</v>
      </c>
      <c r="J34" s="201" t="s">
        <v>69</v>
      </c>
      <c r="K34" s="202"/>
      <c r="M34" s="2"/>
      <c r="N34" s="286">
        <v>0.1834862385321101</v>
      </c>
      <c r="O34" s="287">
        <v>20</v>
      </c>
      <c r="X34" s="2"/>
      <c r="Z34" s="273"/>
      <c r="AA34" s="39"/>
      <c r="AB34" s="273"/>
    </row>
    <row r="35" spans="2:28" ht="21" customHeight="1">
      <c r="H35" s="196" t="s">
        <v>94</v>
      </c>
      <c r="I35" s="197">
        <v>8.5347657415696804E-2</v>
      </c>
      <c r="J35" s="221" t="s">
        <v>503</v>
      </c>
      <c r="K35" s="198">
        <v>-2.1127473929458268E-2</v>
      </c>
      <c r="M35" s="2"/>
      <c r="X35" s="2"/>
      <c r="Z35" s="273"/>
      <c r="AA35" s="39"/>
      <c r="AB35" s="273"/>
    </row>
    <row r="36" spans="2:28" ht="21" customHeight="1">
      <c r="H36" s="180" t="s">
        <v>95</v>
      </c>
      <c r="I36" s="172">
        <v>9.7881229483736204E-2</v>
      </c>
      <c r="J36" s="181" t="s">
        <v>504</v>
      </c>
      <c r="K36" s="182">
        <v>-6.1381102176811531E-3</v>
      </c>
      <c r="L36" s="4"/>
      <c r="M36" s="2"/>
      <c r="X36" s="2"/>
      <c r="Z36" s="273"/>
      <c r="AA36" s="39"/>
      <c r="AB36" s="273"/>
    </row>
    <row r="37" spans="2:28" ht="21" customHeight="1">
      <c r="H37" s="179" t="s">
        <v>96</v>
      </c>
      <c r="I37" s="172">
        <v>0.17547000895255147</v>
      </c>
      <c r="J37" s="181" t="s">
        <v>505</v>
      </c>
      <c r="K37" s="182">
        <v>-3.7855330053468889E-2</v>
      </c>
      <c r="L37" s="4"/>
      <c r="M37" s="2"/>
      <c r="X37" s="2"/>
      <c r="Z37" s="273"/>
      <c r="AA37" s="39"/>
      <c r="AB37" s="273"/>
    </row>
    <row r="38" spans="2:28" ht="21" customHeight="1">
      <c r="H38" s="179" t="s">
        <v>99</v>
      </c>
      <c r="I38" s="172">
        <v>0.2348552670844524</v>
      </c>
      <c r="J38" s="181" t="s">
        <v>506</v>
      </c>
      <c r="K38" s="182">
        <v>8.6245650346740282E-2</v>
      </c>
      <c r="L38" s="4"/>
      <c r="M38" s="2"/>
      <c r="X38" s="2"/>
      <c r="Z38" s="273"/>
      <c r="AA38" s="39"/>
      <c r="AB38" s="273"/>
    </row>
    <row r="39" spans="2:28" ht="21" customHeight="1">
      <c r="H39" s="183" t="s">
        <v>97</v>
      </c>
      <c r="I39" s="172">
        <v>0.22023276633840644</v>
      </c>
      <c r="J39" s="181" t="s">
        <v>375</v>
      </c>
      <c r="K39" s="182">
        <v>-1.8397903953085326E-2</v>
      </c>
      <c r="L39" s="4"/>
      <c r="M39" s="2"/>
      <c r="X39" s="2"/>
      <c r="Z39" s="273"/>
      <c r="AA39" s="39"/>
      <c r="AB39" s="273"/>
    </row>
    <row r="40" spans="2:28" ht="21" customHeight="1">
      <c r="H40" s="184" t="s">
        <v>98</v>
      </c>
      <c r="I40" s="185">
        <v>0.18621307072515667</v>
      </c>
      <c r="J40" s="186" t="s">
        <v>507</v>
      </c>
      <c r="K40" s="187">
        <v>-2.7268321930465633E-3</v>
      </c>
      <c r="L40" s="4"/>
      <c r="M40" s="2"/>
      <c r="X40" s="2"/>
      <c r="Z40" s="273"/>
      <c r="AA40" s="39"/>
      <c r="AB40" s="273"/>
    </row>
    <row r="41" spans="2:28" ht="22.5" customHeight="1">
      <c r="L41" s="4"/>
      <c r="M41" s="2"/>
      <c r="X41" s="2"/>
      <c r="Z41" s="273"/>
      <c r="AA41" s="39"/>
      <c r="AB41" s="273"/>
    </row>
    <row r="42" spans="2:28" ht="18" customHeight="1">
      <c r="B42" s="51" t="s">
        <v>128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273"/>
      <c r="AA42" s="39"/>
      <c r="AB42" s="273"/>
    </row>
    <row r="43" spans="2:28" ht="30.75" customHeight="1">
      <c r="B43" s="55" t="s">
        <v>62</v>
      </c>
      <c r="C43" s="55" t="s">
        <v>101</v>
      </c>
      <c r="D43" s="55" t="s">
        <v>102</v>
      </c>
      <c r="E43" s="55" t="s">
        <v>103</v>
      </c>
      <c r="F43" s="55" t="s">
        <v>104</v>
      </c>
      <c r="G43" s="55" t="s">
        <v>105</v>
      </c>
      <c r="H43" s="55" t="s">
        <v>6</v>
      </c>
      <c r="I43" s="55" t="s">
        <v>7</v>
      </c>
      <c r="J43" s="55" t="s">
        <v>106</v>
      </c>
      <c r="K43" s="55" t="s">
        <v>72</v>
      </c>
      <c r="L43" s="4"/>
      <c r="M43" s="2"/>
      <c r="N43" s="39" t="s">
        <v>121</v>
      </c>
      <c r="X43" s="2"/>
      <c r="Z43" s="273"/>
      <c r="AA43" s="39"/>
      <c r="AB43" s="273"/>
    </row>
    <row r="44" spans="2:28" ht="22.5" customHeight="1">
      <c r="B44" s="220" t="s">
        <v>116</v>
      </c>
      <c r="C44" s="75">
        <v>1</v>
      </c>
      <c r="D44" s="76">
        <v>5.4828237222044968E-2</v>
      </c>
      <c r="E44" s="76">
        <v>0.40777101704359775</v>
      </c>
      <c r="F44" s="76">
        <v>0.19333927527109684</v>
      </c>
      <c r="G44" s="77">
        <v>13.698489361702133</v>
      </c>
      <c r="H44" s="78">
        <v>5.1381181865553236</v>
      </c>
      <c r="I44" s="78">
        <v>44.676065790634944</v>
      </c>
      <c r="J44" s="79">
        <v>2.1316111527893349</v>
      </c>
      <c r="K44" s="81" t="s">
        <v>76</v>
      </c>
      <c r="L44" s="4"/>
      <c r="M44" s="2"/>
      <c r="N44" s="39">
        <v>1</v>
      </c>
      <c r="X44" s="2"/>
      <c r="Z44" s="273"/>
      <c r="AA44" s="39"/>
      <c r="AB44" s="273"/>
    </row>
    <row r="45" spans="2:28" ht="22.5" customHeight="1">
      <c r="B45" s="219" t="s">
        <v>116</v>
      </c>
      <c r="C45" s="67">
        <v>2</v>
      </c>
      <c r="D45" s="68">
        <v>4.3829431931145954E-2</v>
      </c>
      <c r="E45" s="68">
        <v>0.34140501873069812</v>
      </c>
      <c r="F45" s="68">
        <v>0.15477073459559451</v>
      </c>
      <c r="G45" s="69">
        <v>9.3516250000000003</v>
      </c>
      <c r="H45" s="70">
        <v>0.34538472882726268</v>
      </c>
      <c r="I45" s="70">
        <v>9.321550070238013</v>
      </c>
      <c r="J45" s="71">
        <v>2.5295760416660804</v>
      </c>
      <c r="K45" s="72" t="s">
        <v>165</v>
      </c>
      <c r="M45" s="2"/>
      <c r="N45" s="39">
        <v>5</v>
      </c>
      <c r="X45" s="2"/>
      <c r="Z45" s="273"/>
      <c r="AA45" s="39"/>
      <c r="AB45" s="273"/>
    </row>
    <row r="46" spans="2:28" ht="22.5" customHeight="1">
      <c r="B46" s="219" t="s">
        <v>116</v>
      </c>
      <c r="C46" s="67">
        <v>3</v>
      </c>
      <c r="D46" s="68">
        <v>1.729014768021573E-2</v>
      </c>
      <c r="E46" s="68">
        <v>0.33839717272489483</v>
      </c>
      <c r="F46" s="68">
        <v>0.16574137742059933</v>
      </c>
      <c r="G46" s="69">
        <v>8.9478627450980408</v>
      </c>
      <c r="H46" s="70">
        <v>0.22860343394082336</v>
      </c>
      <c r="I46" s="70">
        <v>10.254496893916933</v>
      </c>
      <c r="J46" s="71">
        <v>2.603652839707054</v>
      </c>
      <c r="K46" s="72" t="s">
        <v>165</v>
      </c>
      <c r="M46" s="2"/>
      <c r="N46" s="39">
        <v>5</v>
      </c>
      <c r="X46" s="2"/>
      <c r="Z46" s="273"/>
      <c r="AA46" s="39"/>
      <c r="AB46" s="273"/>
    </row>
    <row r="47" spans="2:28" ht="22.5" customHeight="1">
      <c r="B47" s="219" t="s">
        <v>116</v>
      </c>
      <c r="C47" s="67">
        <v>4</v>
      </c>
      <c r="D47" s="68">
        <v>1.3476175856895185E-2</v>
      </c>
      <c r="E47" s="68">
        <v>0.33828022605734925</v>
      </c>
      <c r="F47" s="68">
        <v>0.17235022753227991</v>
      </c>
      <c r="G47" s="69">
        <v>9.2147600000000018</v>
      </c>
      <c r="H47" s="70">
        <v>0.22284696999907999</v>
      </c>
      <c r="I47" s="70">
        <v>10.783126803015312</v>
      </c>
      <c r="J47" s="71">
        <v>2.5544959860141851</v>
      </c>
      <c r="K47" s="72" t="s">
        <v>68</v>
      </c>
      <c r="M47" s="2"/>
      <c r="N47" s="39">
        <v>4</v>
      </c>
      <c r="X47" s="2"/>
      <c r="Z47" s="273"/>
      <c r="AA47" s="39"/>
      <c r="AB47" s="273"/>
    </row>
    <row r="48" spans="2:28" ht="22.5" customHeight="1">
      <c r="B48" s="219" t="s">
        <v>116</v>
      </c>
      <c r="C48" s="67">
        <v>5</v>
      </c>
      <c r="D48" s="68">
        <v>1.4158148716837207E-2</v>
      </c>
      <c r="E48" s="68">
        <v>0.34049396057374492</v>
      </c>
      <c r="F48" s="68">
        <v>0.16914235197960481</v>
      </c>
      <c r="G48" s="69">
        <v>10.04054347826087</v>
      </c>
      <c r="H48" s="70">
        <v>0.17786606185035844</v>
      </c>
      <c r="I48" s="70">
        <v>12.399746362995803</v>
      </c>
      <c r="J48" s="71">
        <v>2.4565210760014895</v>
      </c>
      <c r="K48" s="72" t="s">
        <v>68</v>
      </c>
      <c r="M48" s="2"/>
      <c r="N48" s="39">
        <v>4</v>
      </c>
      <c r="X48" s="2"/>
      <c r="Z48" s="273"/>
      <c r="AA48" s="39"/>
      <c r="AB48" s="273"/>
    </row>
    <row r="49" spans="2:28" ht="22.5" customHeight="1">
      <c r="B49" s="219" t="s">
        <v>116</v>
      </c>
      <c r="C49" s="67">
        <v>6</v>
      </c>
      <c r="D49" s="68">
        <v>1.7054944201193495E-2</v>
      </c>
      <c r="E49" s="68">
        <v>0.34770747529624391</v>
      </c>
      <c r="F49" s="68">
        <v>0.16473327517952316</v>
      </c>
      <c r="G49" s="69">
        <v>11.580977272727273</v>
      </c>
      <c r="H49" s="70">
        <v>0.18711323029357138</v>
      </c>
      <c r="I49" s="70">
        <v>15.16483430332991</v>
      </c>
      <c r="J49" s="71">
        <v>2.2577072895129953</v>
      </c>
      <c r="K49" s="72" t="s">
        <v>69</v>
      </c>
      <c r="M49" s="2"/>
      <c r="N49" s="39">
        <v>3</v>
      </c>
      <c r="X49" s="2"/>
      <c r="Z49" s="273"/>
      <c r="AA49" s="39"/>
      <c r="AB49" s="273"/>
    </row>
    <row r="50" spans="2:28" ht="22.5" customHeight="1">
      <c r="B50" s="219" t="s">
        <v>116</v>
      </c>
      <c r="C50" s="67">
        <v>7</v>
      </c>
      <c r="D50" s="68">
        <v>2.0672195322117372E-2</v>
      </c>
      <c r="E50" s="68">
        <v>0.35097067666142606</v>
      </c>
      <c r="F50" s="68">
        <v>0.16240015841932134</v>
      </c>
      <c r="G50" s="69">
        <v>12.330761904761905</v>
      </c>
      <c r="H50" s="70">
        <v>0.17908088795869329</v>
      </c>
      <c r="I50" s="70">
        <v>15.364266621548769</v>
      </c>
      <c r="J50" s="71">
        <v>2.1725166011230326</v>
      </c>
      <c r="K50" s="72" t="s">
        <v>67</v>
      </c>
      <c r="M50" s="2"/>
      <c r="N50" s="39">
        <v>2</v>
      </c>
      <c r="X50" s="2"/>
      <c r="Z50" s="273"/>
      <c r="AA50" s="39"/>
      <c r="AB50" s="273"/>
    </row>
    <row r="51" spans="2:28" ht="22.5" customHeight="1">
      <c r="B51" s="219" t="s">
        <v>116</v>
      </c>
      <c r="C51" s="67">
        <v>8</v>
      </c>
      <c r="D51" s="68">
        <v>2.6195554379110111E-2</v>
      </c>
      <c r="E51" s="68">
        <v>0.35623910288546085</v>
      </c>
      <c r="F51" s="68">
        <v>0.15603024865924534</v>
      </c>
      <c r="G51" s="69">
        <v>13.488900000000005</v>
      </c>
      <c r="H51" s="70">
        <v>0.14002054647085033</v>
      </c>
      <c r="I51" s="70">
        <v>17.849530986508324</v>
      </c>
      <c r="J51" s="71">
        <v>2.0901014647716267</v>
      </c>
      <c r="K51" s="72" t="s">
        <v>67</v>
      </c>
      <c r="M51" s="2"/>
      <c r="N51" s="39">
        <v>2</v>
      </c>
      <c r="X51" s="2"/>
      <c r="Z51" s="273"/>
      <c r="AA51" s="39"/>
      <c r="AB51" s="273"/>
    </row>
    <row r="52" spans="2:28" ht="22.5" customHeight="1">
      <c r="B52" s="219" t="s">
        <v>116</v>
      </c>
      <c r="C52" s="67">
        <v>9</v>
      </c>
      <c r="D52" s="68">
        <v>2.3155154788956245E-2</v>
      </c>
      <c r="E52" s="68">
        <v>0.35835646126977311</v>
      </c>
      <c r="F52" s="68">
        <v>0.16305423465008839</v>
      </c>
      <c r="G52" s="69">
        <v>12.90397619047619</v>
      </c>
      <c r="H52" s="70">
        <v>0.24898608461611685</v>
      </c>
      <c r="I52" s="70">
        <v>17.895874831783399</v>
      </c>
      <c r="J52" s="71">
        <v>2.1423253141966603</v>
      </c>
      <c r="K52" s="72" t="s">
        <v>376</v>
      </c>
      <c r="M52" s="2"/>
      <c r="N52" s="39">
        <v>2</v>
      </c>
      <c r="X52" s="2"/>
      <c r="Z52" s="273"/>
      <c r="AA52" s="39"/>
      <c r="AB52" s="273"/>
    </row>
    <row r="53" spans="2:28" ht="22.5" customHeight="1">
      <c r="B53" s="219" t="s">
        <v>116</v>
      </c>
      <c r="C53" s="67">
        <v>10</v>
      </c>
      <c r="D53" s="68">
        <v>2.0494763586591285E-2</v>
      </c>
      <c r="E53" s="68">
        <v>0.35310220265134074</v>
      </c>
      <c r="F53" s="68">
        <v>0.18341020198962979</v>
      </c>
      <c r="G53" s="69">
        <v>11.577420000000002</v>
      </c>
      <c r="H53" s="70">
        <v>0.52408561111571839</v>
      </c>
      <c r="I53" s="70">
        <v>20.485976919570071</v>
      </c>
      <c r="J53" s="71">
        <v>2.302128789843414</v>
      </c>
      <c r="K53" s="72" t="s">
        <v>69</v>
      </c>
      <c r="M53" s="2"/>
      <c r="N53" s="39">
        <v>3</v>
      </c>
      <c r="X53" s="2"/>
      <c r="Z53" s="273"/>
      <c r="AA53" s="39"/>
      <c r="AB53" s="273"/>
    </row>
    <row r="54" spans="2:28" ht="22.5" customHeight="1">
      <c r="B54" s="219" t="s">
        <v>116</v>
      </c>
      <c r="C54" s="67">
        <v>11</v>
      </c>
      <c r="D54" s="68">
        <v>2.2921430134597902E-2</v>
      </c>
      <c r="E54" s="68">
        <v>0.35666014159094822</v>
      </c>
      <c r="F54" s="68">
        <v>0.18940297665438055</v>
      </c>
      <c r="G54" s="69">
        <v>11.4209</v>
      </c>
      <c r="H54" s="70">
        <v>0.69591325577054797</v>
      </c>
      <c r="I54" s="70">
        <v>21.528331169672551</v>
      </c>
      <c r="J54" s="71">
        <v>2.3101186824219244</v>
      </c>
      <c r="K54" s="72" t="s">
        <v>374</v>
      </c>
      <c r="M54" s="2"/>
      <c r="N54" s="39">
        <v>3</v>
      </c>
      <c r="X54" s="2"/>
      <c r="Z54" s="273"/>
      <c r="AA54" s="39"/>
      <c r="AB54" s="273"/>
    </row>
    <row r="55" spans="2:28" ht="25.5" customHeight="1">
      <c r="B55" s="52" t="s">
        <v>107</v>
      </c>
      <c r="C55" s="52"/>
      <c r="D55" s="65" cm="1">
        <f t="array" aca="1" ref="D55" ca="1">(INDIRECT(ADDRESS(ROW()-1,COLUMN()))/INDIRECT(ADDRESS(ROW()-2,COLUMN())))-1</f>
        <v>0.11840422251048865</v>
      </c>
      <c r="E55" s="65" cm="1">
        <f t="array" aca="1" ref="E55" ca="1">(INDIRECT(ADDRESS(ROW()-1,COLUMN()))/INDIRECT(ADDRESS(ROW()-2,COLUMN())))-1</f>
        <v>1.0076229807947756E-2</v>
      </c>
      <c r="F55" s="65" cm="1">
        <f t="array" aca="1" ref="F55" ca="1">(INDIRECT(ADDRESS(ROW()-1,COLUMN()))/INDIRECT(ADDRESS(ROW()-2,COLUMN())))-1</f>
        <v>3.2674162068092594E-2</v>
      </c>
      <c r="G55" s="65" cm="1">
        <f t="array" aca="1" ref="G55" ca="1">(INDIRECT(ADDRESS(ROW()-1,COLUMN()))/INDIRECT(ADDRESS(ROW()-2,COLUMN())))-1</f>
        <v>-1.3519419697998525E-2</v>
      </c>
      <c r="H55" s="65" cm="1">
        <f t="array" aca="1" ref="H55" ca="1">(INDIRECT(ADDRESS(ROW()-1,COLUMN()))/INDIRECT(ADDRESS(ROW()-2,COLUMN())))-1</f>
        <v>0.32786178633873986</v>
      </c>
      <c r="I55" s="65" cm="1">
        <f t="array" aca="1" ref="I55" ca="1">(INDIRECT(ADDRESS(ROW()-1,COLUMN()))/INDIRECT(ADDRESS(ROW()-2,COLUMN())))-1</f>
        <v>5.0881354313482952E-2</v>
      </c>
      <c r="J55" s="65" cm="1">
        <f t="array" aca="1" ref="J55" ca="1">(INDIRECT(ADDRESS(ROW()-1,COLUMN()))/INDIRECT(ADDRESS(ROW()-2,COLUMN())))-1</f>
        <v>3.4706540371505223E-3</v>
      </c>
      <c r="K55" s="73" t="str" cm="1">
        <f t="array" aca="1" ref="K55" ca="1">_xlfn.IFS(N55=0,"등급유지",N55&gt;0,N55&amp;"등급 상승",N55&lt;0,N55&amp;"등급 하락")</f>
        <v>등급유지</v>
      </c>
      <c r="M55" s="288"/>
      <c r="N55" s="39" cm="1">
        <f t="array" aca="1" ref="N55" ca="1">(INDIRECT(ADDRESS(ROW()-1,COLUMN()))-INDIRECT(ADDRESS(ROW()-2,COLUMN())))</f>
        <v>0</v>
      </c>
      <c r="O55" s="39" t="s">
        <v>122</v>
      </c>
      <c r="X55" s="289"/>
      <c r="Z55" s="279"/>
      <c r="AA55" s="39"/>
      <c r="AB55" s="273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88"/>
      <c r="X56" s="289"/>
      <c r="Z56" s="279"/>
      <c r="AA56" s="39"/>
      <c r="AB56" s="273"/>
    </row>
    <row r="57" spans="2:28" ht="18" customHeight="1">
      <c r="B57" s="51" t="s">
        <v>129</v>
      </c>
      <c r="C57" s="51"/>
      <c r="D57" s="50"/>
      <c r="E57" s="50"/>
      <c r="F57" s="50"/>
      <c r="G57" s="50"/>
      <c r="H57" s="50"/>
      <c r="I57" s="50"/>
      <c r="J57" s="50"/>
      <c r="K57" s="50"/>
      <c r="M57" s="288"/>
      <c r="X57" s="289"/>
      <c r="Z57" s="279"/>
      <c r="AA57" s="39"/>
      <c r="AB57" s="273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88"/>
      <c r="X58" s="289"/>
      <c r="Z58" s="279"/>
      <c r="AA58" s="39"/>
      <c r="AB58" s="273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88"/>
      <c r="N59" s="289"/>
      <c r="P59" s="290"/>
      <c r="AA59" s="276"/>
    </row>
    <row r="60" spans="2:28" ht="25.5" customHeight="1">
      <c r="B60" s="47"/>
      <c r="C60" s="47"/>
      <c r="D60" s="48"/>
      <c r="M60" s="288"/>
      <c r="N60" s="289"/>
      <c r="P60" s="290"/>
      <c r="AA60" s="276"/>
    </row>
    <row r="61" spans="2:28" ht="25.5" customHeight="1">
      <c r="B61" s="47"/>
      <c r="C61" s="47"/>
      <c r="D61" s="48"/>
      <c r="M61" s="288"/>
      <c r="N61" s="289"/>
      <c r="P61" s="290"/>
      <c r="AA61" s="276"/>
    </row>
    <row r="62" spans="2:28" ht="25.5" customHeight="1">
      <c r="B62" s="47"/>
      <c r="C62" s="47"/>
      <c r="D62" s="48"/>
      <c r="M62" s="288"/>
      <c r="N62" s="289"/>
      <c r="P62" s="290"/>
      <c r="AA62" s="276"/>
    </row>
    <row r="63" spans="2:28" ht="25.5" customHeight="1">
      <c r="B63" s="47"/>
      <c r="C63" s="47"/>
      <c r="D63" s="48"/>
      <c r="M63" s="288"/>
      <c r="N63" s="289"/>
      <c r="P63" s="290"/>
      <c r="AA63" s="276"/>
    </row>
    <row r="64" spans="2:28" ht="25.5" customHeight="1">
      <c r="B64" s="47"/>
      <c r="C64" s="47"/>
      <c r="D64" s="48"/>
      <c r="M64" s="288"/>
      <c r="N64" s="289"/>
      <c r="P64" s="290"/>
      <c r="AA64" s="276"/>
    </row>
    <row r="65" spans="2:27" ht="25.5" customHeight="1">
      <c r="B65" s="47"/>
      <c r="C65" s="47"/>
      <c r="D65" s="48"/>
      <c r="M65" s="288"/>
      <c r="N65" s="289"/>
      <c r="P65" s="290"/>
      <c r="AA65" s="276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88"/>
      <c r="N66" s="289"/>
      <c r="P66" s="290"/>
      <c r="AA66" s="276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88"/>
      <c r="N67" s="289"/>
      <c r="P67" s="290"/>
      <c r="AA67" s="276"/>
    </row>
    <row r="68" spans="2:27" ht="25.5" customHeight="1" thickBot="1">
      <c r="B68" s="203" t="s">
        <v>91</v>
      </c>
      <c r="C68" s="204" t="s">
        <v>120</v>
      </c>
      <c r="D68" s="204" t="s">
        <v>118</v>
      </c>
      <c r="E68" s="204" t="s">
        <v>119</v>
      </c>
      <c r="F68" s="204" t="s">
        <v>117</v>
      </c>
      <c r="G68" s="204" t="s">
        <v>157</v>
      </c>
      <c r="H68" s="204" t="s">
        <v>157</v>
      </c>
      <c r="I68" s="204" t="s">
        <v>157</v>
      </c>
      <c r="J68" s="204" t="s">
        <v>157</v>
      </c>
      <c r="K68" s="205" t="s">
        <v>157</v>
      </c>
      <c r="M68" s="291">
        <v>1</v>
      </c>
      <c r="N68" s="292">
        <v>2</v>
      </c>
      <c r="O68" s="292">
        <v>3</v>
      </c>
      <c r="P68" s="291">
        <v>4</v>
      </c>
      <c r="Q68" s="292"/>
      <c r="R68" s="292"/>
      <c r="S68" s="291"/>
      <c r="T68" s="292"/>
      <c r="U68" s="287"/>
      <c r="AA68" s="276"/>
    </row>
    <row r="69" spans="2:27" ht="25.5" customHeight="1" thickTop="1">
      <c r="B69" s="208" t="s">
        <v>109</v>
      </c>
      <c r="C69" s="209" t="s">
        <v>68</v>
      </c>
      <c r="D69" s="210" t="s">
        <v>69</v>
      </c>
      <c r="E69" s="210" t="s">
        <v>69</v>
      </c>
      <c r="F69" s="210" t="s">
        <v>67</v>
      </c>
      <c r="G69" s="210" t="s">
        <v>157</v>
      </c>
      <c r="H69" s="210" t="s">
        <v>157</v>
      </c>
      <c r="I69" s="210" t="s">
        <v>157</v>
      </c>
      <c r="J69" s="210" t="s">
        <v>157</v>
      </c>
      <c r="K69" s="210" t="s">
        <v>157</v>
      </c>
      <c r="M69" s="291" t="s">
        <v>120</v>
      </c>
      <c r="N69" s="291" t="s">
        <v>118</v>
      </c>
      <c r="O69" s="291" t="s">
        <v>119</v>
      </c>
      <c r="P69" s="291" t="s">
        <v>117</v>
      </c>
      <c r="Q69" s="291"/>
      <c r="R69" s="291"/>
      <c r="S69" s="291"/>
      <c r="T69" s="291"/>
      <c r="U69" s="288"/>
      <c r="AA69" s="276"/>
    </row>
    <row r="70" spans="2:27" ht="25.5" customHeight="1">
      <c r="B70" s="206" t="s">
        <v>94</v>
      </c>
      <c r="C70" s="197" t="s">
        <v>508</v>
      </c>
      <c r="D70" s="197" t="s">
        <v>297</v>
      </c>
      <c r="E70" s="197" t="s">
        <v>297</v>
      </c>
      <c r="F70" s="197" t="s">
        <v>297</v>
      </c>
      <c r="G70" s="197" t="s">
        <v>157</v>
      </c>
      <c r="H70" s="197" t="s">
        <v>157</v>
      </c>
      <c r="I70" s="197" t="s">
        <v>157</v>
      </c>
      <c r="J70" s="197" t="s">
        <v>157</v>
      </c>
      <c r="K70" s="207" t="s">
        <v>157</v>
      </c>
      <c r="M70" s="288"/>
      <c r="N70" s="289"/>
      <c r="P70" s="290"/>
      <c r="AA70" s="276"/>
    </row>
    <row r="71" spans="2:27" ht="25.5" customHeight="1">
      <c r="B71" s="171" t="s">
        <v>95</v>
      </c>
      <c r="C71" s="173" t="s">
        <v>509</v>
      </c>
      <c r="D71" s="173" t="s">
        <v>297</v>
      </c>
      <c r="E71" s="173" t="s">
        <v>297</v>
      </c>
      <c r="F71" s="173" t="s">
        <v>297</v>
      </c>
      <c r="G71" s="173" t="s">
        <v>157</v>
      </c>
      <c r="H71" s="173" t="s">
        <v>157</v>
      </c>
      <c r="I71" s="173" t="s">
        <v>157</v>
      </c>
      <c r="J71" s="173" t="s">
        <v>157</v>
      </c>
      <c r="K71" s="174" t="s">
        <v>157</v>
      </c>
      <c r="M71" s="293">
        <v>0.125</v>
      </c>
      <c r="N71" s="293">
        <v>0</v>
      </c>
      <c r="O71" s="293">
        <v>0</v>
      </c>
      <c r="P71" s="293">
        <v>0</v>
      </c>
      <c r="Q71" s="293"/>
      <c r="R71" s="293"/>
      <c r="S71" s="293"/>
      <c r="T71" s="293"/>
      <c r="AA71" s="276"/>
    </row>
    <row r="72" spans="2:27" ht="25.5" customHeight="1">
      <c r="B72" s="170" t="s">
        <v>96</v>
      </c>
      <c r="C72" s="173" t="s">
        <v>510</v>
      </c>
      <c r="D72" s="173" t="s">
        <v>511</v>
      </c>
      <c r="E72" s="173" t="s">
        <v>297</v>
      </c>
      <c r="F72" s="173" t="s">
        <v>297</v>
      </c>
      <c r="G72" s="173" t="s">
        <v>157</v>
      </c>
      <c r="H72" s="173" t="s">
        <v>157</v>
      </c>
      <c r="I72" s="173" t="s">
        <v>157</v>
      </c>
      <c r="J72" s="173" t="s">
        <v>157</v>
      </c>
      <c r="K72" s="174" t="s">
        <v>157</v>
      </c>
      <c r="M72" s="293">
        <v>0.25</v>
      </c>
      <c r="N72" s="293">
        <v>0</v>
      </c>
      <c r="O72" s="293">
        <v>0</v>
      </c>
      <c r="P72" s="293">
        <v>0</v>
      </c>
      <c r="Q72" s="293"/>
      <c r="R72" s="293"/>
      <c r="S72" s="293"/>
      <c r="T72" s="293"/>
      <c r="AA72" s="276"/>
    </row>
    <row r="73" spans="2:27" ht="25.5" customHeight="1">
      <c r="B73" s="170" t="s">
        <v>99</v>
      </c>
      <c r="C73" s="173" t="s">
        <v>509</v>
      </c>
      <c r="D73" s="173" t="s">
        <v>512</v>
      </c>
      <c r="E73" s="173" t="s">
        <v>513</v>
      </c>
      <c r="F73" s="173" t="s">
        <v>514</v>
      </c>
      <c r="G73" s="173" t="s">
        <v>157</v>
      </c>
      <c r="H73" s="173" t="s">
        <v>157</v>
      </c>
      <c r="I73" s="173" t="s">
        <v>157</v>
      </c>
      <c r="J73" s="173" t="s">
        <v>157</v>
      </c>
      <c r="K73" s="174" t="s">
        <v>157</v>
      </c>
      <c r="M73" s="293">
        <v>0.375</v>
      </c>
      <c r="N73" s="293">
        <v>0.2</v>
      </c>
      <c r="O73" s="293">
        <v>0</v>
      </c>
      <c r="P73" s="293">
        <v>0</v>
      </c>
      <c r="Q73" s="293"/>
      <c r="R73" s="293"/>
      <c r="S73" s="293"/>
      <c r="T73" s="293"/>
      <c r="AA73" s="276"/>
    </row>
    <row r="74" spans="2:27" ht="25.5" customHeight="1">
      <c r="B74" s="175" t="s">
        <v>97</v>
      </c>
      <c r="C74" s="173" t="s">
        <v>297</v>
      </c>
      <c r="D74" s="173" t="s">
        <v>515</v>
      </c>
      <c r="E74" s="173" t="s">
        <v>515</v>
      </c>
      <c r="F74" s="173" t="s">
        <v>516</v>
      </c>
      <c r="G74" s="173" t="s">
        <v>157</v>
      </c>
      <c r="H74" s="173" t="s">
        <v>157</v>
      </c>
      <c r="I74" s="173" t="s">
        <v>157</v>
      </c>
      <c r="J74" s="173" t="s">
        <v>157</v>
      </c>
      <c r="K74" s="174" t="s">
        <v>157</v>
      </c>
      <c r="M74" s="293">
        <v>0.25</v>
      </c>
      <c r="N74" s="293">
        <v>0.4</v>
      </c>
      <c r="O74" s="293">
        <v>0.7</v>
      </c>
      <c r="P74" s="293">
        <v>0.31818181818181818</v>
      </c>
      <c r="Q74" s="293"/>
      <c r="R74" s="293"/>
      <c r="S74" s="293"/>
      <c r="T74" s="293"/>
      <c r="AA74" s="276"/>
    </row>
    <row r="75" spans="2:27" ht="25.5" customHeight="1">
      <c r="B75" s="176" t="s">
        <v>98</v>
      </c>
      <c r="C75" s="177" t="s">
        <v>297</v>
      </c>
      <c r="D75" s="177" t="s">
        <v>517</v>
      </c>
      <c r="E75" s="177" t="s">
        <v>297</v>
      </c>
      <c r="F75" s="177" t="s">
        <v>518</v>
      </c>
      <c r="G75" s="177" t="s">
        <v>157</v>
      </c>
      <c r="H75" s="177" t="s">
        <v>157</v>
      </c>
      <c r="I75" s="177" t="s">
        <v>157</v>
      </c>
      <c r="J75" s="177" t="s">
        <v>157</v>
      </c>
      <c r="K75" s="178" t="s">
        <v>157</v>
      </c>
      <c r="M75" s="293">
        <v>0</v>
      </c>
      <c r="N75" s="293">
        <v>0.3</v>
      </c>
      <c r="O75" s="293">
        <v>0.3</v>
      </c>
      <c r="P75" s="293">
        <v>0.5</v>
      </c>
      <c r="Q75" s="293"/>
      <c r="R75" s="293"/>
      <c r="S75" s="293"/>
      <c r="T75" s="293"/>
      <c r="AA75" s="276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293">
        <v>0</v>
      </c>
      <c r="N76" s="293">
        <v>0.1</v>
      </c>
      <c r="O76" s="293">
        <v>0</v>
      </c>
      <c r="P76" s="293">
        <v>0.18181818181818182</v>
      </c>
      <c r="Q76" s="293"/>
      <c r="R76" s="293"/>
      <c r="S76" s="293"/>
      <c r="T76" s="293"/>
      <c r="AA76" s="276"/>
    </row>
    <row r="77" spans="2:27" ht="17.25" customHeight="1">
      <c r="B77" s="51" t="s">
        <v>130</v>
      </c>
      <c r="C77" s="51"/>
      <c r="D77" s="50"/>
      <c r="E77" s="50"/>
      <c r="F77" s="50"/>
      <c r="G77" s="50"/>
      <c r="H77" s="50"/>
      <c r="I77" s="50"/>
      <c r="J77" s="50"/>
      <c r="K77" s="50"/>
      <c r="M77" s="288"/>
      <c r="N77" s="289"/>
      <c r="P77" s="290"/>
      <c r="AA77" s="276"/>
    </row>
    <row r="78" spans="2:27" ht="30.75" customHeight="1">
      <c r="B78" s="55" t="s">
        <v>75</v>
      </c>
      <c r="C78" s="55" t="s">
        <v>101</v>
      </c>
      <c r="D78" s="55" t="s">
        <v>102</v>
      </c>
      <c r="E78" s="55" t="s">
        <v>103</v>
      </c>
      <c r="F78" s="55" t="s">
        <v>104</v>
      </c>
      <c r="G78" s="55" t="s">
        <v>105</v>
      </c>
      <c r="H78" s="55" t="s">
        <v>6</v>
      </c>
      <c r="I78" s="55" t="s">
        <v>7</v>
      </c>
      <c r="J78" s="55" t="s">
        <v>106</v>
      </c>
      <c r="K78" s="55" t="s">
        <v>108</v>
      </c>
      <c r="M78" s="288"/>
      <c r="N78" s="289"/>
      <c r="P78" s="290"/>
      <c r="AA78" s="276"/>
    </row>
    <row r="79" spans="2:27" ht="19.5" customHeight="1">
      <c r="B79" s="85" t="s">
        <v>120</v>
      </c>
      <c r="C79" s="64">
        <v>1</v>
      </c>
      <c r="D79" s="86">
        <v>5.064528083499175E-2</v>
      </c>
      <c r="E79" s="86">
        <v>0.44066433005358108</v>
      </c>
      <c r="F79" s="86">
        <v>0.19761694199132057</v>
      </c>
      <c r="G79" s="87">
        <v>13.329875000000001</v>
      </c>
      <c r="H79" s="88">
        <v>1.5003980410803177</v>
      </c>
      <c r="I79" s="88">
        <v>36.169272777397467</v>
      </c>
      <c r="J79" s="89">
        <v>2.2952981855852199</v>
      </c>
      <c r="K79" s="72"/>
      <c r="M79" s="288"/>
      <c r="N79" s="289"/>
      <c r="P79" s="290"/>
      <c r="AA79" s="276"/>
    </row>
    <row r="80" spans="2:27" ht="19.5" customHeight="1">
      <c r="B80" s="85" t="s">
        <v>120</v>
      </c>
      <c r="C80" s="64">
        <v>2</v>
      </c>
      <c r="D80" s="86">
        <v>4.4232765859836459E-2</v>
      </c>
      <c r="E80" s="86">
        <v>0.36480991144156572</v>
      </c>
      <c r="F80" s="86">
        <v>0.15557211478399086</v>
      </c>
      <c r="G80" s="87">
        <v>9.0760000000000005</v>
      </c>
      <c r="H80" s="88">
        <v>0.10008763570728545</v>
      </c>
      <c r="I80" s="88">
        <v>9.2337259814054633</v>
      </c>
      <c r="J80" s="89">
        <v>2.7192335034622803</v>
      </c>
      <c r="K80" s="72"/>
      <c r="M80" s="288"/>
      <c r="N80" s="289"/>
      <c r="P80" s="290"/>
      <c r="AA80" s="276"/>
    </row>
    <row r="81" spans="2:27" ht="19.5" customHeight="1">
      <c r="B81" s="85" t="s">
        <v>120</v>
      </c>
      <c r="C81" s="64">
        <v>3</v>
      </c>
      <c r="D81" s="86">
        <v>2.0957461192374516E-2</v>
      </c>
      <c r="E81" s="86">
        <v>0.36005149327874569</v>
      </c>
      <c r="F81" s="86">
        <v>0.16201531116984844</v>
      </c>
      <c r="G81" s="87">
        <v>8.5483750000000001</v>
      </c>
      <c r="H81" s="88">
        <v>0.15473514923063653</v>
      </c>
      <c r="I81" s="88">
        <v>10.215056491012676</v>
      </c>
      <c r="J81" s="89">
        <v>2.7926101825834442</v>
      </c>
      <c r="K81" s="72"/>
      <c r="M81" s="288"/>
      <c r="N81" s="289"/>
      <c r="P81" s="290"/>
      <c r="AA81" s="276"/>
    </row>
    <row r="82" spans="2:27" ht="19.5" customHeight="1">
      <c r="B82" s="85" t="s">
        <v>120</v>
      </c>
      <c r="C82" s="64">
        <v>4</v>
      </c>
      <c r="D82" s="86">
        <v>1.4832775191469649E-2</v>
      </c>
      <c r="E82" s="86">
        <v>0.35376197039903307</v>
      </c>
      <c r="F82" s="86">
        <v>0.16814995533156332</v>
      </c>
      <c r="G82" s="87">
        <v>8.5052500000000002</v>
      </c>
      <c r="H82" s="88">
        <v>0.57676765681011166</v>
      </c>
      <c r="I82" s="88">
        <v>6.8265628303473722</v>
      </c>
      <c r="J82" s="89">
        <v>2.8038291979286112</v>
      </c>
      <c r="K82" s="72"/>
      <c r="M82" s="288"/>
      <c r="N82" s="289"/>
      <c r="P82" s="290"/>
      <c r="AA82" s="276"/>
    </row>
    <row r="83" spans="2:27" ht="19.5" customHeight="1">
      <c r="B83" s="85" t="s">
        <v>120</v>
      </c>
      <c r="C83" s="64">
        <v>5</v>
      </c>
      <c r="D83" s="86">
        <v>1.2892707661808223E-2</v>
      </c>
      <c r="E83" s="86">
        <v>0.34796995668635161</v>
      </c>
      <c r="F83" s="86">
        <v>0.1667493036905863</v>
      </c>
      <c r="G83" s="87">
        <v>9.0397142857142843</v>
      </c>
      <c r="H83" s="88">
        <v>0.24171499718316919</v>
      </c>
      <c r="I83" s="88">
        <v>6.5092827410453449</v>
      </c>
      <c r="J83" s="89">
        <v>2.7479309200272573</v>
      </c>
      <c r="K83" s="72"/>
      <c r="M83" s="288"/>
      <c r="N83" s="289"/>
      <c r="P83" s="290"/>
      <c r="AA83" s="276"/>
    </row>
    <row r="84" spans="2:27" ht="19.5" customHeight="1">
      <c r="B84" s="85" t="s">
        <v>120</v>
      </c>
      <c r="C84" s="64">
        <v>6</v>
      </c>
      <c r="D84" s="86">
        <v>1.306717913938074E-2</v>
      </c>
      <c r="E84" s="86">
        <v>0.36149089277268498</v>
      </c>
      <c r="F84" s="86">
        <v>0.16071142982685574</v>
      </c>
      <c r="G84" s="87">
        <v>10.371714285714287</v>
      </c>
      <c r="H84" s="88">
        <v>0.21171955692634015</v>
      </c>
      <c r="I84" s="88">
        <v>8.5111261884388743</v>
      </c>
      <c r="J84" s="89">
        <v>2.5320257944902584</v>
      </c>
      <c r="K84" s="72"/>
      <c r="M84" s="288"/>
      <c r="N84" s="289"/>
      <c r="P84" s="290"/>
      <c r="AA84" s="276"/>
    </row>
    <row r="85" spans="2:27" ht="19.5" customHeight="1">
      <c r="B85" s="85" t="s">
        <v>120</v>
      </c>
      <c r="C85" s="64">
        <v>7</v>
      </c>
      <c r="D85" s="86">
        <v>1.708079626158392E-2</v>
      </c>
      <c r="E85" s="86">
        <v>0.36900390007085609</v>
      </c>
      <c r="F85" s="86">
        <v>0.17064832672016533</v>
      </c>
      <c r="G85" s="87">
        <v>11.110571428571429</v>
      </c>
      <c r="H85" s="88">
        <v>0.16108396622552482</v>
      </c>
      <c r="I85" s="88">
        <v>10.685236426293145</v>
      </c>
      <c r="J85" s="89">
        <v>2.434566418091046</v>
      </c>
      <c r="K85" s="72"/>
      <c r="M85" s="288"/>
      <c r="N85" s="289"/>
      <c r="P85" s="290"/>
      <c r="AA85" s="276"/>
    </row>
    <row r="86" spans="2:27" ht="19.5" customHeight="1">
      <c r="B86" s="85" t="s">
        <v>120</v>
      </c>
      <c r="C86" s="64">
        <v>8</v>
      </c>
      <c r="D86" s="86">
        <v>2.4739702979783403E-2</v>
      </c>
      <c r="E86" s="86">
        <v>0.37207955264367826</v>
      </c>
      <c r="F86" s="86">
        <v>0.15399809597901595</v>
      </c>
      <c r="G86" s="87">
        <v>12.317571428571426</v>
      </c>
      <c r="H86" s="88">
        <v>0.1609248617681675</v>
      </c>
      <c r="I86" s="88">
        <v>10.148761391075086</v>
      </c>
      <c r="J86" s="89">
        <v>2.3175337090981589</v>
      </c>
      <c r="K86" s="72"/>
      <c r="M86" s="288"/>
      <c r="N86" s="289"/>
      <c r="P86" s="290"/>
      <c r="AA86" s="276"/>
    </row>
    <row r="87" spans="2:27" ht="19.5" customHeight="1">
      <c r="B87" s="85" t="s">
        <v>120</v>
      </c>
      <c r="C87" s="64">
        <v>9</v>
      </c>
      <c r="D87" s="86">
        <v>2.2923306529800014E-2</v>
      </c>
      <c r="E87" s="86">
        <v>0.36893737394112736</v>
      </c>
      <c r="F87" s="86">
        <v>0.17459011130240504</v>
      </c>
      <c r="G87" s="87">
        <v>11.673857142857145</v>
      </c>
      <c r="H87" s="88">
        <v>0.26413590246048918</v>
      </c>
      <c r="I87" s="88">
        <v>12.031204345876366</v>
      </c>
      <c r="J87" s="89">
        <v>2.3881092865026408</v>
      </c>
      <c r="K87" s="72"/>
      <c r="M87" s="288"/>
      <c r="N87" s="289"/>
      <c r="P87" s="290"/>
      <c r="AA87" s="276"/>
    </row>
    <row r="88" spans="2:27" ht="19.5" customHeight="1">
      <c r="B88" s="85" t="s">
        <v>120</v>
      </c>
      <c r="C88" s="64">
        <v>10</v>
      </c>
      <c r="D88" s="86">
        <v>1.9424698114228003E-2</v>
      </c>
      <c r="E88" s="86">
        <v>0.36316088890403331</v>
      </c>
      <c r="F88" s="86">
        <v>0.20813636927779225</v>
      </c>
      <c r="G88" s="87">
        <v>10.181000000000001</v>
      </c>
      <c r="H88" s="88">
        <v>0.47986270834120859</v>
      </c>
      <c r="I88" s="88">
        <v>15.117307498830863</v>
      </c>
      <c r="J88" s="89">
        <v>2.6437978190958185</v>
      </c>
      <c r="K88" s="72"/>
      <c r="M88" s="288"/>
      <c r="N88" s="289"/>
      <c r="P88" s="290"/>
      <c r="AA88" s="276"/>
    </row>
    <row r="89" spans="2:27" ht="19.5" customHeight="1">
      <c r="B89" s="85" t="s">
        <v>120</v>
      </c>
      <c r="C89" s="64">
        <v>11</v>
      </c>
      <c r="D89" s="86">
        <v>2.3659517285918284E-2</v>
      </c>
      <c r="E89" s="86">
        <v>0.37039996431855815</v>
      </c>
      <c r="F89" s="86">
        <v>0.21506395980163071</v>
      </c>
      <c r="G89" s="87">
        <v>10.269375</v>
      </c>
      <c r="H89" s="88">
        <v>0.72971403240450994</v>
      </c>
      <c r="I89" s="88">
        <v>17.047439882656114</v>
      </c>
      <c r="J89" s="89">
        <v>2.6149694700802191</v>
      </c>
      <c r="K89" s="72" t="s">
        <v>68</v>
      </c>
      <c r="M89" s="288"/>
      <c r="N89" s="289"/>
      <c r="P89" s="290"/>
      <c r="AA89" s="276"/>
    </row>
    <row r="90" spans="2:27" ht="19.5" customHeight="1">
      <c r="B90" s="85" t="s">
        <v>118</v>
      </c>
      <c r="C90" s="64">
        <v>1</v>
      </c>
      <c r="D90" s="86">
        <v>5.5668528773537534E-2</v>
      </c>
      <c r="E90" s="86">
        <v>0.43006627302564793</v>
      </c>
      <c r="F90" s="86">
        <v>0.18769873329373007</v>
      </c>
      <c r="G90" s="87">
        <v>12.843333333333334</v>
      </c>
      <c r="H90" s="88">
        <v>1.4267923743486903</v>
      </c>
      <c r="I90" s="88">
        <v>20.31416625219747</v>
      </c>
      <c r="J90" s="89">
        <v>2.0340970169745187</v>
      </c>
      <c r="K90" s="72"/>
      <c r="M90" s="288"/>
      <c r="N90" s="289"/>
      <c r="P90" s="290"/>
      <c r="AA90" s="276"/>
    </row>
    <row r="91" spans="2:27" ht="19.5" customHeight="1">
      <c r="B91" s="85" t="s">
        <v>118</v>
      </c>
      <c r="C91" s="64">
        <v>2</v>
      </c>
      <c r="D91" s="86">
        <v>6.513473185495823E-2</v>
      </c>
      <c r="E91" s="86">
        <v>0.33768056767831328</v>
      </c>
      <c r="F91" s="86">
        <v>0.15033231439263936</v>
      </c>
      <c r="G91" s="87">
        <v>9.1514444444444436</v>
      </c>
      <c r="H91" s="88">
        <v>0.88214031081032618</v>
      </c>
      <c r="I91" s="88">
        <v>5.5919459505912563</v>
      </c>
      <c r="J91" s="89">
        <v>2.3427312815593977</v>
      </c>
      <c r="K91" s="72"/>
      <c r="M91" s="288"/>
      <c r="N91" s="289"/>
      <c r="P91" s="290"/>
      <c r="AA91" s="276"/>
    </row>
    <row r="92" spans="2:27" ht="19.5" customHeight="1">
      <c r="B92" s="85" t="s">
        <v>118</v>
      </c>
      <c r="C92" s="64">
        <v>3</v>
      </c>
      <c r="D92" s="86">
        <v>1.6600096012647628E-2</v>
      </c>
      <c r="E92" s="86">
        <v>0.31830639941595956</v>
      </c>
      <c r="F92" s="86">
        <v>0.15950967487527995</v>
      </c>
      <c r="G92" s="87">
        <v>8.0496999999999996</v>
      </c>
      <c r="H92" s="88">
        <v>0.59657464608526456</v>
      </c>
      <c r="I92" s="88">
        <v>5.1872377028406689</v>
      </c>
      <c r="J92" s="89">
        <v>2.5211471376121599</v>
      </c>
      <c r="K92" s="72"/>
      <c r="M92" s="288"/>
      <c r="N92" s="289"/>
      <c r="P92" s="290"/>
      <c r="AA92" s="276"/>
    </row>
    <row r="93" spans="2:27" ht="19.5" customHeight="1">
      <c r="B93" s="85" t="s">
        <v>118</v>
      </c>
      <c r="C93" s="64">
        <v>4</v>
      </c>
      <c r="D93" s="86">
        <v>1.8610108671326352E-2</v>
      </c>
      <c r="E93" s="86">
        <v>0.33184749022624127</v>
      </c>
      <c r="F93" s="86">
        <v>0.17461122596572576</v>
      </c>
      <c r="G93" s="87">
        <v>8.939222222222222</v>
      </c>
      <c r="H93" s="88">
        <v>0.29930526054473461</v>
      </c>
      <c r="I93" s="88">
        <v>7.6310473452934398</v>
      </c>
      <c r="J93" s="89">
        <v>2.4479953446435241</v>
      </c>
      <c r="K93" s="72"/>
      <c r="M93" s="288"/>
      <c r="N93" s="289"/>
      <c r="P93" s="290"/>
      <c r="AA93" s="276"/>
    </row>
    <row r="94" spans="2:27" ht="19.5" customHeight="1">
      <c r="B94" s="85" t="s">
        <v>118</v>
      </c>
      <c r="C94" s="64">
        <v>5</v>
      </c>
      <c r="D94" s="86">
        <v>2.0708612921807378E-2</v>
      </c>
      <c r="E94" s="86">
        <v>0.33434460536375138</v>
      </c>
      <c r="F94" s="86">
        <v>0.162153798245363</v>
      </c>
      <c r="G94" s="87">
        <v>9.6173333333333346</v>
      </c>
      <c r="H94" s="88">
        <v>0.18674607336064838</v>
      </c>
      <c r="I94" s="88">
        <v>9.1335806789117111</v>
      </c>
      <c r="J94" s="89">
        <v>2.3539626851522688</v>
      </c>
      <c r="K94" s="72"/>
      <c r="M94" s="288"/>
      <c r="N94" s="289"/>
      <c r="P94" s="290"/>
      <c r="AA94" s="276"/>
    </row>
    <row r="95" spans="2:27" ht="19.5" customHeight="1">
      <c r="B95" s="85" t="s">
        <v>118</v>
      </c>
      <c r="C95" s="64">
        <v>6</v>
      </c>
      <c r="D95" s="86">
        <v>2.5133565418258546E-2</v>
      </c>
      <c r="E95" s="86">
        <v>0.33504687925641025</v>
      </c>
      <c r="F95" s="86">
        <v>0.15905230259346193</v>
      </c>
      <c r="G95" s="87">
        <v>10.848714285714285</v>
      </c>
      <c r="H95" s="88">
        <v>8.0776890242420046E-2</v>
      </c>
      <c r="I95" s="88">
        <v>6.5872251139625115</v>
      </c>
      <c r="J95" s="89">
        <v>2.2292659683080509</v>
      </c>
      <c r="K95" s="72"/>
      <c r="M95" s="288"/>
      <c r="N95" s="289"/>
      <c r="P95" s="290"/>
      <c r="AA95" s="276"/>
    </row>
    <row r="96" spans="2:27" ht="19.5" customHeight="1">
      <c r="B96" s="85" t="s">
        <v>118</v>
      </c>
      <c r="C96" s="64">
        <v>7</v>
      </c>
      <c r="D96" s="86">
        <v>2.7375783967845825E-2</v>
      </c>
      <c r="E96" s="86">
        <v>0.34958332686112442</v>
      </c>
      <c r="F96" s="86">
        <v>0.16180556467961443</v>
      </c>
      <c r="G96" s="87">
        <v>12.047285714285715</v>
      </c>
      <c r="H96" s="88">
        <v>7.9545030949462928E-2</v>
      </c>
      <c r="I96" s="88">
        <v>8.8761282811193816</v>
      </c>
      <c r="J96" s="89">
        <v>2.1047350761304684</v>
      </c>
      <c r="K96" s="72"/>
      <c r="M96" s="288"/>
      <c r="N96" s="289"/>
      <c r="P96" s="290"/>
      <c r="AA96" s="276"/>
    </row>
    <row r="97" spans="2:27" ht="19.5" customHeight="1">
      <c r="B97" s="85" t="s">
        <v>118</v>
      </c>
      <c r="C97" s="64">
        <v>8</v>
      </c>
      <c r="D97" s="86">
        <v>3.011465345898456E-2</v>
      </c>
      <c r="E97" s="86">
        <v>0.35959527174984718</v>
      </c>
      <c r="F97" s="86">
        <v>0.15922467936660131</v>
      </c>
      <c r="G97" s="87">
        <v>13.093666666666664</v>
      </c>
      <c r="H97" s="88">
        <v>6.6025074377246293E-2</v>
      </c>
      <c r="I97" s="88">
        <v>10.452811775092465</v>
      </c>
      <c r="J97" s="89">
        <v>2.0112897188005232</v>
      </c>
      <c r="K97" s="72"/>
      <c r="M97" s="288"/>
      <c r="N97" s="289"/>
      <c r="P97" s="290"/>
      <c r="AA97" s="276"/>
    </row>
    <row r="98" spans="2:27" ht="19.5" customHeight="1">
      <c r="B98" s="85" t="s">
        <v>118</v>
      </c>
      <c r="C98" s="64">
        <v>9</v>
      </c>
      <c r="D98" s="86">
        <v>2.8484349948532807E-2</v>
      </c>
      <c r="E98" s="86">
        <v>0.36695698051539433</v>
      </c>
      <c r="F98" s="86">
        <v>0.16474701331369704</v>
      </c>
      <c r="G98" s="87">
        <v>12.561833333333333</v>
      </c>
      <c r="H98" s="88">
        <v>8.4308776294518148E-2</v>
      </c>
      <c r="I98" s="88">
        <v>11.523476832618913</v>
      </c>
      <c r="J98" s="89">
        <v>2.0534724855176374</v>
      </c>
      <c r="K98" s="72"/>
      <c r="M98" s="288"/>
      <c r="N98" s="289"/>
      <c r="P98" s="290"/>
      <c r="AA98" s="276"/>
    </row>
    <row r="99" spans="2:27" ht="19.5" customHeight="1">
      <c r="B99" s="85" t="s">
        <v>118</v>
      </c>
      <c r="C99" s="64">
        <v>10</v>
      </c>
      <c r="D99" s="86">
        <v>2.9590830026988486E-2</v>
      </c>
      <c r="E99" s="86">
        <v>0.35937301229630375</v>
      </c>
      <c r="F99" s="86">
        <v>0.1877275722249114</v>
      </c>
      <c r="G99" s="87">
        <v>11.618699999999999</v>
      </c>
      <c r="H99" s="88">
        <v>0.34768065531809034</v>
      </c>
      <c r="I99" s="88">
        <v>12.876173234883758</v>
      </c>
      <c r="J99" s="89">
        <v>2.1873535408226403</v>
      </c>
      <c r="K99" s="72"/>
      <c r="M99" s="288"/>
      <c r="N99" s="289"/>
      <c r="P99" s="290"/>
      <c r="AA99" s="276"/>
    </row>
    <row r="100" spans="2:27" ht="19.5" customHeight="1">
      <c r="B100" s="85" t="s">
        <v>118</v>
      </c>
      <c r="C100" s="64">
        <v>11</v>
      </c>
      <c r="D100" s="86">
        <v>3.3266712107786561E-2</v>
      </c>
      <c r="E100" s="86">
        <v>0.35448461097971412</v>
      </c>
      <c r="F100" s="86">
        <v>0.19269737426873043</v>
      </c>
      <c r="G100" s="87">
        <v>10.9603</v>
      </c>
      <c r="H100" s="88">
        <v>0.48621378973029677</v>
      </c>
      <c r="I100" s="88">
        <v>12.249774694155452</v>
      </c>
      <c r="J100" s="89">
        <v>2.2323972642154333</v>
      </c>
      <c r="K100" s="72" t="s">
        <v>69</v>
      </c>
      <c r="M100" s="288"/>
      <c r="N100" s="289"/>
      <c r="P100" s="290"/>
      <c r="AA100" s="276"/>
    </row>
    <row r="101" spans="2:27" ht="19.5" customHeight="1">
      <c r="B101" s="85" t="s">
        <v>119</v>
      </c>
      <c r="C101" s="64">
        <v>1</v>
      </c>
      <c r="D101" s="86">
        <v>7.528783385539542E-2</v>
      </c>
      <c r="E101" s="86">
        <v>0.37697635753547887</v>
      </c>
      <c r="F101" s="86">
        <v>0.22236692580751286</v>
      </c>
      <c r="G101" s="87">
        <v>12.437000000000001</v>
      </c>
      <c r="H101" s="88">
        <v>16.574081030124788</v>
      </c>
      <c r="I101" s="88">
        <v>57.922087594240509</v>
      </c>
      <c r="J101" s="89">
        <v>2.4970776092810869</v>
      </c>
      <c r="K101" s="72"/>
      <c r="M101" s="288"/>
      <c r="N101" s="289"/>
      <c r="P101" s="290"/>
      <c r="AA101" s="276"/>
    </row>
    <row r="102" spans="2:27" ht="20.25" customHeight="1">
      <c r="B102" s="85" t="s">
        <v>119</v>
      </c>
      <c r="C102" s="64">
        <v>2</v>
      </c>
      <c r="D102" s="86">
        <v>5.2562953704021351E-2</v>
      </c>
      <c r="E102" s="86">
        <v>0.32842598203256623</v>
      </c>
      <c r="F102" s="86">
        <v>0.16948766477069371</v>
      </c>
      <c r="G102" s="87">
        <v>8.3985999999999983</v>
      </c>
      <c r="H102" s="88">
        <v>0.5974518795256365</v>
      </c>
      <c r="I102" s="88">
        <v>8.9892924241784922</v>
      </c>
      <c r="J102" s="89">
        <v>2.9521974750565025</v>
      </c>
      <c r="K102" s="72"/>
      <c r="M102" s="288"/>
      <c r="N102" s="289"/>
      <c r="P102" s="290"/>
      <c r="AA102" s="276"/>
    </row>
    <row r="103" spans="2:27" ht="20.25" customHeight="1">
      <c r="B103" s="85" t="s">
        <v>119</v>
      </c>
      <c r="C103" s="64">
        <v>3</v>
      </c>
      <c r="D103" s="86">
        <v>2.3880494932812368E-2</v>
      </c>
      <c r="E103" s="86">
        <v>0.32892495694771634</v>
      </c>
      <c r="F103" s="86">
        <v>0.188247670547598</v>
      </c>
      <c r="G103" s="87">
        <v>8.0080909090909085</v>
      </c>
      <c r="H103" s="88">
        <v>7.8764715710292046E-2</v>
      </c>
      <c r="I103" s="88">
        <v>9.6899353827399768</v>
      </c>
      <c r="J103" s="89">
        <v>2.9998353345223903</v>
      </c>
      <c r="K103" s="72"/>
      <c r="M103" s="288"/>
      <c r="N103" s="289"/>
      <c r="P103" s="290"/>
      <c r="AA103" s="276"/>
    </row>
    <row r="104" spans="2:27" ht="20.25" customHeight="1">
      <c r="B104" s="85" t="s">
        <v>119</v>
      </c>
      <c r="C104" s="64">
        <v>4</v>
      </c>
      <c r="D104" s="86">
        <v>1.9230449402444675E-2</v>
      </c>
      <c r="E104" s="86">
        <v>0.33626803694116447</v>
      </c>
      <c r="F104" s="86">
        <v>0.19797305003701024</v>
      </c>
      <c r="G104" s="87">
        <v>8.5295454545454543</v>
      </c>
      <c r="H104" s="88">
        <v>7.2956146191471227E-2</v>
      </c>
      <c r="I104" s="88">
        <v>10.926585894984191</v>
      </c>
      <c r="J104" s="89">
        <v>2.9082464102667198</v>
      </c>
      <c r="K104" s="72"/>
      <c r="M104" s="288"/>
      <c r="N104" s="289"/>
      <c r="P104" s="290"/>
      <c r="AA104" s="276"/>
    </row>
    <row r="105" spans="2:27" ht="20.25" customHeight="1">
      <c r="B105" s="85" t="s">
        <v>119</v>
      </c>
      <c r="C105" s="64">
        <v>5</v>
      </c>
      <c r="D105" s="86">
        <v>1.9237559811078449E-2</v>
      </c>
      <c r="E105" s="86">
        <v>0.33677811474586522</v>
      </c>
      <c r="F105" s="86">
        <v>0.18825056864651082</v>
      </c>
      <c r="G105" s="87">
        <v>9.2639000000000014</v>
      </c>
      <c r="H105" s="88">
        <v>0.10999448927608728</v>
      </c>
      <c r="I105" s="88">
        <v>12.059395824269204</v>
      </c>
      <c r="J105" s="89">
        <v>2.8396577293485166</v>
      </c>
      <c r="K105" s="72"/>
    </row>
    <row r="106" spans="2:27" ht="20.25" customHeight="1">
      <c r="B106" s="85" t="s">
        <v>119</v>
      </c>
      <c r="C106" s="64">
        <v>6</v>
      </c>
      <c r="D106" s="86">
        <v>2.4081173518642734E-2</v>
      </c>
      <c r="E106" s="86">
        <v>0.34251702234061543</v>
      </c>
      <c r="F106" s="86">
        <v>0.18933475974345801</v>
      </c>
      <c r="G106" s="87">
        <v>10.482555555555555</v>
      </c>
      <c r="H106" s="88">
        <v>8.3075720715626716E-2</v>
      </c>
      <c r="I106" s="88">
        <v>14.478540450970319</v>
      </c>
      <c r="J106" s="89">
        <v>2.6118217059388438</v>
      </c>
      <c r="K106" s="72"/>
    </row>
    <row r="107" spans="2:27" ht="20.25" customHeight="1">
      <c r="B107" s="85" t="s">
        <v>119</v>
      </c>
      <c r="C107" s="64">
        <v>7</v>
      </c>
      <c r="D107" s="86">
        <v>2.8089132699282732E-2</v>
      </c>
      <c r="E107" s="86">
        <v>0.34049774152249124</v>
      </c>
      <c r="F107" s="86">
        <v>0.17231959347926926</v>
      </c>
      <c r="G107" s="87">
        <v>11.118888888888888</v>
      </c>
      <c r="H107" s="88">
        <v>0.16345960888190236</v>
      </c>
      <c r="I107" s="88">
        <v>13.237859339595223</v>
      </c>
      <c r="J107" s="89">
        <v>2.5149112958921389</v>
      </c>
      <c r="K107" s="72"/>
    </row>
    <row r="108" spans="2:27" ht="20.25" customHeight="1">
      <c r="B108" s="85" t="s">
        <v>119</v>
      </c>
      <c r="C108" s="64">
        <v>8</v>
      </c>
      <c r="D108" s="86">
        <v>3.6363705821058051E-2</v>
      </c>
      <c r="E108" s="86">
        <v>0.34138292077994403</v>
      </c>
      <c r="F108" s="86">
        <v>0.16611855821834512</v>
      </c>
      <c r="G108" s="87">
        <v>12.46875</v>
      </c>
      <c r="H108" s="88">
        <v>0.13498988966223396</v>
      </c>
      <c r="I108" s="88">
        <v>16.24738311974648</v>
      </c>
      <c r="J108" s="89">
        <v>2.3931377458737066</v>
      </c>
      <c r="K108" s="72"/>
    </row>
    <row r="109" spans="2:27" ht="20.25" customHeight="1">
      <c r="B109" s="85" t="s">
        <v>119</v>
      </c>
      <c r="C109" s="64">
        <v>9</v>
      </c>
      <c r="D109" s="86">
        <v>3.114953587269232E-2</v>
      </c>
      <c r="E109" s="86">
        <v>0.34893070930221443</v>
      </c>
      <c r="F109" s="86">
        <v>0.18077294305068212</v>
      </c>
      <c r="G109" s="87">
        <v>11.749599999999999</v>
      </c>
      <c r="H109" s="88">
        <v>0.27257094267200321</v>
      </c>
      <c r="I109" s="88">
        <v>16.17659871375719</v>
      </c>
      <c r="J109" s="89">
        <v>2.47401142879988</v>
      </c>
      <c r="K109" s="72"/>
    </row>
    <row r="110" spans="2:27" ht="20.25" customHeight="1">
      <c r="B110" s="85" t="s">
        <v>119</v>
      </c>
      <c r="C110" s="64">
        <v>10</v>
      </c>
      <c r="D110" s="86">
        <v>2.6318204739802498E-2</v>
      </c>
      <c r="E110" s="86">
        <v>0.34241861834194054</v>
      </c>
      <c r="F110" s="86">
        <v>0.20192935116179325</v>
      </c>
      <c r="G110" s="87">
        <v>10.425299999999998</v>
      </c>
      <c r="H110" s="88">
        <v>0.37978424349843171</v>
      </c>
      <c r="I110" s="88">
        <v>19.276732449660511</v>
      </c>
      <c r="J110" s="89">
        <v>2.6994877592438327</v>
      </c>
      <c r="K110" s="72"/>
    </row>
    <row r="111" spans="2:27" ht="20.25" customHeight="1">
      <c r="B111" s="85" t="s">
        <v>119</v>
      </c>
      <c r="C111" s="64">
        <v>11</v>
      </c>
      <c r="D111" s="86">
        <v>2.7072856382336145E-2</v>
      </c>
      <c r="E111" s="86">
        <v>0.35059835388224725</v>
      </c>
      <c r="F111" s="86">
        <v>0.21130659963741258</v>
      </c>
      <c r="G111" s="87">
        <v>10.2232</v>
      </c>
      <c r="H111" s="88">
        <v>0.48248639466911325</v>
      </c>
      <c r="I111" s="88">
        <v>20.605535236519991</v>
      </c>
      <c r="J111" s="89">
        <v>2.7146421044122033</v>
      </c>
      <c r="K111" s="72" t="s">
        <v>69</v>
      </c>
    </row>
    <row r="112" spans="2:27" ht="20.25" customHeight="1">
      <c r="B112" s="85" t="s">
        <v>117</v>
      </c>
      <c r="C112" s="64">
        <v>1</v>
      </c>
      <c r="D112" s="86">
        <v>4.6093432011173052E-2</v>
      </c>
      <c r="E112" s="86">
        <v>0.39834262285193178</v>
      </c>
      <c r="F112" s="86">
        <v>0.18144216019233239</v>
      </c>
      <c r="G112" s="87">
        <v>14.861500000000003</v>
      </c>
      <c r="H112" s="88">
        <v>2.8379335488657516</v>
      </c>
      <c r="I112" s="88">
        <v>52.626268556296338</v>
      </c>
      <c r="J112" s="89">
        <v>1.9979524144783263</v>
      </c>
      <c r="K112" s="72"/>
    </row>
    <row r="113" spans="2:21" ht="20.25" customHeight="1">
      <c r="B113" s="85" t="s">
        <v>117</v>
      </c>
      <c r="C113" s="64">
        <v>2</v>
      </c>
      <c r="D113" s="86">
        <v>3.1091828250828124E-2</v>
      </c>
      <c r="E113" s="86">
        <v>0.34023663753559225</v>
      </c>
      <c r="F113" s="86">
        <v>0.15015340038339198</v>
      </c>
      <c r="G113" s="87">
        <v>9.9962380952380947</v>
      </c>
      <c r="H113" s="88">
        <v>0.12039239928110326</v>
      </c>
      <c r="I113" s="88">
        <v>10.865815343117173</v>
      </c>
      <c r="J113" s="89">
        <v>2.4074178350197664</v>
      </c>
      <c r="K113" s="72"/>
    </row>
    <row r="114" spans="2:21" ht="20.25" customHeight="1">
      <c r="B114" s="85" t="s">
        <v>117</v>
      </c>
      <c r="C114" s="64">
        <v>3</v>
      </c>
      <c r="D114" s="86">
        <v>1.2918672310405386E-2</v>
      </c>
      <c r="E114" s="86">
        <v>0.34301153961115616</v>
      </c>
      <c r="F114" s="86">
        <v>0.15926817527741699</v>
      </c>
      <c r="G114" s="87">
        <v>9.9712727272727264</v>
      </c>
      <c r="H114" s="88">
        <v>0.17321032669728731</v>
      </c>
      <c r="I114" s="88">
        <v>12.568414346064248</v>
      </c>
      <c r="J114" s="89">
        <v>2.4341176744252713</v>
      </c>
      <c r="K114" s="72"/>
    </row>
    <row r="115" spans="2:21" ht="20.25" customHeight="1">
      <c r="B115" s="85" t="s">
        <v>117</v>
      </c>
      <c r="C115" s="64">
        <v>4</v>
      </c>
      <c r="D115" s="86">
        <v>9.0170172630871671E-3</v>
      </c>
      <c r="E115" s="86">
        <v>0.3367317198587485</v>
      </c>
      <c r="F115" s="86">
        <v>0.16256592627976071</v>
      </c>
      <c r="G115" s="87">
        <v>9.9280909090909102</v>
      </c>
      <c r="H115" s="88">
        <v>0.17059890972462</v>
      </c>
      <c r="I115" s="88">
        <v>12.663631242297553</v>
      </c>
      <c r="J115" s="89">
        <v>2.4156338760367428</v>
      </c>
      <c r="K115" s="72"/>
    </row>
    <row r="116" spans="2:21" ht="20.25" customHeight="1">
      <c r="B116" s="85" t="s">
        <v>117</v>
      </c>
      <c r="C116" s="64">
        <v>5</v>
      </c>
      <c r="D116" s="86">
        <v>9.948604613400391E-3</v>
      </c>
      <c r="E116" s="86">
        <v>0.34227428804603555</v>
      </c>
      <c r="F116" s="86">
        <v>0.164214341929556</v>
      </c>
      <c r="G116" s="87">
        <v>10.9696</v>
      </c>
      <c r="H116" s="88">
        <v>0.18737637286623712</v>
      </c>
      <c r="I116" s="88">
        <v>15.080083506137823</v>
      </c>
      <c r="J116" s="89">
        <v>2.3031915007888961</v>
      </c>
      <c r="K116" s="72"/>
    </row>
    <row r="117" spans="2:21" ht="20.25" customHeight="1">
      <c r="B117" s="85" t="s">
        <v>117</v>
      </c>
      <c r="C117" s="64">
        <v>6</v>
      </c>
      <c r="D117" s="86">
        <v>1.3194586284427018E-2</v>
      </c>
      <c r="E117" s="86">
        <v>0.34963803657066067</v>
      </c>
      <c r="F117" s="86">
        <v>0.15981652524285875</v>
      </c>
      <c r="G117" s="87">
        <v>12.698904761904762</v>
      </c>
      <c r="H117" s="88">
        <v>0.24659538967530736</v>
      </c>
      <c r="I117" s="88">
        <v>19.70654077885499</v>
      </c>
      <c r="J117" s="89">
        <v>2.1191728720686305</v>
      </c>
      <c r="K117" s="72"/>
      <c r="O117" s="286"/>
      <c r="P117" s="286"/>
      <c r="Q117" s="286"/>
      <c r="R117" s="286"/>
      <c r="S117" s="286"/>
      <c r="T117" s="286"/>
      <c r="U117" s="286"/>
    </row>
    <row r="118" spans="2:21" ht="20.25" customHeight="1">
      <c r="B118" s="85" t="s">
        <v>117</v>
      </c>
      <c r="C118" s="64">
        <v>7</v>
      </c>
      <c r="D118" s="86">
        <v>1.6727575590370355E-2</v>
      </c>
      <c r="E118" s="86">
        <v>0.35029528736064341</v>
      </c>
      <c r="F118" s="86">
        <v>0.15706459021684066</v>
      </c>
      <c r="G118" s="87">
        <v>13.45878947368421</v>
      </c>
      <c r="H118" s="88">
        <v>0.21912514832344732</v>
      </c>
      <c r="I118" s="88">
        <v>19.229891804384952</v>
      </c>
      <c r="J118" s="89">
        <v>2.0407298895893846</v>
      </c>
      <c r="K118" s="72"/>
    </row>
    <row r="119" spans="2:21" ht="20.25" customHeight="1">
      <c r="B119" s="85" t="s">
        <v>117</v>
      </c>
      <c r="C119" s="64">
        <v>8</v>
      </c>
      <c r="D119" s="86">
        <v>2.1380830534188752E-2</v>
      </c>
      <c r="E119" s="86">
        <v>0.35600109501516414</v>
      </c>
      <c r="F119" s="86">
        <v>0.15194929474166413</v>
      </c>
      <c r="G119" s="87">
        <v>14.474789473684211</v>
      </c>
      <c r="H119" s="88">
        <v>0.15722691145087503</v>
      </c>
      <c r="I119" s="88">
        <v>22.779876145051301</v>
      </c>
      <c r="J119" s="89">
        <v>1.9648055359463306</v>
      </c>
      <c r="K119" s="72"/>
    </row>
    <row r="120" spans="2:21" ht="20.25" customHeight="1">
      <c r="B120" s="85" t="s">
        <v>117</v>
      </c>
      <c r="C120" s="64">
        <v>9</v>
      </c>
      <c r="D120" s="86">
        <v>1.7946828716959289E-2</v>
      </c>
      <c r="E120" s="86">
        <v>0.35686119217312562</v>
      </c>
      <c r="F120" s="86">
        <v>0.15172147330031899</v>
      </c>
      <c r="G120" s="87">
        <v>14.07278947368421</v>
      </c>
      <c r="H120" s="88">
        <v>0.27956958848298946</v>
      </c>
      <c r="I120" s="88">
        <v>22.027361171972469</v>
      </c>
      <c r="J120" s="89">
        <v>1.9931812645537956</v>
      </c>
      <c r="K120" s="72"/>
    </row>
    <row r="121" spans="2:21" ht="20.25" customHeight="1">
      <c r="B121" s="85" t="s">
        <v>117</v>
      </c>
      <c r="C121" s="64">
        <v>10</v>
      </c>
      <c r="D121" s="86">
        <v>1.4639566023584636E-2</v>
      </c>
      <c r="E121" s="86">
        <v>0.3519872452159849</v>
      </c>
      <c r="F121" s="86">
        <v>0.16880224345125167</v>
      </c>
      <c r="G121" s="87">
        <v>12.590136363636363</v>
      </c>
      <c r="H121" s="88">
        <v>0.65856974780962341</v>
      </c>
      <c r="I121" s="88">
        <v>25.271421011056962</v>
      </c>
      <c r="J121" s="89">
        <v>2.1609433645915317</v>
      </c>
      <c r="K121" s="72"/>
    </row>
    <row r="122" spans="2:21" ht="20.25" customHeight="1">
      <c r="B122" s="85" t="s">
        <v>117</v>
      </c>
      <c r="C122" s="64">
        <v>11</v>
      </c>
      <c r="D122" s="86">
        <v>1.6218949971464242E-2</v>
      </c>
      <c r="E122" s="86">
        <v>0.3564993217084737</v>
      </c>
      <c r="F122" s="86">
        <v>0.17327238671696324</v>
      </c>
      <c r="G122" s="87">
        <v>12.593409090909091</v>
      </c>
      <c r="H122" s="88">
        <v>0.86272341511659068</v>
      </c>
      <c r="I122" s="88">
        <v>27.009204802928551</v>
      </c>
      <c r="J122" s="89">
        <v>2.1571755346005488</v>
      </c>
      <c r="K122" s="72" t="s">
        <v>67</v>
      </c>
    </row>
    <row r="123" spans="2:21" ht="20.25" customHeight="1">
      <c r="B123" s="83" t="s">
        <v>124</v>
      </c>
      <c r="C123" s="82"/>
      <c r="D123" s="83"/>
      <c r="E123" s="83"/>
      <c r="F123" s="83"/>
      <c r="G123" s="83"/>
      <c r="H123" s="83"/>
      <c r="I123" s="83"/>
      <c r="J123" s="83"/>
      <c r="K123" s="82"/>
    </row>
    <row r="124" spans="2:21" ht="20.25" customHeight="1">
      <c r="B124" s="41" t="str">
        <f>C68</f>
        <v>555</v>
      </c>
      <c r="C124" s="53"/>
      <c r="D124" s="65">
        <f t="shared" ref="D124:J127" si="1">(SUMIFS(D$79:D$122,$B$79:$B$122,$B124,$C$79:$C$122,MAX($C$79:$C$122))/SUMIFS(D$79:D$122,$B$79:$B$122,$B124,$C$79:$C$122,MAX($C$79:$C$122)-1))-1</f>
        <v>0.21801209711405534</v>
      </c>
      <c r="E124" s="65">
        <f t="shared" si="1"/>
        <v>1.9933521575991708E-2</v>
      </c>
      <c r="F124" s="65">
        <f t="shared" si="1"/>
        <v>3.3283902029598966E-2</v>
      </c>
      <c r="G124" s="65">
        <f t="shared" si="1"/>
        <v>8.6803850309398189E-3</v>
      </c>
      <c r="H124" s="65">
        <f t="shared" si="1"/>
        <v>0.52067251678503723</v>
      </c>
      <c r="I124" s="65">
        <f t="shared" si="1"/>
        <v>0.12767699433080404</v>
      </c>
      <c r="J124" s="84">
        <f t="shared" si="1"/>
        <v>-1.0904142823394358E-2</v>
      </c>
      <c r="K124" s="54"/>
    </row>
    <row r="125" spans="2:21" ht="20.25" customHeight="1">
      <c r="B125" s="41" t="str">
        <f>D68</f>
        <v>37</v>
      </c>
      <c r="C125" s="53"/>
      <c r="D125" s="65">
        <f t="shared" si="1"/>
        <v>0.1242236894823654</v>
      </c>
      <c r="E125" s="65">
        <f t="shared" si="1"/>
        <v>-1.3602583247289357E-2</v>
      </c>
      <c r="F125" s="65">
        <f t="shared" si="1"/>
        <v>2.6473479547611811E-2</v>
      </c>
      <c r="G125" s="65">
        <f t="shared" si="1"/>
        <v>-5.6667269143707899E-2</v>
      </c>
      <c r="H125" s="65">
        <f t="shared" si="1"/>
        <v>0.39844935947173576</v>
      </c>
      <c r="I125" s="65">
        <f t="shared" si="1"/>
        <v>-4.8647880802914822E-2</v>
      </c>
      <c r="J125" s="84">
        <f t="shared" si="1"/>
        <v>2.0592795152745369E-2</v>
      </c>
      <c r="K125" s="54"/>
    </row>
    <row r="126" spans="2:21" ht="20.25" customHeight="1">
      <c r="B126" s="41" t="str">
        <f>E68</f>
        <v>526</v>
      </c>
      <c r="C126" s="53"/>
      <c r="D126" s="65">
        <f t="shared" si="1"/>
        <v>2.8674130701337175E-2</v>
      </c>
      <c r="E126" s="65">
        <f t="shared" si="1"/>
        <v>2.3888115605146254E-2</v>
      </c>
      <c r="F126" s="65">
        <f t="shared" si="1"/>
        <v>4.6438263787149658E-2</v>
      </c>
      <c r="G126" s="65">
        <f t="shared" si="1"/>
        <v>-1.9385533270025568E-2</v>
      </c>
      <c r="H126" s="65">
        <f t="shared" si="1"/>
        <v>0.27042235934968595</v>
      </c>
      <c r="I126" s="65">
        <f>(SUMIFS(I$79:I$122,$B$79:$B$122,$B126,$C$79:$C$122,MAX($C$79:$C$122))/SUMIFS(I$79:I$122,$B$79:$B$122,$B126,$C$79:$C$122,MAX($C$79:$C$122)-1))-1</f>
        <v>6.8932989049338644E-2</v>
      </c>
      <c r="J126" s="84">
        <f t="shared" si="1"/>
        <v>5.6137854733653292E-3</v>
      </c>
      <c r="K126" s="54"/>
    </row>
    <row r="127" spans="2:21" ht="20.25" customHeight="1">
      <c r="B127" s="41" t="str">
        <f>F68</f>
        <v>34</v>
      </c>
      <c r="C127" s="53"/>
      <c r="D127" s="65">
        <f t="shared" si="1"/>
        <v>0.10788461524987736</v>
      </c>
      <c r="E127" s="65">
        <f t="shared" si="1"/>
        <v>1.2818863620243093E-2</v>
      </c>
      <c r="F127" s="65">
        <f>(SUMIFS(F$79:F$122,$B$79:$B$122,$B127,$C$79:$C$122,MAX($C$79:$C$122))/SUMIFS(F$79:F$122,$B$79:$B$122,$B127,$C$79:$C$122,MAX($C$79:$C$122)-1))-1</f>
        <v>2.6481539429317413E-2</v>
      </c>
      <c r="G127" s="65">
        <f>(SUMIFS(G$79:G$122,$B$79:$B$122,$B127,$C$79:$C$122,MAX($C$79:$C$122))/SUMIFS(G$79:G$122,$B$79:$B$122,$B127,$C$79:$C$122,MAX($C$79:$C$122)-1))-1</f>
        <v>2.5994375106064282E-4</v>
      </c>
      <c r="H127" s="65">
        <f t="shared" si="1"/>
        <v>0.30999551374167145</v>
      </c>
      <c r="I127" s="65">
        <f t="shared" si="1"/>
        <v>6.876478339351233E-2</v>
      </c>
      <c r="J127" s="84">
        <f>(SUMIFS(J$79:J$122,$B$79:$B$122,$B127,$C$79:$C$122,MAX($C$79:$C$122))/SUMIFS(J$79:J$122,$B$79:$B$122,$B127,$C$79:$C$122,MAX($C$79:$C$122)-1))-1</f>
        <v>-1.7436042298568655E-3</v>
      </c>
      <c r="K127" s="54"/>
    </row>
    <row r="128" spans="2:21" ht="20.25" customHeight="1" thickBot="1"/>
    <row r="129" spans="2:9" ht="17.25" thickTop="1">
      <c r="B129" s="25" t="s">
        <v>51</v>
      </c>
      <c r="C129" s="25"/>
      <c r="D129" s="25"/>
      <c r="E129" s="25"/>
      <c r="F129" s="169" t="s">
        <v>77</v>
      </c>
      <c r="G129" s="42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0" t="s">
        <v>78</v>
      </c>
      <c r="G130" s="43"/>
      <c r="H130" s="45" t="s">
        <v>81</v>
      </c>
      <c r="I130" s="45"/>
    </row>
    <row r="131" spans="2:9">
      <c r="B131" s="26" t="s">
        <v>34</v>
      </c>
      <c r="C131" s="26" t="s">
        <v>53</v>
      </c>
      <c r="D131" s="26"/>
      <c r="E131" s="26"/>
      <c r="F131" s="90" t="s">
        <v>79</v>
      </c>
      <c r="G131" s="43"/>
      <c r="H131" s="45" t="s">
        <v>82</v>
      </c>
      <c r="I131" s="45"/>
    </row>
    <row r="132" spans="2:9">
      <c r="B132" s="26" t="s">
        <v>4</v>
      </c>
      <c r="C132" s="26" t="s">
        <v>54</v>
      </c>
      <c r="D132" s="26"/>
      <c r="E132" s="26"/>
      <c r="F132" s="90" t="s">
        <v>80</v>
      </c>
      <c r="G132" s="43"/>
      <c r="H132" s="45" t="s">
        <v>83</v>
      </c>
      <c r="I132" s="45"/>
    </row>
    <row r="133" spans="2:9">
      <c r="B133" s="26" t="s">
        <v>5</v>
      </c>
      <c r="C133" s="26" t="s">
        <v>55</v>
      </c>
      <c r="D133" s="26"/>
      <c r="E133" s="26"/>
      <c r="F133" s="90" t="s">
        <v>87</v>
      </c>
      <c r="G133" s="43"/>
      <c r="H133" s="45" t="s">
        <v>84</v>
      </c>
      <c r="I133" s="45"/>
    </row>
    <row r="134" spans="2:9">
      <c r="B134" s="26" t="s">
        <v>56</v>
      </c>
      <c r="C134" s="26" t="s">
        <v>57</v>
      </c>
      <c r="D134" s="26"/>
      <c r="E134" s="26"/>
      <c r="F134" s="90" t="s">
        <v>88</v>
      </c>
      <c r="G134" s="43"/>
      <c r="H134" s="45" t="s">
        <v>85</v>
      </c>
      <c r="I134" s="45"/>
    </row>
    <row r="135" spans="2:9" ht="17.25" thickBot="1">
      <c r="B135" s="27" t="s">
        <v>58</v>
      </c>
      <c r="C135" s="27" t="s">
        <v>59</v>
      </c>
      <c r="D135" s="27"/>
      <c r="E135" s="27"/>
      <c r="F135" s="91" t="s">
        <v>89</v>
      </c>
      <c r="G135" s="44"/>
      <c r="H135" s="46" t="s">
        <v>86</v>
      </c>
      <c r="I135" s="46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9:K122">
    <cfRule type="expression" dxfId="73" priority="14">
      <formula>$B79&lt;&gt;$B80</formula>
    </cfRule>
  </conditionalFormatting>
  <conditionalFormatting sqref="C69:K69">
    <cfRule type="containsText" dxfId="71" priority="15" operator="containsText" text="F">
      <formula>NOT(ISERROR(SEARCH("F",C69)))</formula>
    </cfRule>
    <cfRule type="containsText" dxfId="70" priority="16" operator="containsText" text="D">
      <formula>NOT(ISERROR(SEARCH("D",C69)))</formula>
    </cfRule>
    <cfRule type="containsText" dxfId="69" priority="17" operator="containsText" text="S">
      <formula>NOT(ISERROR(SEARCH("S",C69)))</formula>
    </cfRule>
    <cfRule type="containsText" dxfId="68" priority="18" operator="containsText" text="A">
      <formula>NOT(ISERROR(SEARCH("A",C69)))</formula>
    </cfRule>
  </conditionalFormatting>
  <conditionalFormatting sqref="D56:K56 D58:K59 D60:D65 D66:K67 D76:K76 D123:K123 K124:K127">
    <cfRule type="containsText" dxfId="67" priority="73" operator="containsText" text="악화">
      <formula>NOT(ISERROR(SEARCH("악화",D56)))</formula>
    </cfRule>
  </conditionalFormatting>
  <conditionalFormatting sqref="D56:K56 D58:K59 D66:K67 D76:K76 D123:K123 K124:K127 D60:D65">
    <cfRule type="containsText" dxfId="66" priority="72" operator="containsText" text="개선">
      <formula>NOT(ISERROR(SEARCH("개선",D56)))</formula>
    </cfRule>
  </conditionalFormatting>
  <conditionalFormatting sqref="G4:G5">
    <cfRule type="containsText" dxfId="65" priority="23" operator="containsText" text="S">
      <formula>NOT(ISERROR(SEARCH("S",G4)))</formula>
    </cfRule>
    <cfRule type="containsText" dxfId="64" priority="24" operator="containsText" text="A">
      <formula>NOT(ISERROR(SEARCH("A",G4)))</formula>
    </cfRule>
  </conditionalFormatting>
  <conditionalFormatting sqref="G5">
    <cfRule type="containsText" dxfId="63" priority="19" operator="containsText" text="F">
      <formula>NOT(ISERROR(SEARCH("F",G5)))</formula>
    </cfRule>
    <cfRule type="containsText" dxfId="62" priority="20" operator="containsText" text="D">
      <formula>NOT(ISERROR(SEARCH("D",G5)))</formula>
    </cfRule>
  </conditionalFormatting>
  <conditionalFormatting sqref="J23">
    <cfRule type="containsText" dxfId="61" priority="5" operator="containsText" text="D">
      <formula>NOT(ISERROR(SEARCH("D",J23)))</formula>
    </cfRule>
    <cfRule type="containsText" dxfId="60" priority="6" operator="containsText" text="F">
      <formula>NOT(ISERROR(SEARCH("F",J23)))</formula>
    </cfRule>
    <cfRule type="containsText" dxfId="59" priority="7" operator="containsText" text="S">
      <formula>NOT(ISERROR(SEARCH("S",J23)))</formula>
    </cfRule>
    <cfRule type="containsText" dxfId="58" priority="8" operator="containsText" text="A">
      <formula>NOT(ISERROR(SEARCH("A",J23)))</formula>
    </cfRule>
  </conditionalFormatting>
  <conditionalFormatting sqref="K1:K22">
    <cfRule type="containsText" dxfId="57" priority="1" operator="containsText" text="D">
      <formula>NOT(ISERROR(SEARCH("D",K1)))</formula>
    </cfRule>
    <cfRule type="containsText" dxfId="56" priority="2" operator="containsText" text="F">
      <formula>NOT(ISERROR(SEARCH("F",K1)))</formula>
    </cfRule>
    <cfRule type="containsText" dxfId="55" priority="3" operator="containsText" text="S">
      <formula>NOT(ISERROR(SEARCH("S",K1)))</formula>
    </cfRule>
    <cfRule type="containsText" dxfId="54" priority="4" operator="containsText" text="A">
      <formula>NOT(ISERROR(SEARCH("A",K1)))</formula>
    </cfRule>
  </conditionalFormatting>
  <conditionalFormatting sqref="K25:K29 K31:K68 K70:K1048576">
    <cfRule type="containsText" dxfId="53" priority="25" operator="containsText" text="D">
      <formula>NOT(ISERROR(SEARCH("D",K25)))</formula>
    </cfRule>
    <cfRule type="containsText" dxfId="52" priority="26" operator="containsText" text="F">
      <formula>NOT(ISERROR(SEARCH("F",K25)))</formula>
    </cfRule>
    <cfRule type="containsText" dxfId="51" priority="27" operator="containsText" text="S">
      <formula>NOT(ISERROR(SEARCH("S",K25)))</formula>
    </cfRule>
    <cfRule type="containsText" dxfId="50" priority="28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9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151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139</v>
      </c>
      <c r="C4" s="135" t="s">
        <v>1</v>
      </c>
      <c r="D4" s="135" t="s">
        <v>10</v>
      </c>
      <c r="E4" s="136" t="s">
        <v>138</v>
      </c>
      <c r="F4" s="123" t="s">
        <v>45</v>
      </c>
      <c r="G4" s="146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0" t="str">
        <f>W5</f>
        <v>신화여객</v>
      </c>
      <c r="B5" s="140" t="str">
        <f>V5</f>
        <v>34</v>
      </c>
      <c r="C5" s="141" t="str">
        <f>Y5</f>
        <v>71바1115</v>
      </c>
      <c r="D5" s="129" t="str">
        <f>Z5</f>
        <v>대형</v>
      </c>
      <c r="E5" s="125" t="str">
        <f>AZ5</f>
        <v>D</v>
      </c>
      <c r="F5" s="148">
        <f>G5/H5</f>
        <v>0.82192307692307687</v>
      </c>
      <c r="G5" s="149">
        <f>AE5</f>
        <v>2.137</v>
      </c>
      <c r="H5" s="150">
        <f>AF5</f>
        <v>2.6</v>
      </c>
      <c r="I5" s="151">
        <f>AC5</f>
        <v>4220.8059999999996</v>
      </c>
      <c r="J5" s="152">
        <f>AI5/AH5</f>
        <v>1.9763738594192563E-2</v>
      </c>
      <c r="K5" s="152">
        <f>AJ5/AH5</f>
        <v>0.35592883008078197</v>
      </c>
      <c r="L5" s="152">
        <f>AK5/AC5</f>
        <v>0.18527267067000949</v>
      </c>
      <c r="M5" s="153">
        <f>AG5</f>
        <v>10.882</v>
      </c>
      <c r="N5" s="154">
        <f>IF(AW5=0,AT5,"속도계이상")</f>
        <v>7.0999999999999994E-2</v>
      </c>
      <c r="O5" s="154">
        <f>IF(AW5=0,AU5,"속도계이상")</f>
        <v>15.257999999999999</v>
      </c>
      <c r="P5" s="155">
        <f>AQ5/60</f>
        <v>0</v>
      </c>
      <c r="Q5" s="156">
        <f>AN5</f>
        <v>77</v>
      </c>
      <c r="R5" s="157">
        <f>AC5/(AH5-AI5-AJ5)</f>
        <v>24.033544877348412</v>
      </c>
      <c r="S5" s="142">
        <f>IF(AW5=0,AL5,"속도계이상")</f>
        <v>3</v>
      </c>
      <c r="T5" s="142">
        <f>IF(AW5=0,AM5,"속도계이상")</f>
        <v>644</v>
      </c>
      <c r="U5" t="s">
        <v>116</v>
      </c>
      <c r="V5" s="5" t="s">
        <v>117</v>
      </c>
      <c r="W5" t="s">
        <v>116</v>
      </c>
      <c r="X5" s="5" t="s">
        <v>117</v>
      </c>
      <c r="Y5" t="s">
        <v>168</v>
      </c>
      <c r="Z5" t="s">
        <v>166</v>
      </c>
      <c r="AA5" t="s">
        <v>48</v>
      </c>
      <c r="AB5">
        <v>524</v>
      </c>
      <c r="AC5" s="1">
        <v>4220.8059999999996</v>
      </c>
      <c r="AD5" s="1">
        <v>1975.0519999999999</v>
      </c>
      <c r="AE5" s="28">
        <v>2.137</v>
      </c>
      <c r="AF5">
        <v>2.6</v>
      </c>
      <c r="AG5">
        <v>10.882</v>
      </c>
      <c r="AH5">
        <v>281.306038</v>
      </c>
      <c r="AI5">
        <v>5.5596589999999999</v>
      </c>
      <c r="AJ5">
        <v>100.12492899999999</v>
      </c>
      <c r="AK5">
        <v>782</v>
      </c>
      <c r="AL5">
        <v>3</v>
      </c>
      <c r="AM5">
        <v>644</v>
      </c>
      <c r="AN5">
        <v>77</v>
      </c>
      <c r="AO5">
        <v>15.00432</v>
      </c>
      <c r="AP5">
        <v>665.8</v>
      </c>
      <c r="AQ5">
        <v>0</v>
      </c>
      <c r="AR5">
        <v>34</v>
      </c>
      <c r="AS5">
        <v>6615</v>
      </c>
      <c r="AT5">
        <v>7.0999999999999994E-2</v>
      </c>
      <c r="AU5">
        <v>15.257999999999999</v>
      </c>
      <c r="AV5">
        <v>36984</v>
      </c>
      <c r="AW5">
        <v>0</v>
      </c>
      <c r="AX5" s="29">
        <v>0.53</v>
      </c>
      <c r="AY5">
        <v>0.82192307692307687</v>
      </c>
      <c r="AZ5" t="s">
        <v>67</v>
      </c>
      <c r="BA5" t="s">
        <v>169</v>
      </c>
      <c r="BB5">
        <v>8</v>
      </c>
      <c r="BC5" t="s">
        <v>359</v>
      </c>
      <c r="BD5">
        <v>7</v>
      </c>
      <c r="BE5">
        <v>114057.41199999998</v>
      </c>
      <c r="BF5">
        <v>3.7005977305534517E-2</v>
      </c>
      <c r="BG5">
        <v>3.0416066731510483E-2</v>
      </c>
      <c r="BH5">
        <v>235661.55499999991</v>
      </c>
      <c r="BI5">
        <v>1.7910456374608922E-2</v>
      </c>
      <c r="BJ5">
        <v>1.4721017412515101E-2</v>
      </c>
      <c r="BK5">
        <v>1</v>
      </c>
      <c r="BL5" t="s">
        <v>67</v>
      </c>
      <c r="BM5">
        <v>0</v>
      </c>
      <c r="BN5" t="s">
        <v>288</v>
      </c>
    </row>
    <row r="6" spans="1:66">
      <c r="A6" s="137" t="str">
        <f t="shared" ref="A6:A7" si="0">W6</f>
        <v>신화여객</v>
      </c>
      <c r="B6" s="137" t="str">
        <f t="shared" ref="B6:B7" si="1">V6</f>
        <v>34</v>
      </c>
      <c r="C6" s="138" t="str">
        <f t="shared" ref="C6:C7" si="2">Y6</f>
        <v>71바5104</v>
      </c>
      <c r="D6" s="113" t="str">
        <f t="shared" ref="D6:D7" si="3">Z6</f>
        <v>대형</v>
      </c>
      <c r="E6" s="109" t="str">
        <f>AZ6</f>
        <v>C</v>
      </c>
      <c r="F6" s="158">
        <f>G6/H6</f>
        <v>0.87538461538461532</v>
      </c>
      <c r="G6" s="159">
        <f>AE6</f>
        <v>2.2759999999999998</v>
      </c>
      <c r="H6" s="160">
        <f>AF6</f>
        <v>2.6</v>
      </c>
      <c r="I6" s="161">
        <f t="shared" ref="I6:I7" si="4">AC6</f>
        <v>5092.8540000000003</v>
      </c>
      <c r="J6" s="162">
        <f t="shared" ref="J6:J7" si="5">AI6/AH6</f>
        <v>6.7296152963644551E-3</v>
      </c>
      <c r="K6" s="162">
        <f t="shared" ref="K6:K7" si="6">AJ6/AH6</f>
        <v>0.33947391149308176</v>
      </c>
      <c r="L6" s="162">
        <f t="shared" ref="L6:L7" si="7">AK6/AC6</f>
        <v>0.14706881446041845</v>
      </c>
      <c r="M6" s="163">
        <f t="shared" ref="M6:M7" si="8">AG6</f>
        <v>11.66</v>
      </c>
      <c r="N6" s="164">
        <f t="shared" ref="N6:N7" si="9">IF(AW6=0,AT6,"속도계이상")</f>
        <v>0.80500000000000005</v>
      </c>
      <c r="O6" s="164">
        <f t="shared" ref="O6:O7" si="10">IF(AW6=0,AU6,"속도계이상")</f>
        <v>6.774</v>
      </c>
      <c r="P6" s="165">
        <f t="shared" ref="P6:P7" si="11">AQ6/60</f>
        <v>0</v>
      </c>
      <c r="Q6" s="166">
        <f t="shared" ref="Q6:Q7" si="12">AN6</f>
        <v>77</v>
      </c>
      <c r="R6" s="167">
        <f t="shared" ref="R6:R7" si="13">AC6/(AH6-AI6-AJ6)</f>
        <v>23.998455045154465</v>
      </c>
      <c r="S6" s="139">
        <f t="shared" ref="S6:S7" si="14">IF(AW6=0,AL6,"속도계이상")</f>
        <v>41</v>
      </c>
      <c r="T6" s="139">
        <f t="shared" ref="T6:T7" si="15">IF(AW6=0,AM6,"속도계이상")</f>
        <v>345</v>
      </c>
      <c r="U6" t="s">
        <v>116</v>
      </c>
      <c r="V6" s="5" t="s">
        <v>117</v>
      </c>
      <c r="W6" t="s">
        <v>116</v>
      </c>
      <c r="X6" s="5" t="s">
        <v>117</v>
      </c>
      <c r="Y6" t="s">
        <v>344</v>
      </c>
      <c r="Z6" t="s">
        <v>166</v>
      </c>
      <c r="AA6" t="s">
        <v>48</v>
      </c>
      <c r="AB6">
        <v>524</v>
      </c>
      <c r="AC6" s="1">
        <v>5092.8540000000003</v>
      </c>
      <c r="AD6" s="1">
        <v>2237.4720000000002</v>
      </c>
      <c r="AE6" s="28">
        <v>2.2759999999999998</v>
      </c>
      <c r="AF6">
        <v>2.6</v>
      </c>
      <c r="AG6">
        <v>11.66</v>
      </c>
      <c r="AH6">
        <v>324.59017399999999</v>
      </c>
      <c r="AI6">
        <v>2.1843669999999999</v>
      </c>
      <c r="AJ6">
        <v>110.189896</v>
      </c>
      <c r="AK6">
        <v>749</v>
      </c>
      <c r="AL6">
        <v>41</v>
      </c>
      <c r="AM6">
        <v>345</v>
      </c>
      <c r="AN6">
        <v>77</v>
      </c>
      <c r="AO6">
        <v>15.690105000000001</v>
      </c>
      <c r="AP6">
        <v>1114.4000000000001</v>
      </c>
      <c r="AQ6">
        <v>0</v>
      </c>
      <c r="AR6">
        <v>10</v>
      </c>
      <c r="AS6">
        <v>2598</v>
      </c>
      <c r="AT6">
        <v>0.80500000000000005</v>
      </c>
      <c r="AU6">
        <v>6.774</v>
      </c>
      <c r="AV6">
        <v>40856</v>
      </c>
      <c r="AW6">
        <v>0</v>
      </c>
      <c r="AX6" s="29">
        <v>0.59</v>
      </c>
      <c r="AY6">
        <v>0.87538461538461532</v>
      </c>
      <c r="AZ6" t="s">
        <v>69</v>
      </c>
      <c r="BA6" t="s">
        <v>169</v>
      </c>
      <c r="BB6">
        <v>7</v>
      </c>
      <c r="BC6" t="s">
        <v>360</v>
      </c>
      <c r="BD6">
        <v>7</v>
      </c>
      <c r="BE6">
        <v>114057.41199999998</v>
      </c>
      <c r="BF6">
        <v>4.4651670686688918E-2</v>
      </c>
      <c r="BG6">
        <v>3.9087385570347681E-2</v>
      </c>
      <c r="BH6">
        <v>235661.55499999991</v>
      </c>
      <c r="BI6">
        <v>2.1610881757951578E-2</v>
      </c>
      <c r="BJ6">
        <v>1.8917833415806842E-2</v>
      </c>
      <c r="BK6">
        <v>1</v>
      </c>
      <c r="BL6" t="s">
        <v>69</v>
      </c>
      <c r="BM6">
        <v>0</v>
      </c>
      <c r="BN6" t="s">
        <v>288</v>
      </c>
    </row>
    <row r="7" spans="1:66">
      <c r="A7" s="140" t="str">
        <f t="shared" si="0"/>
        <v>신화여객</v>
      </c>
      <c r="B7" s="140" t="str">
        <f t="shared" si="1"/>
        <v>34</v>
      </c>
      <c r="C7" s="141" t="str">
        <f t="shared" si="2"/>
        <v>71바5106</v>
      </c>
      <c r="D7" s="129" t="str">
        <f t="shared" si="3"/>
        <v>대형</v>
      </c>
      <c r="E7" s="125" t="str">
        <f t="shared" ref="E7:E26" si="16">AZ7</f>
        <v>F</v>
      </c>
      <c r="F7" s="148">
        <f t="shared" ref="F7:F26" si="17">G7/H7</f>
        <v>0.78807692307692301</v>
      </c>
      <c r="G7" s="149">
        <f t="shared" ref="G7:G26" si="18">AE7</f>
        <v>2.0489999999999999</v>
      </c>
      <c r="H7" s="150">
        <f t="shared" ref="H7:H26" si="19">AF7</f>
        <v>2.6</v>
      </c>
      <c r="I7" s="151">
        <f t="shared" si="4"/>
        <v>5478.8850000000002</v>
      </c>
      <c r="J7" s="152">
        <f t="shared" si="5"/>
        <v>1.9361832625172097E-2</v>
      </c>
      <c r="K7" s="152">
        <f t="shared" si="6"/>
        <v>0.36562944595153235</v>
      </c>
      <c r="L7" s="152">
        <f t="shared" si="7"/>
        <v>0.24366271604532674</v>
      </c>
      <c r="M7" s="153">
        <f t="shared" si="8"/>
        <v>13.656000000000001</v>
      </c>
      <c r="N7" s="154">
        <f t="shared" si="9"/>
        <v>2.391</v>
      </c>
      <c r="O7" s="154">
        <f t="shared" si="10"/>
        <v>33.109000000000002</v>
      </c>
      <c r="P7" s="155">
        <f t="shared" si="11"/>
        <v>0</v>
      </c>
      <c r="Q7" s="156">
        <f t="shared" si="12"/>
        <v>82</v>
      </c>
      <c r="R7" s="157">
        <f t="shared" si="13"/>
        <v>25.19425435337941</v>
      </c>
      <c r="S7" s="142">
        <f t="shared" si="14"/>
        <v>131</v>
      </c>
      <c r="T7" s="142">
        <f t="shared" si="15"/>
        <v>1814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170</v>
      </c>
      <c r="Z7" s="4" t="s">
        <v>166</v>
      </c>
      <c r="AA7" s="4" t="s">
        <v>48</v>
      </c>
      <c r="AB7" s="4">
        <v>524</v>
      </c>
      <c r="AC7" s="4">
        <v>5478.8850000000002</v>
      </c>
      <c r="AD7" s="4">
        <v>2674.2020000000002</v>
      </c>
      <c r="AE7" s="4">
        <v>2.0489999999999999</v>
      </c>
      <c r="AF7" s="4">
        <v>2.6</v>
      </c>
      <c r="AG7" s="4">
        <v>13.656000000000001</v>
      </c>
      <c r="AH7" s="4">
        <v>353.59767499999998</v>
      </c>
      <c r="AI7" s="4">
        <v>6.8462990000000001</v>
      </c>
      <c r="AJ7" s="4">
        <v>129.28572199999999</v>
      </c>
      <c r="AK7" s="4">
        <v>1335</v>
      </c>
      <c r="AL7" s="4">
        <v>131</v>
      </c>
      <c r="AM7" s="4">
        <v>1814</v>
      </c>
      <c r="AN7" s="4">
        <v>82</v>
      </c>
      <c r="AO7" s="4">
        <v>15.494686</v>
      </c>
      <c r="AP7" s="4">
        <v>3963.1</v>
      </c>
      <c r="AQ7" s="4">
        <v>0</v>
      </c>
      <c r="AR7" s="4">
        <v>31</v>
      </c>
      <c r="AS7" s="4">
        <v>8730</v>
      </c>
      <c r="AT7" s="4">
        <v>2.391</v>
      </c>
      <c r="AU7" s="4">
        <v>33.109000000000002</v>
      </c>
      <c r="AV7" s="4">
        <v>17868</v>
      </c>
      <c r="AW7" s="4">
        <v>0</v>
      </c>
      <c r="AX7" s="30">
        <v>0.56000000000000005</v>
      </c>
      <c r="AY7">
        <v>0.78807692307692301</v>
      </c>
      <c r="AZ7" t="s">
        <v>70</v>
      </c>
      <c r="BA7" t="s">
        <v>169</v>
      </c>
      <c r="BB7">
        <v>2</v>
      </c>
      <c r="BC7" t="s">
        <v>284</v>
      </c>
      <c r="BD7">
        <v>8</v>
      </c>
      <c r="BE7">
        <v>114057.41199999998</v>
      </c>
      <c r="BF7">
        <v>4.8036203030803477E-2</v>
      </c>
      <c r="BG7">
        <v>3.7856223080813968E-2</v>
      </c>
      <c r="BH7">
        <v>235661.55499999991</v>
      </c>
      <c r="BI7">
        <v>2.3248955477697678E-2</v>
      </c>
      <c r="BJ7">
        <v>1.8321965297616361E-2</v>
      </c>
      <c r="BK7">
        <v>1</v>
      </c>
      <c r="BL7" t="s">
        <v>67</v>
      </c>
      <c r="BM7">
        <v>-1</v>
      </c>
      <c r="BN7" t="s">
        <v>377</v>
      </c>
    </row>
    <row r="8" spans="1:66">
      <c r="A8" s="137" t="str">
        <f t="shared" ref="A8:A26" si="20">W8</f>
        <v>신화여객</v>
      </c>
      <c r="B8" s="137" t="str">
        <f t="shared" ref="B8:B26" si="21">V8</f>
        <v>34</v>
      </c>
      <c r="C8" s="138" t="str">
        <f t="shared" ref="C8:C26" si="22">Y8</f>
        <v>71바6152</v>
      </c>
      <c r="D8" s="113" t="str">
        <f t="shared" ref="D8:D26" si="23">Z8</f>
        <v>대형</v>
      </c>
      <c r="E8" s="109" t="str">
        <f t="shared" si="16"/>
        <v>C</v>
      </c>
      <c r="F8" s="158">
        <f t="shared" si="17"/>
        <v>0.88800000000000012</v>
      </c>
      <c r="G8" s="159">
        <f t="shared" si="18"/>
        <v>2.2200000000000002</v>
      </c>
      <c r="H8" s="160">
        <f t="shared" si="19"/>
        <v>2.5</v>
      </c>
      <c r="I8" s="161">
        <f t="shared" ref="I8:I26" si="24">AC8</f>
        <v>4841.3919999999998</v>
      </c>
      <c r="J8" s="162">
        <f t="shared" ref="J8:J26" si="25">AI8/AH8</f>
        <v>1.333346812639819E-2</v>
      </c>
      <c r="K8" s="162">
        <f t="shared" ref="K8:K26" si="26">AJ8/AH8</f>
        <v>0.33692829210088276</v>
      </c>
      <c r="L8" s="162">
        <f t="shared" ref="L8:L26" si="27">AK8/AC8</f>
        <v>0.16317621047830871</v>
      </c>
      <c r="M8" s="163">
        <f t="shared" ref="M8:M26" si="28">AG8</f>
        <v>9.8889999999999993</v>
      </c>
      <c r="N8" s="164">
        <f t="shared" ref="N8:N26" si="29">IF(AW8=0,AT8,"속도계이상")</f>
        <v>0.20699999999999999</v>
      </c>
      <c r="O8" s="164">
        <f t="shared" ref="O8:O26" si="30">IF(AW8=0,AU8,"속도계이상")</f>
        <v>12.414</v>
      </c>
      <c r="P8" s="165">
        <f t="shared" ref="P8:P26" si="31">AQ8/60</f>
        <v>0</v>
      </c>
      <c r="Q8" s="166">
        <f t="shared" ref="Q8:Q26" si="32">AN8</f>
        <v>84</v>
      </c>
      <c r="R8" s="167">
        <f t="shared" ref="R8:R26" si="33">AC8/(AH8-AI8-AJ8)</f>
        <v>24.992942169171567</v>
      </c>
      <c r="S8" s="139">
        <f t="shared" ref="S8:S26" si="34">IF(AW8=0,AL8,"속도계이상")</f>
        <v>10</v>
      </c>
      <c r="T8" s="139">
        <f t="shared" ref="T8:T26" si="35">IF(AW8=0,AM8,"속도계이상")</f>
        <v>601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524</v>
      </c>
      <c r="AC8" s="1">
        <v>4841.3919999999998</v>
      </c>
      <c r="AD8" s="1">
        <v>2181.2069999999999</v>
      </c>
      <c r="AE8" s="28">
        <v>2.2200000000000002</v>
      </c>
      <c r="AF8">
        <v>2.5</v>
      </c>
      <c r="AG8">
        <v>9.8889999999999993</v>
      </c>
      <c r="AH8">
        <v>298.136011</v>
      </c>
      <c r="AI8">
        <v>3.975187</v>
      </c>
      <c r="AJ8">
        <v>100.450457</v>
      </c>
      <c r="AK8">
        <v>790</v>
      </c>
      <c r="AL8">
        <v>10</v>
      </c>
      <c r="AM8">
        <v>601</v>
      </c>
      <c r="AN8">
        <v>84</v>
      </c>
      <c r="AO8">
        <v>16.238869999999999</v>
      </c>
      <c r="AP8">
        <v>2732.5</v>
      </c>
      <c r="AQ8">
        <v>0</v>
      </c>
      <c r="AR8">
        <v>8</v>
      </c>
      <c r="AS8">
        <v>1631</v>
      </c>
      <c r="AT8">
        <v>0.20699999999999999</v>
      </c>
      <c r="AU8">
        <v>12.414</v>
      </c>
      <c r="AV8">
        <v>36180</v>
      </c>
      <c r="AW8">
        <v>0</v>
      </c>
      <c r="AX8" s="29">
        <v>0.5</v>
      </c>
      <c r="AY8">
        <v>0.88800000000000012</v>
      </c>
      <c r="AZ8" t="s">
        <v>69</v>
      </c>
      <c r="BA8" t="s">
        <v>169</v>
      </c>
      <c r="BB8">
        <v>4</v>
      </c>
      <c r="BC8" t="s">
        <v>354</v>
      </c>
      <c r="BD8">
        <v>8</v>
      </c>
      <c r="BE8">
        <v>114057.41199999998</v>
      </c>
      <c r="BF8">
        <v>4.2446973985346963E-2</v>
      </c>
      <c r="BG8">
        <v>3.7692912898988108E-2</v>
      </c>
      <c r="BH8">
        <v>235661.55499999991</v>
      </c>
      <c r="BI8">
        <v>2.0543834568179785E-2</v>
      </c>
      <c r="BJ8">
        <v>1.8242925096543652E-2</v>
      </c>
      <c r="BK8">
        <v>1</v>
      </c>
      <c r="BL8" t="s">
        <v>69</v>
      </c>
      <c r="BM8">
        <v>0</v>
      </c>
      <c r="BN8" t="s">
        <v>288</v>
      </c>
    </row>
    <row r="9" spans="1:66">
      <c r="A9" s="140" t="str">
        <f t="shared" si="20"/>
        <v>신화여객</v>
      </c>
      <c r="B9" s="140" t="str">
        <f t="shared" si="21"/>
        <v>34</v>
      </c>
      <c r="C9" s="141" t="str">
        <f t="shared" si="22"/>
        <v>71바6154</v>
      </c>
      <c r="D9" s="129" t="str">
        <f t="shared" si="23"/>
        <v>대형</v>
      </c>
      <c r="E9" s="125" t="str">
        <f t="shared" si="16"/>
        <v>D</v>
      </c>
      <c r="F9" s="148">
        <f t="shared" si="17"/>
        <v>0.82159999999999989</v>
      </c>
      <c r="G9" s="149">
        <f t="shared" si="18"/>
        <v>2.0539999999999998</v>
      </c>
      <c r="H9" s="150">
        <f t="shared" si="19"/>
        <v>2.5</v>
      </c>
      <c r="I9" s="151">
        <f t="shared" si="24"/>
        <v>6049.2929999999997</v>
      </c>
      <c r="J9" s="152">
        <f t="shared" si="25"/>
        <v>1.3677966654316318E-2</v>
      </c>
      <c r="K9" s="152">
        <f t="shared" si="26"/>
        <v>0.36984492292943189</v>
      </c>
      <c r="L9" s="152">
        <f t="shared" si="27"/>
        <v>0.20481732328058833</v>
      </c>
      <c r="M9" s="153">
        <f t="shared" si="28"/>
        <v>13.638</v>
      </c>
      <c r="N9" s="154">
        <f t="shared" si="29"/>
        <v>0.41299999999999998</v>
      </c>
      <c r="O9" s="154">
        <f t="shared" si="30"/>
        <v>27.126999999999999</v>
      </c>
      <c r="P9" s="155">
        <f t="shared" si="31"/>
        <v>1.47</v>
      </c>
      <c r="Q9" s="156">
        <f t="shared" si="32"/>
        <v>90</v>
      </c>
      <c r="R9" s="157">
        <f t="shared" si="33"/>
        <v>26.162330779242549</v>
      </c>
      <c r="S9" s="142">
        <f t="shared" si="34"/>
        <v>25</v>
      </c>
      <c r="T9" s="142">
        <f t="shared" si="35"/>
        <v>1641</v>
      </c>
      <c r="U9" t="s">
        <v>116</v>
      </c>
      <c r="V9" s="5" t="s">
        <v>117</v>
      </c>
      <c r="W9" t="s">
        <v>116</v>
      </c>
      <c r="X9" s="5" t="s">
        <v>117</v>
      </c>
      <c r="Y9" t="s">
        <v>172</v>
      </c>
      <c r="Z9" t="s">
        <v>166</v>
      </c>
      <c r="AA9" t="s">
        <v>48</v>
      </c>
      <c r="AB9">
        <v>524</v>
      </c>
      <c r="AC9" s="1">
        <v>6049.2929999999997</v>
      </c>
      <c r="AD9" s="1">
        <v>2945.6030000000001</v>
      </c>
      <c r="AE9" s="28">
        <v>2.0539999999999998</v>
      </c>
      <c r="AF9">
        <v>2.5</v>
      </c>
      <c r="AG9">
        <v>13.638</v>
      </c>
      <c r="AH9">
        <v>375.069053</v>
      </c>
      <c r="AI9">
        <v>5.1301819999999996</v>
      </c>
      <c r="AJ9">
        <v>138.71738500000001</v>
      </c>
      <c r="AK9">
        <v>1239</v>
      </c>
      <c r="AL9">
        <v>25</v>
      </c>
      <c r="AM9">
        <v>1641</v>
      </c>
      <c r="AN9">
        <v>90</v>
      </c>
      <c r="AO9">
        <v>16.128478000000001</v>
      </c>
      <c r="AP9">
        <v>6026.7</v>
      </c>
      <c r="AQ9">
        <v>88.2</v>
      </c>
      <c r="AR9">
        <v>24</v>
      </c>
      <c r="AS9">
        <v>4602</v>
      </c>
      <c r="AT9">
        <v>0.41299999999999998</v>
      </c>
      <c r="AU9">
        <v>27.126999999999999</v>
      </c>
      <c r="AV9">
        <v>46530</v>
      </c>
      <c r="AW9">
        <v>0</v>
      </c>
      <c r="AX9" s="29">
        <v>0.54</v>
      </c>
      <c r="AY9">
        <v>0.82159999999999989</v>
      </c>
      <c r="AZ9" t="s">
        <v>67</v>
      </c>
      <c r="BA9" t="s">
        <v>169</v>
      </c>
      <c r="BB9">
        <v>9</v>
      </c>
      <c r="BC9" t="s">
        <v>353</v>
      </c>
      <c r="BD9">
        <v>10</v>
      </c>
      <c r="BE9">
        <v>114057.41199999998</v>
      </c>
      <c r="BF9">
        <v>5.3037263373992748E-2</v>
      </c>
      <c r="BG9">
        <v>4.3575415588072437E-2</v>
      </c>
      <c r="BH9">
        <v>235661.55499999991</v>
      </c>
      <c r="BI9">
        <v>2.5669409675243813E-2</v>
      </c>
      <c r="BJ9">
        <v>2.1089986989180312E-2</v>
      </c>
      <c r="BK9">
        <v>1</v>
      </c>
      <c r="BL9" t="s">
        <v>70</v>
      </c>
      <c r="BM9">
        <v>1</v>
      </c>
      <c r="BN9" t="s">
        <v>329</v>
      </c>
    </row>
    <row r="10" spans="1:66">
      <c r="A10" s="137" t="str">
        <f t="shared" si="20"/>
        <v>신화여객</v>
      </c>
      <c r="B10" s="137" t="str">
        <f t="shared" si="21"/>
        <v>34</v>
      </c>
      <c r="C10" s="138" t="str">
        <f t="shared" si="22"/>
        <v>71바6156</v>
      </c>
      <c r="D10" s="113" t="str">
        <f t="shared" si="23"/>
        <v>대형</v>
      </c>
      <c r="E10" s="109" t="str">
        <f t="shared" si="16"/>
        <v>D</v>
      </c>
      <c r="F10" s="158">
        <f t="shared" si="17"/>
        <v>0.81519999999999992</v>
      </c>
      <c r="G10" s="159">
        <f t="shared" si="18"/>
        <v>2.0379999999999998</v>
      </c>
      <c r="H10" s="160">
        <f t="shared" si="19"/>
        <v>2.5</v>
      </c>
      <c r="I10" s="161">
        <f t="shared" si="24"/>
        <v>4850.9219999999996</v>
      </c>
      <c r="J10" s="162">
        <f t="shared" si="25"/>
        <v>1.3597123771845587E-2</v>
      </c>
      <c r="K10" s="162">
        <f t="shared" si="26"/>
        <v>0.35678861985344434</v>
      </c>
      <c r="L10" s="162">
        <f t="shared" si="27"/>
        <v>0.18202725172657899</v>
      </c>
      <c r="M10" s="163">
        <f t="shared" si="28"/>
        <v>10.529</v>
      </c>
      <c r="N10" s="164">
        <f t="shared" si="29"/>
        <v>0.124</v>
      </c>
      <c r="O10" s="164">
        <f t="shared" si="30"/>
        <v>11.029</v>
      </c>
      <c r="P10" s="165">
        <f t="shared" si="31"/>
        <v>3.6666666666666667E-2</v>
      </c>
      <c r="Q10" s="166">
        <f t="shared" si="32"/>
        <v>86</v>
      </c>
      <c r="R10" s="167">
        <f t="shared" si="33"/>
        <v>25.337166008239709</v>
      </c>
      <c r="S10" s="139">
        <f t="shared" si="34"/>
        <v>6</v>
      </c>
      <c r="T10" s="139">
        <f t="shared" si="35"/>
        <v>535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173</v>
      </c>
      <c r="Z10" s="4" t="s">
        <v>166</v>
      </c>
      <c r="AA10" s="4" t="s">
        <v>48</v>
      </c>
      <c r="AB10" s="4">
        <v>524</v>
      </c>
      <c r="AC10" s="4">
        <v>4850.9219999999996</v>
      </c>
      <c r="AD10" s="4">
        <v>2380.3670000000002</v>
      </c>
      <c r="AE10" s="4">
        <v>2.0379999999999998</v>
      </c>
      <c r="AF10" s="4">
        <v>2.5</v>
      </c>
      <c r="AG10" s="4">
        <v>10.529</v>
      </c>
      <c r="AH10" s="4">
        <v>304.08269200000001</v>
      </c>
      <c r="AI10" s="4">
        <v>4.1346499999999997</v>
      </c>
      <c r="AJ10" s="4">
        <v>108.493244</v>
      </c>
      <c r="AK10" s="4">
        <v>883</v>
      </c>
      <c r="AL10" s="4">
        <v>6</v>
      </c>
      <c r="AM10" s="4">
        <v>535</v>
      </c>
      <c r="AN10" s="4">
        <v>86</v>
      </c>
      <c r="AO10" s="4">
        <v>15.952640000000001</v>
      </c>
      <c r="AP10" s="4">
        <v>1869.6</v>
      </c>
      <c r="AQ10" s="4">
        <v>2.2000000000000002</v>
      </c>
      <c r="AR10" s="4">
        <v>24</v>
      </c>
      <c r="AS10" s="4">
        <v>7042</v>
      </c>
      <c r="AT10" s="4">
        <v>0.124</v>
      </c>
      <c r="AU10" s="4">
        <v>11.029</v>
      </c>
      <c r="AV10" s="4">
        <v>39781</v>
      </c>
      <c r="AW10" s="4">
        <v>0</v>
      </c>
      <c r="AX10" s="30">
        <v>0.47</v>
      </c>
      <c r="AY10">
        <v>0.81519999999999992</v>
      </c>
      <c r="AZ10" t="s">
        <v>67</v>
      </c>
      <c r="BA10" t="s">
        <v>169</v>
      </c>
      <c r="BB10">
        <v>10</v>
      </c>
      <c r="BC10" t="s">
        <v>378</v>
      </c>
      <c r="BD10">
        <v>7</v>
      </c>
      <c r="BE10">
        <v>114057.41199999998</v>
      </c>
      <c r="BF10">
        <v>4.253052839740043E-2</v>
      </c>
      <c r="BG10">
        <v>3.4670886749560828E-2</v>
      </c>
      <c r="BH10">
        <v>235661.55499999991</v>
      </c>
      <c r="BI10">
        <v>2.0584273917737671E-2</v>
      </c>
      <c r="BJ10">
        <v>1.6780300097739748E-2</v>
      </c>
      <c r="BK10">
        <v>1</v>
      </c>
      <c r="BL10" t="s">
        <v>69</v>
      </c>
      <c r="BM10">
        <v>-1</v>
      </c>
      <c r="BN10" t="s">
        <v>377</v>
      </c>
    </row>
    <row r="11" spans="1:66">
      <c r="A11" s="140" t="str">
        <f t="shared" si="20"/>
        <v>신화여객</v>
      </c>
      <c r="B11" s="140" t="str">
        <f t="shared" si="21"/>
        <v>34</v>
      </c>
      <c r="C11" s="141" t="str">
        <f t="shared" si="22"/>
        <v>71바6158</v>
      </c>
      <c r="D11" s="129" t="str">
        <f t="shared" si="23"/>
        <v>대형</v>
      </c>
      <c r="E11" s="125" t="str">
        <f t="shared" si="16"/>
        <v>C</v>
      </c>
      <c r="F11" s="148">
        <f t="shared" si="17"/>
        <v>0.89269230769230767</v>
      </c>
      <c r="G11" s="149">
        <f t="shared" si="18"/>
        <v>2.3210000000000002</v>
      </c>
      <c r="H11" s="150">
        <f t="shared" si="19"/>
        <v>2.6</v>
      </c>
      <c r="I11" s="151">
        <f t="shared" si="24"/>
        <v>6014.44</v>
      </c>
      <c r="J11" s="152">
        <f t="shared" si="25"/>
        <v>8.0638953237322977E-3</v>
      </c>
      <c r="K11" s="152">
        <f t="shared" si="26"/>
        <v>0.33948365488809557</v>
      </c>
      <c r="L11" s="152">
        <f t="shared" si="27"/>
        <v>0.1694255824316146</v>
      </c>
      <c r="M11" s="153">
        <f t="shared" si="28"/>
        <v>12.891999999999999</v>
      </c>
      <c r="N11" s="154">
        <f t="shared" si="29"/>
        <v>0.183</v>
      </c>
      <c r="O11" s="154">
        <f t="shared" si="30"/>
        <v>17.440999999999999</v>
      </c>
      <c r="P11" s="155">
        <f t="shared" si="31"/>
        <v>2.1666666666666667E-2</v>
      </c>
      <c r="Q11" s="156">
        <f t="shared" si="32"/>
        <v>88</v>
      </c>
      <c r="R11" s="157">
        <f t="shared" si="33"/>
        <v>25.648463989022474</v>
      </c>
      <c r="S11" s="142">
        <f t="shared" si="34"/>
        <v>11</v>
      </c>
      <c r="T11" s="142">
        <f t="shared" si="35"/>
        <v>1049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174</v>
      </c>
      <c r="Z11" t="s">
        <v>166</v>
      </c>
      <c r="AA11" t="s">
        <v>48</v>
      </c>
      <c r="AB11">
        <v>524</v>
      </c>
      <c r="AC11" s="1">
        <v>6014.44</v>
      </c>
      <c r="AD11" s="1">
        <v>2591.3339999999998</v>
      </c>
      <c r="AE11" s="28">
        <v>2.3210000000000002</v>
      </c>
      <c r="AF11">
        <v>2.6</v>
      </c>
      <c r="AG11">
        <v>12.891999999999999</v>
      </c>
      <c r="AH11">
        <v>359.40570700000001</v>
      </c>
      <c r="AI11">
        <v>2.8982100000000002</v>
      </c>
      <c r="AJ11">
        <v>122.01236299999999</v>
      </c>
      <c r="AK11">
        <v>1019</v>
      </c>
      <c r="AL11">
        <v>11</v>
      </c>
      <c r="AM11">
        <v>1049</v>
      </c>
      <c r="AN11">
        <v>88</v>
      </c>
      <c r="AO11">
        <v>16.734403</v>
      </c>
      <c r="AP11">
        <v>3130</v>
      </c>
      <c r="AQ11">
        <v>1.3</v>
      </c>
      <c r="AR11">
        <v>8</v>
      </c>
      <c r="AS11">
        <v>1875</v>
      </c>
      <c r="AT11">
        <v>0.183</v>
      </c>
      <c r="AU11">
        <v>17.440999999999999</v>
      </c>
      <c r="AV11">
        <v>46675</v>
      </c>
      <c r="AW11">
        <v>0</v>
      </c>
      <c r="AX11" s="29">
        <v>0.6</v>
      </c>
      <c r="AY11">
        <v>0.89269230769230767</v>
      </c>
      <c r="AZ11" t="s">
        <v>69</v>
      </c>
      <c r="BA11" t="s">
        <v>169</v>
      </c>
      <c r="BB11">
        <v>2</v>
      </c>
      <c r="BC11" t="s">
        <v>328</v>
      </c>
      <c r="BD11">
        <v>7</v>
      </c>
      <c r="BE11">
        <v>114057.41199999998</v>
      </c>
      <c r="BF11">
        <v>5.2731689195262478E-2</v>
      </c>
      <c r="BG11">
        <v>4.707317331623239E-2</v>
      </c>
      <c r="BH11">
        <v>235661.55499999991</v>
      </c>
      <c r="BI11">
        <v>2.552151537827204E-2</v>
      </c>
      <c r="BJ11">
        <v>2.2782860458834386E-2</v>
      </c>
      <c r="BK11">
        <v>1</v>
      </c>
      <c r="BL11" t="s">
        <v>68</v>
      </c>
      <c r="BM11">
        <v>-1</v>
      </c>
      <c r="BN11" t="s">
        <v>377</v>
      </c>
    </row>
    <row r="12" spans="1:66" s="2" customFormat="1">
      <c r="A12" s="137" t="str">
        <f t="shared" si="20"/>
        <v>신화여객</v>
      </c>
      <c r="B12" s="137" t="str">
        <f t="shared" si="21"/>
        <v>34</v>
      </c>
      <c r="C12" s="138" t="str">
        <f t="shared" si="22"/>
        <v>71바6160</v>
      </c>
      <c r="D12" s="113" t="str">
        <f t="shared" si="23"/>
        <v>대형</v>
      </c>
      <c r="E12" s="109" t="str">
        <f t="shared" si="16"/>
        <v>F</v>
      </c>
      <c r="F12" s="158">
        <f t="shared" si="17"/>
        <v>0.77200000000000002</v>
      </c>
      <c r="G12" s="159">
        <f t="shared" si="18"/>
        <v>1.93</v>
      </c>
      <c r="H12" s="160">
        <f t="shared" si="19"/>
        <v>2.5</v>
      </c>
      <c r="I12" s="161">
        <f t="shared" si="24"/>
        <v>4793.7860000000001</v>
      </c>
      <c r="J12" s="162">
        <f t="shared" si="25"/>
        <v>2.9246387475902292E-2</v>
      </c>
      <c r="K12" s="162">
        <f t="shared" si="26"/>
        <v>0.37736279306982801</v>
      </c>
      <c r="L12" s="162">
        <f t="shared" si="27"/>
        <v>0.19483556420749695</v>
      </c>
      <c r="M12" s="163">
        <f t="shared" si="28"/>
        <v>15.439</v>
      </c>
      <c r="N12" s="164">
        <f t="shared" si="29"/>
        <v>0.27100000000000002</v>
      </c>
      <c r="O12" s="164">
        <f t="shared" si="30"/>
        <v>43.118000000000002</v>
      </c>
      <c r="P12" s="165">
        <f t="shared" si="31"/>
        <v>0</v>
      </c>
      <c r="Q12" s="166">
        <f t="shared" si="32"/>
        <v>81</v>
      </c>
      <c r="R12" s="167">
        <f t="shared" si="33"/>
        <v>25.782234931962595</v>
      </c>
      <c r="S12" s="139">
        <f t="shared" si="34"/>
        <v>13</v>
      </c>
      <c r="T12" s="139">
        <f t="shared" si="35"/>
        <v>2067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175</v>
      </c>
      <c r="Z12" t="s">
        <v>166</v>
      </c>
      <c r="AA12" t="s">
        <v>48</v>
      </c>
      <c r="AB12">
        <v>524</v>
      </c>
      <c r="AC12" s="1">
        <v>4793.7860000000001</v>
      </c>
      <c r="AD12" s="1">
        <v>2483.578</v>
      </c>
      <c r="AE12" s="28">
        <v>1.93</v>
      </c>
      <c r="AF12">
        <v>2.5</v>
      </c>
      <c r="AG12">
        <v>15.439</v>
      </c>
      <c r="AH12">
        <v>313.341024</v>
      </c>
      <c r="AI12">
        <v>9.1640929999999994</v>
      </c>
      <c r="AJ12">
        <v>118.243244</v>
      </c>
      <c r="AK12">
        <v>934</v>
      </c>
      <c r="AL12">
        <v>13</v>
      </c>
      <c r="AM12">
        <v>2067</v>
      </c>
      <c r="AN12">
        <v>81</v>
      </c>
      <c r="AO12">
        <v>15.298940999999999</v>
      </c>
      <c r="AP12">
        <v>2622.5</v>
      </c>
      <c r="AQ12">
        <v>0</v>
      </c>
      <c r="AR12">
        <v>26</v>
      </c>
      <c r="AS12">
        <v>5445</v>
      </c>
      <c r="AT12">
        <v>0.27100000000000002</v>
      </c>
      <c r="AU12">
        <v>43.118000000000002</v>
      </c>
      <c r="AV12">
        <v>40177</v>
      </c>
      <c r="AW12">
        <v>0</v>
      </c>
      <c r="AX12" s="29">
        <v>0.56000000000000005</v>
      </c>
      <c r="AY12" s="2">
        <v>0.77200000000000002</v>
      </c>
      <c r="AZ12" s="2" t="s">
        <v>70</v>
      </c>
      <c r="BA12" s="2" t="s">
        <v>169</v>
      </c>
      <c r="BB12" s="2">
        <v>3</v>
      </c>
      <c r="BC12" s="2" t="s">
        <v>300</v>
      </c>
      <c r="BD12" s="2">
        <v>7</v>
      </c>
      <c r="BE12" s="2">
        <v>114057.41199999998</v>
      </c>
      <c r="BF12" s="2">
        <v>4.2029587695712411E-2</v>
      </c>
      <c r="BG12" s="2">
        <v>3.2446841701089982E-2</v>
      </c>
      <c r="BH12" s="2">
        <v>235661.55499999991</v>
      </c>
      <c r="BI12" s="2">
        <v>2.0341824528824833E-2</v>
      </c>
      <c r="BJ12" s="2">
        <v>1.5703888536252771E-2</v>
      </c>
      <c r="BK12" s="2">
        <v>1</v>
      </c>
      <c r="BL12" s="2" t="s">
        <v>70</v>
      </c>
      <c r="BM12" s="2">
        <v>0</v>
      </c>
      <c r="BN12" s="2" t="s">
        <v>288</v>
      </c>
    </row>
    <row r="13" spans="1:66">
      <c r="A13" s="140" t="str">
        <f t="shared" si="20"/>
        <v>신화여객</v>
      </c>
      <c r="B13" s="140" t="str">
        <f t="shared" si="21"/>
        <v>34</v>
      </c>
      <c r="C13" s="141" t="str">
        <f t="shared" si="22"/>
        <v>71바6161</v>
      </c>
      <c r="D13" s="129" t="str">
        <f t="shared" si="23"/>
        <v>대형</v>
      </c>
      <c r="E13" s="125" t="str">
        <f t="shared" si="16"/>
        <v>D</v>
      </c>
      <c r="F13" s="148">
        <f t="shared" si="17"/>
        <v>0.84239999999999993</v>
      </c>
      <c r="G13" s="149">
        <f t="shared" si="18"/>
        <v>2.1059999999999999</v>
      </c>
      <c r="H13" s="150">
        <f t="shared" si="19"/>
        <v>2.5</v>
      </c>
      <c r="I13" s="151">
        <f t="shared" si="24"/>
        <v>5788.5039999999999</v>
      </c>
      <c r="J13" s="152">
        <f t="shared" si="25"/>
        <v>1.8909320360763222E-2</v>
      </c>
      <c r="K13" s="152">
        <f t="shared" si="26"/>
        <v>0.36552814292859104</v>
      </c>
      <c r="L13" s="152">
        <f t="shared" si="27"/>
        <v>0.13129471794439462</v>
      </c>
      <c r="M13" s="153">
        <f t="shared" si="28"/>
        <v>12.734</v>
      </c>
      <c r="N13" s="154">
        <f t="shared" si="29"/>
        <v>0.41499999999999998</v>
      </c>
      <c r="O13" s="154">
        <f t="shared" si="30"/>
        <v>35.691000000000003</v>
      </c>
      <c r="P13" s="155">
        <f t="shared" si="31"/>
        <v>0</v>
      </c>
      <c r="Q13" s="156">
        <f t="shared" si="32"/>
        <v>79</v>
      </c>
      <c r="R13" s="157">
        <f t="shared" si="33"/>
        <v>24.743736223789572</v>
      </c>
      <c r="S13" s="142">
        <f t="shared" si="34"/>
        <v>24</v>
      </c>
      <c r="T13" s="142">
        <f t="shared" si="35"/>
        <v>2066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336</v>
      </c>
      <c r="Z13" s="4" t="s">
        <v>166</v>
      </c>
      <c r="AA13" s="4" t="s">
        <v>48</v>
      </c>
      <c r="AB13" s="4">
        <v>524</v>
      </c>
      <c r="AC13" s="4">
        <v>5788.5039999999999</v>
      </c>
      <c r="AD13" s="4">
        <v>2748.123</v>
      </c>
      <c r="AE13" s="4">
        <v>2.1059999999999999</v>
      </c>
      <c r="AF13" s="4">
        <v>2.5</v>
      </c>
      <c r="AG13" s="4">
        <v>12.734</v>
      </c>
      <c r="AH13" s="4">
        <v>380.039624</v>
      </c>
      <c r="AI13" s="4">
        <v>7.1862909999999998</v>
      </c>
      <c r="AJ13" s="4">
        <v>138.915178</v>
      </c>
      <c r="AK13" s="4">
        <v>760</v>
      </c>
      <c r="AL13" s="4">
        <v>24</v>
      </c>
      <c r="AM13" s="4">
        <v>2066</v>
      </c>
      <c r="AN13" s="4">
        <v>79</v>
      </c>
      <c r="AO13" s="4">
        <v>15.231317000000001</v>
      </c>
      <c r="AP13" s="4">
        <v>1821.9</v>
      </c>
      <c r="AQ13" s="4">
        <v>0</v>
      </c>
      <c r="AR13" s="4">
        <v>18</v>
      </c>
      <c r="AS13" s="4">
        <v>2424</v>
      </c>
      <c r="AT13" s="4">
        <v>0.41499999999999998</v>
      </c>
      <c r="AU13" s="4">
        <v>35.691000000000003</v>
      </c>
      <c r="AV13" s="4">
        <v>47280</v>
      </c>
      <c r="AW13" s="4">
        <v>0</v>
      </c>
      <c r="AX13" s="30">
        <v>0.56000000000000005</v>
      </c>
      <c r="AY13">
        <v>0.84239999999999993</v>
      </c>
      <c r="AZ13" t="s">
        <v>67</v>
      </c>
      <c r="BA13" t="s">
        <v>169</v>
      </c>
      <c r="BB13">
        <v>3</v>
      </c>
      <c r="BC13" t="s">
        <v>282</v>
      </c>
      <c r="BD13">
        <v>9</v>
      </c>
      <c r="BE13">
        <v>114057.41199999998</v>
      </c>
      <c r="BF13">
        <v>5.0750792066016723E-2</v>
      </c>
      <c r="BG13">
        <v>4.2752467236412482E-2</v>
      </c>
      <c r="BH13">
        <v>235661.55499999991</v>
      </c>
      <c r="BI13">
        <v>2.4562784540736831E-2</v>
      </c>
      <c r="BJ13">
        <v>2.0691689697116704E-2</v>
      </c>
      <c r="BK13">
        <v>1</v>
      </c>
      <c r="BL13" t="s">
        <v>67</v>
      </c>
      <c r="BM13">
        <v>0</v>
      </c>
      <c r="BN13" t="s">
        <v>288</v>
      </c>
    </row>
    <row r="14" spans="1:66">
      <c r="A14" s="137" t="str">
        <f t="shared" si="20"/>
        <v>신화여객</v>
      </c>
      <c r="B14" s="137" t="str">
        <f t="shared" si="21"/>
        <v>34</v>
      </c>
      <c r="C14" s="138" t="str">
        <f t="shared" si="22"/>
        <v>71바6173</v>
      </c>
      <c r="D14" s="113" t="str">
        <f t="shared" si="23"/>
        <v>대형</v>
      </c>
      <c r="E14" s="109" t="str">
        <f t="shared" si="16"/>
        <v>C</v>
      </c>
      <c r="F14" s="158">
        <f t="shared" si="17"/>
        <v>0.89576923076923076</v>
      </c>
      <c r="G14" s="159">
        <f t="shared" si="18"/>
        <v>2.3290000000000002</v>
      </c>
      <c r="H14" s="160">
        <f t="shared" si="19"/>
        <v>2.6</v>
      </c>
      <c r="I14" s="161">
        <f t="shared" si="24"/>
        <v>6111.11</v>
      </c>
      <c r="J14" s="162">
        <f t="shared" si="25"/>
        <v>1.384381497494906E-2</v>
      </c>
      <c r="K14" s="162">
        <f t="shared" si="26"/>
        <v>0.29790287897525969</v>
      </c>
      <c r="L14" s="162">
        <f t="shared" si="27"/>
        <v>0.18638185206942767</v>
      </c>
      <c r="M14" s="163">
        <f t="shared" si="28"/>
        <v>11.356</v>
      </c>
      <c r="N14" s="164">
        <f t="shared" si="29"/>
        <v>2.1269999999999998</v>
      </c>
      <c r="O14" s="164">
        <f t="shared" si="30"/>
        <v>22.844000000000001</v>
      </c>
      <c r="P14" s="165">
        <f t="shared" si="31"/>
        <v>0</v>
      </c>
      <c r="Q14" s="166">
        <f t="shared" si="32"/>
        <v>79</v>
      </c>
      <c r="R14" s="167">
        <f t="shared" si="33"/>
        <v>24.564412097395437</v>
      </c>
      <c r="S14" s="139">
        <f t="shared" si="34"/>
        <v>130</v>
      </c>
      <c r="T14" s="139">
        <f t="shared" si="35"/>
        <v>1396</v>
      </c>
      <c r="U14" t="s">
        <v>116</v>
      </c>
      <c r="V14" s="5" t="s">
        <v>117</v>
      </c>
      <c r="W14" t="s">
        <v>116</v>
      </c>
      <c r="X14" s="5" t="s">
        <v>117</v>
      </c>
      <c r="Y14" t="s">
        <v>338</v>
      </c>
      <c r="Z14" t="s">
        <v>166</v>
      </c>
      <c r="AA14" t="s">
        <v>48</v>
      </c>
      <c r="AB14">
        <v>524</v>
      </c>
      <c r="AC14" s="1">
        <v>6111.11</v>
      </c>
      <c r="AD14" s="1">
        <v>2624.319</v>
      </c>
      <c r="AE14" s="28">
        <v>2.3290000000000002</v>
      </c>
      <c r="AF14">
        <v>2.6</v>
      </c>
      <c r="AG14">
        <v>11.356</v>
      </c>
      <c r="AH14">
        <v>361.46430800000002</v>
      </c>
      <c r="AI14">
        <v>5.0040449999999996</v>
      </c>
      <c r="AJ14">
        <v>107.681258</v>
      </c>
      <c r="AK14">
        <v>1139</v>
      </c>
      <c r="AL14">
        <v>130</v>
      </c>
      <c r="AM14">
        <v>1396</v>
      </c>
      <c r="AN14">
        <v>79</v>
      </c>
      <c r="AO14">
        <v>16.906537</v>
      </c>
      <c r="AP14">
        <v>2244.6</v>
      </c>
      <c r="AQ14">
        <v>0</v>
      </c>
      <c r="AR14">
        <v>15</v>
      </c>
      <c r="AS14">
        <v>3361</v>
      </c>
      <c r="AT14">
        <v>2.1269999999999998</v>
      </c>
      <c r="AU14">
        <v>22.844000000000001</v>
      </c>
      <c r="AV14">
        <v>42150</v>
      </c>
      <c r="AW14">
        <v>0</v>
      </c>
      <c r="AX14" s="29">
        <v>0.57999999999999996</v>
      </c>
      <c r="AY14">
        <v>0.89576923076923076</v>
      </c>
      <c r="AZ14" t="s">
        <v>69</v>
      </c>
      <c r="BA14" t="s">
        <v>169</v>
      </c>
      <c r="BB14">
        <v>1</v>
      </c>
      <c r="BC14" t="s">
        <v>179</v>
      </c>
      <c r="BD14">
        <v>11</v>
      </c>
      <c r="BE14">
        <v>114057.41199999998</v>
      </c>
      <c r="BF14">
        <v>5.3579244810499478E-2</v>
      </c>
      <c r="BG14">
        <v>4.7994638909097415E-2</v>
      </c>
      <c r="BH14">
        <v>235661.55499999991</v>
      </c>
      <c r="BI14">
        <v>2.5931722295560691E-2</v>
      </c>
      <c r="BJ14">
        <v>2.3228838933215711E-2</v>
      </c>
      <c r="BK14">
        <v>1</v>
      </c>
      <c r="BL14" t="s">
        <v>69</v>
      </c>
      <c r="BM14">
        <v>0</v>
      </c>
      <c r="BN14" t="s">
        <v>288</v>
      </c>
    </row>
    <row r="15" spans="1:66">
      <c r="A15" s="140" t="str">
        <f t="shared" si="20"/>
        <v>신화여객</v>
      </c>
      <c r="B15" s="140" t="str">
        <f t="shared" si="21"/>
        <v>34</v>
      </c>
      <c r="C15" s="141" t="str">
        <f t="shared" si="22"/>
        <v>72바1094</v>
      </c>
      <c r="D15" s="129" t="str">
        <f t="shared" si="23"/>
        <v>대형</v>
      </c>
      <c r="E15" s="125" t="str">
        <f t="shared" si="16"/>
        <v>D</v>
      </c>
      <c r="F15" s="148">
        <f t="shared" si="17"/>
        <v>0.81192307692307697</v>
      </c>
      <c r="G15" s="149">
        <f t="shared" si="18"/>
        <v>2.1110000000000002</v>
      </c>
      <c r="H15" s="150">
        <f t="shared" si="19"/>
        <v>2.6</v>
      </c>
      <c r="I15" s="151">
        <f t="shared" si="24"/>
        <v>5248.433</v>
      </c>
      <c r="J15" s="152">
        <f t="shared" si="25"/>
        <v>2.4610965170863114E-2</v>
      </c>
      <c r="K15" s="152">
        <f t="shared" si="26"/>
        <v>0.38525803124838875</v>
      </c>
      <c r="L15" s="152">
        <f t="shared" si="27"/>
        <v>0.14309032810364541</v>
      </c>
      <c r="M15" s="153">
        <f t="shared" si="28"/>
        <v>16.29</v>
      </c>
      <c r="N15" s="154">
        <f t="shared" si="29"/>
        <v>2.82</v>
      </c>
      <c r="O15" s="154">
        <f t="shared" si="30"/>
        <v>56.95</v>
      </c>
      <c r="P15" s="155">
        <f t="shared" si="31"/>
        <v>0</v>
      </c>
      <c r="Q15" s="156">
        <f t="shared" si="32"/>
        <v>78</v>
      </c>
      <c r="R15" s="157">
        <f t="shared" si="33"/>
        <v>26.014601106166758</v>
      </c>
      <c r="S15" s="142">
        <f t="shared" si="34"/>
        <v>148</v>
      </c>
      <c r="T15" s="142">
        <f t="shared" si="35"/>
        <v>2989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166</v>
      </c>
      <c r="AA15" t="s">
        <v>48</v>
      </c>
      <c r="AB15">
        <v>524</v>
      </c>
      <c r="AC15" s="1">
        <v>5248.433</v>
      </c>
      <c r="AD15" s="1">
        <v>2485.6709999999998</v>
      </c>
      <c r="AE15" s="28">
        <v>2.1110000000000002</v>
      </c>
      <c r="AF15">
        <v>2.6</v>
      </c>
      <c r="AG15">
        <v>16.29</v>
      </c>
      <c r="AH15">
        <v>341.872411</v>
      </c>
      <c r="AI15">
        <v>8.4138099999999998</v>
      </c>
      <c r="AJ15">
        <v>131.709092</v>
      </c>
      <c r="AK15">
        <v>751</v>
      </c>
      <c r="AL15">
        <v>148</v>
      </c>
      <c r="AM15">
        <v>2989</v>
      </c>
      <c r="AN15">
        <v>78</v>
      </c>
      <c r="AO15">
        <v>15.352022</v>
      </c>
      <c r="AP15">
        <v>3001.3</v>
      </c>
      <c r="AQ15">
        <v>0</v>
      </c>
      <c r="AR15">
        <v>43</v>
      </c>
      <c r="AS15">
        <v>18743</v>
      </c>
      <c r="AT15">
        <v>2.82</v>
      </c>
      <c r="AU15">
        <v>56.95</v>
      </c>
      <c r="AV15">
        <v>0</v>
      </c>
      <c r="AW15">
        <v>0</v>
      </c>
      <c r="AX15" s="29">
        <v>0.63</v>
      </c>
      <c r="AY15">
        <v>0.81192307692307697</v>
      </c>
      <c r="AZ15" t="s">
        <v>67</v>
      </c>
      <c r="BA15" t="s">
        <v>169</v>
      </c>
      <c r="BB15">
        <v>11</v>
      </c>
      <c r="BC15" t="s">
        <v>379</v>
      </c>
      <c r="BD15">
        <v>1</v>
      </c>
      <c r="BE15">
        <v>114057.41199999998</v>
      </c>
      <c r="BF15">
        <v>4.6015711806611924E-2</v>
      </c>
      <c r="BG15">
        <v>3.7361218316829911E-2</v>
      </c>
      <c r="BH15">
        <v>235661.55499999991</v>
      </c>
      <c r="BI15">
        <v>2.2271061565387711E-2</v>
      </c>
      <c r="BJ15">
        <v>1.8082388832512869E-2</v>
      </c>
      <c r="BK15">
        <v>1</v>
      </c>
      <c r="BL15" t="s">
        <v>67</v>
      </c>
      <c r="BM15">
        <v>0</v>
      </c>
      <c r="BN15" t="s">
        <v>288</v>
      </c>
    </row>
    <row r="16" spans="1:66">
      <c r="A16" s="137" t="str">
        <f t="shared" si="20"/>
        <v>신화여객</v>
      </c>
      <c r="B16" s="137" t="str">
        <f t="shared" si="21"/>
        <v>34</v>
      </c>
      <c r="C16" s="138" t="str">
        <f t="shared" si="22"/>
        <v>72바1095</v>
      </c>
      <c r="D16" s="113" t="str">
        <f t="shared" si="23"/>
        <v>대형</v>
      </c>
      <c r="E16" s="109" t="str">
        <f t="shared" si="16"/>
        <v>C</v>
      </c>
      <c r="F16" s="158">
        <f t="shared" si="17"/>
        <v>0.88423076923076915</v>
      </c>
      <c r="G16" s="159">
        <f t="shared" si="18"/>
        <v>2.2989999999999999</v>
      </c>
      <c r="H16" s="160">
        <f t="shared" si="19"/>
        <v>2.6</v>
      </c>
      <c r="I16" s="161">
        <f t="shared" si="24"/>
        <v>5716.5060000000003</v>
      </c>
      <c r="J16" s="162">
        <f t="shared" si="25"/>
        <v>1.0092613966772197E-2</v>
      </c>
      <c r="K16" s="162">
        <f t="shared" si="26"/>
        <v>0.3572649264275447</v>
      </c>
      <c r="L16" s="162">
        <f t="shared" si="27"/>
        <v>0.15533964278179713</v>
      </c>
      <c r="M16" s="163">
        <f t="shared" si="28"/>
        <v>10.491</v>
      </c>
      <c r="N16" s="164">
        <f t="shared" si="29"/>
        <v>1.609</v>
      </c>
      <c r="O16" s="164">
        <f t="shared" si="30"/>
        <v>19.855</v>
      </c>
      <c r="P16" s="165">
        <f t="shared" si="31"/>
        <v>0.64500000000000002</v>
      </c>
      <c r="Q16" s="166">
        <f t="shared" si="32"/>
        <v>86</v>
      </c>
      <c r="R16" s="167">
        <f t="shared" si="33"/>
        <v>25.288078085787269</v>
      </c>
      <c r="S16" s="139">
        <f t="shared" si="34"/>
        <v>92</v>
      </c>
      <c r="T16" s="139">
        <f t="shared" si="35"/>
        <v>1135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166</v>
      </c>
      <c r="AA16" s="4" t="s">
        <v>48</v>
      </c>
      <c r="AB16" s="4">
        <v>524</v>
      </c>
      <c r="AC16" s="4">
        <v>5716.5060000000003</v>
      </c>
      <c r="AD16" s="4">
        <v>2486.9070000000002</v>
      </c>
      <c r="AE16" s="4">
        <v>2.2989999999999999</v>
      </c>
      <c r="AF16" s="4">
        <v>2.6</v>
      </c>
      <c r="AG16" s="4">
        <v>10.491</v>
      </c>
      <c r="AH16" s="4">
        <v>357.31932399999999</v>
      </c>
      <c r="AI16" s="4">
        <v>3.6062859999999999</v>
      </c>
      <c r="AJ16" s="4">
        <v>127.657662</v>
      </c>
      <c r="AK16" s="4">
        <v>888</v>
      </c>
      <c r="AL16" s="4">
        <v>92</v>
      </c>
      <c r="AM16" s="4">
        <v>1135</v>
      </c>
      <c r="AN16" s="4">
        <v>86</v>
      </c>
      <c r="AO16" s="4">
        <v>15.998310999999999</v>
      </c>
      <c r="AP16" s="4">
        <v>4990.3999999999996</v>
      </c>
      <c r="AQ16" s="4">
        <v>38.700000000000003</v>
      </c>
      <c r="AR16" s="4">
        <v>23</v>
      </c>
      <c r="AS16" s="4">
        <v>5146</v>
      </c>
      <c r="AT16" s="4">
        <v>1.609</v>
      </c>
      <c r="AU16" s="4">
        <v>19.855</v>
      </c>
      <c r="AV16" s="4">
        <v>42708</v>
      </c>
      <c r="AW16" s="4">
        <v>0</v>
      </c>
      <c r="AX16" s="30">
        <v>0.53</v>
      </c>
      <c r="AY16">
        <v>0.88423076923076915</v>
      </c>
      <c r="AZ16" t="s">
        <v>69</v>
      </c>
      <c r="BA16" t="s">
        <v>169</v>
      </c>
      <c r="BB16">
        <v>6</v>
      </c>
      <c r="BC16" t="s">
        <v>356</v>
      </c>
      <c r="BD16">
        <v>12</v>
      </c>
      <c r="BE16">
        <v>114057.41199999998</v>
      </c>
      <c r="BF16">
        <v>5.0119548565594328E-2</v>
      </c>
      <c r="BG16">
        <v>4.4317246981654367E-2</v>
      </c>
      <c r="BH16">
        <v>235661.55499999991</v>
      </c>
      <c r="BI16">
        <v>2.4257270134706539E-2</v>
      </c>
      <c r="BJ16">
        <v>2.1449024630650126E-2</v>
      </c>
      <c r="BK16">
        <v>1</v>
      </c>
      <c r="BL16" t="s">
        <v>69</v>
      </c>
      <c r="BM16">
        <v>0</v>
      </c>
      <c r="BN16" t="s">
        <v>288</v>
      </c>
    </row>
    <row r="17" spans="1:66">
      <c r="A17" s="140" t="str">
        <f t="shared" si="20"/>
        <v>신화여객</v>
      </c>
      <c r="B17" s="140" t="str">
        <f t="shared" si="21"/>
        <v>34</v>
      </c>
      <c r="C17" s="141" t="str">
        <f t="shared" si="22"/>
        <v>72바1096</v>
      </c>
      <c r="D17" s="129" t="str">
        <f t="shared" si="23"/>
        <v>대형</v>
      </c>
      <c r="E17" s="125" t="str">
        <f t="shared" si="16"/>
        <v>D</v>
      </c>
      <c r="F17" s="148">
        <f t="shared" si="17"/>
        <v>0.84000000000000008</v>
      </c>
      <c r="G17" s="149">
        <f t="shared" si="18"/>
        <v>2.1840000000000002</v>
      </c>
      <c r="H17" s="150">
        <f t="shared" si="19"/>
        <v>2.6</v>
      </c>
      <c r="I17" s="151">
        <f t="shared" si="24"/>
        <v>4943.665</v>
      </c>
      <c r="J17" s="152">
        <f t="shared" si="25"/>
        <v>3.1506696125658068E-2</v>
      </c>
      <c r="K17" s="152">
        <f t="shared" si="26"/>
        <v>0.36839758609774398</v>
      </c>
      <c r="L17" s="152">
        <f t="shared" si="27"/>
        <v>0.1672847978170042</v>
      </c>
      <c r="M17" s="153">
        <f t="shared" si="28"/>
        <v>14.813000000000001</v>
      </c>
      <c r="N17" s="154">
        <f t="shared" si="29"/>
        <v>0.30299999999999999</v>
      </c>
      <c r="O17" s="154">
        <f t="shared" si="30"/>
        <v>31.657</v>
      </c>
      <c r="P17" s="155">
        <f t="shared" si="31"/>
        <v>0.105</v>
      </c>
      <c r="Q17" s="156">
        <f t="shared" si="32"/>
        <v>87</v>
      </c>
      <c r="R17" s="157">
        <f t="shared" si="33"/>
        <v>26.466775930534443</v>
      </c>
      <c r="S17" s="142">
        <f t="shared" si="34"/>
        <v>15</v>
      </c>
      <c r="T17" s="142">
        <f t="shared" si="35"/>
        <v>1565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178</v>
      </c>
      <c r="Z17" t="s">
        <v>166</v>
      </c>
      <c r="AA17" t="s">
        <v>48</v>
      </c>
      <c r="AB17">
        <v>524</v>
      </c>
      <c r="AC17" s="1">
        <v>4943.665</v>
      </c>
      <c r="AD17" s="1">
        <v>2263.6260000000002</v>
      </c>
      <c r="AE17" s="28">
        <v>2.1840000000000002</v>
      </c>
      <c r="AF17">
        <v>2.6</v>
      </c>
      <c r="AG17">
        <v>14.813000000000001</v>
      </c>
      <c r="AH17">
        <v>311.26297599999998</v>
      </c>
      <c r="AI17">
        <v>9.8068679999999997</v>
      </c>
      <c r="AJ17">
        <v>114.66852900000001</v>
      </c>
      <c r="AK17">
        <v>827</v>
      </c>
      <c r="AL17">
        <v>15</v>
      </c>
      <c r="AM17">
        <v>1565</v>
      </c>
      <c r="AN17">
        <v>87</v>
      </c>
      <c r="AO17">
        <v>15.882598</v>
      </c>
      <c r="AP17">
        <v>4718.8</v>
      </c>
      <c r="AQ17">
        <v>6.3</v>
      </c>
      <c r="AR17">
        <v>37</v>
      </c>
      <c r="AS17">
        <v>10762</v>
      </c>
      <c r="AT17">
        <v>0.30299999999999999</v>
      </c>
      <c r="AU17">
        <v>31.657</v>
      </c>
      <c r="AV17">
        <v>37185</v>
      </c>
      <c r="AW17">
        <v>0</v>
      </c>
      <c r="AX17" s="29">
        <v>0.6</v>
      </c>
      <c r="AY17">
        <v>0.84000000000000008</v>
      </c>
      <c r="AZ17" t="s">
        <v>67</v>
      </c>
      <c r="BA17" t="s">
        <v>169</v>
      </c>
      <c r="BB17">
        <v>4</v>
      </c>
      <c r="BC17" t="s">
        <v>280</v>
      </c>
      <c r="BD17">
        <v>8</v>
      </c>
      <c r="BE17">
        <v>114057.41199999998</v>
      </c>
      <c r="BF17">
        <v>4.3343653983662196E-2</v>
      </c>
      <c r="BG17">
        <v>3.6408669346276248E-2</v>
      </c>
      <c r="BH17">
        <v>235661.55499999991</v>
      </c>
      <c r="BI17">
        <v>2.0977817107249427E-2</v>
      </c>
      <c r="BJ17">
        <v>1.7621366370089521E-2</v>
      </c>
      <c r="BK17">
        <v>1</v>
      </c>
      <c r="BL17" t="s">
        <v>67</v>
      </c>
      <c r="BM17">
        <v>0</v>
      </c>
      <c r="BN17" t="s">
        <v>288</v>
      </c>
    </row>
    <row r="18" spans="1:66">
      <c r="A18" s="137" t="str">
        <f t="shared" si="20"/>
        <v>신화여객</v>
      </c>
      <c r="B18" s="137" t="str">
        <f t="shared" si="21"/>
        <v>34</v>
      </c>
      <c r="C18" s="138" t="str">
        <f t="shared" si="22"/>
        <v>72바1097</v>
      </c>
      <c r="D18" s="113" t="str">
        <f t="shared" si="23"/>
        <v>대형</v>
      </c>
      <c r="E18" s="109" t="str">
        <f t="shared" si="16"/>
        <v>D</v>
      </c>
      <c r="F18" s="158">
        <f t="shared" si="17"/>
        <v>0.84423076923076912</v>
      </c>
      <c r="G18" s="159">
        <f t="shared" si="18"/>
        <v>2.1949999999999998</v>
      </c>
      <c r="H18" s="160">
        <f t="shared" si="19"/>
        <v>2.6</v>
      </c>
      <c r="I18" s="161">
        <f t="shared" si="24"/>
        <v>6554.1790000000001</v>
      </c>
      <c r="J18" s="162">
        <f t="shared" si="25"/>
        <v>1.7197235586568382E-2</v>
      </c>
      <c r="K18" s="162">
        <f t="shared" si="26"/>
        <v>0.33990346230100488</v>
      </c>
      <c r="L18" s="162">
        <f t="shared" si="27"/>
        <v>0.17103591464316126</v>
      </c>
      <c r="M18" s="163">
        <f t="shared" si="28"/>
        <v>12.13</v>
      </c>
      <c r="N18" s="164">
        <f t="shared" si="29"/>
        <v>3.1E-2</v>
      </c>
      <c r="O18" s="164">
        <f t="shared" si="30"/>
        <v>16.158000000000001</v>
      </c>
      <c r="P18" s="165">
        <f t="shared" si="31"/>
        <v>0</v>
      </c>
      <c r="Q18" s="166">
        <f t="shared" si="32"/>
        <v>75</v>
      </c>
      <c r="R18" s="167">
        <f t="shared" si="33"/>
        <v>24.128936064174241</v>
      </c>
      <c r="S18" s="139">
        <f t="shared" si="34"/>
        <v>2</v>
      </c>
      <c r="T18" s="139">
        <f t="shared" si="35"/>
        <v>1059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180</v>
      </c>
      <c r="Z18" t="s">
        <v>166</v>
      </c>
      <c r="AA18" t="s">
        <v>48</v>
      </c>
      <c r="AB18">
        <v>524</v>
      </c>
      <c r="AC18" s="1">
        <v>6554.1790000000001</v>
      </c>
      <c r="AD18" s="1">
        <v>2986.5729999999999</v>
      </c>
      <c r="AE18" s="28">
        <v>2.1949999999999998</v>
      </c>
      <c r="AF18">
        <v>2.6</v>
      </c>
      <c r="AG18">
        <v>12.13</v>
      </c>
      <c r="AH18">
        <v>422.51017400000001</v>
      </c>
      <c r="AI18">
        <v>7.2660070000000001</v>
      </c>
      <c r="AJ18">
        <v>143.61267100000001</v>
      </c>
      <c r="AK18">
        <v>1121</v>
      </c>
      <c r="AL18">
        <v>2</v>
      </c>
      <c r="AM18">
        <v>1059</v>
      </c>
      <c r="AN18">
        <v>75</v>
      </c>
      <c r="AO18">
        <v>15.512475999999999</v>
      </c>
      <c r="AP18">
        <v>2410.1</v>
      </c>
      <c r="AQ18">
        <v>0</v>
      </c>
      <c r="AR18">
        <v>33</v>
      </c>
      <c r="AS18">
        <v>8790</v>
      </c>
      <c r="AT18">
        <v>3.1E-2</v>
      </c>
      <c r="AU18">
        <v>16.158000000000001</v>
      </c>
      <c r="AV18">
        <v>47533</v>
      </c>
      <c r="AW18">
        <v>0</v>
      </c>
      <c r="AX18" s="29">
        <v>0.57999999999999996</v>
      </c>
      <c r="AY18">
        <v>0.84423076923076912</v>
      </c>
      <c r="AZ18" t="s">
        <v>67</v>
      </c>
      <c r="BA18" t="s">
        <v>169</v>
      </c>
      <c r="BB18">
        <v>1</v>
      </c>
      <c r="BC18" t="s">
        <v>279</v>
      </c>
      <c r="BD18">
        <v>10</v>
      </c>
      <c r="BE18">
        <v>114057.41199999998</v>
      </c>
      <c r="BF18">
        <v>5.7463858639892701E-2</v>
      </c>
      <c r="BG18">
        <v>4.8512757582524796E-2</v>
      </c>
      <c r="BH18">
        <v>235661.55499999991</v>
      </c>
      <c r="BI18">
        <v>2.7811829553615577E-2</v>
      </c>
      <c r="BJ18">
        <v>2.3479602257763917E-2</v>
      </c>
      <c r="BK18">
        <v>1</v>
      </c>
      <c r="BL18" t="s">
        <v>67</v>
      </c>
      <c r="BM18">
        <v>0</v>
      </c>
      <c r="BN18" t="s">
        <v>288</v>
      </c>
    </row>
    <row r="19" spans="1:66">
      <c r="A19" s="140" t="str">
        <f t="shared" si="20"/>
        <v>신화여객</v>
      </c>
      <c r="B19" s="140" t="str">
        <f t="shared" si="21"/>
        <v>34</v>
      </c>
      <c r="C19" s="141" t="str">
        <f t="shared" si="22"/>
        <v>72바1098</v>
      </c>
      <c r="D19" s="129" t="str">
        <f t="shared" si="23"/>
        <v>대형</v>
      </c>
      <c r="E19" s="125" t="str">
        <f t="shared" si="16"/>
        <v>C</v>
      </c>
      <c r="F19" s="148">
        <f t="shared" si="17"/>
        <v>0.88653846153846161</v>
      </c>
      <c r="G19" s="149">
        <f t="shared" si="18"/>
        <v>2.3050000000000002</v>
      </c>
      <c r="H19" s="150">
        <f t="shared" si="19"/>
        <v>2.6</v>
      </c>
      <c r="I19" s="151">
        <f t="shared" si="24"/>
        <v>5400.366</v>
      </c>
      <c r="J19" s="152">
        <f t="shared" si="25"/>
        <v>2.0117948830900224E-2</v>
      </c>
      <c r="K19" s="152">
        <f t="shared" si="26"/>
        <v>0.36552452748799641</v>
      </c>
      <c r="L19" s="152">
        <f t="shared" si="27"/>
        <v>0.17443262178896762</v>
      </c>
      <c r="M19" s="153">
        <f t="shared" si="28"/>
        <v>12.116</v>
      </c>
      <c r="N19" s="154">
        <f t="shared" si="29"/>
        <v>1.5740000000000001</v>
      </c>
      <c r="O19" s="154">
        <f t="shared" si="30"/>
        <v>28.628</v>
      </c>
      <c r="P19" s="155">
        <f t="shared" si="31"/>
        <v>0.53166666666666662</v>
      </c>
      <c r="Q19" s="156">
        <f t="shared" si="32"/>
        <v>89</v>
      </c>
      <c r="R19" s="157">
        <f t="shared" si="33"/>
        <v>25.321787155881946</v>
      </c>
      <c r="S19" s="142">
        <f t="shared" si="34"/>
        <v>85</v>
      </c>
      <c r="T19" s="142">
        <f t="shared" si="35"/>
        <v>1546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283</v>
      </c>
      <c r="Z19" s="4" t="s">
        <v>166</v>
      </c>
      <c r="AA19" s="4" t="s">
        <v>48</v>
      </c>
      <c r="AB19" s="4">
        <v>524</v>
      </c>
      <c r="AC19" s="4">
        <v>5400.366</v>
      </c>
      <c r="AD19" s="4">
        <v>2343.2080000000001</v>
      </c>
      <c r="AE19" s="4">
        <v>2.3050000000000002</v>
      </c>
      <c r="AF19" s="4">
        <v>2.6</v>
      </c>
      <c r="AG19" s="4">
        <v>12.116</v>
      </c>
      <c r="AH19" s="4">
        <v>347.14239800000001</v>
      </c>
      <c r="AI19" s="4">
        <v>6.9837930000000004</v>
      </c>
      <c r="AJ19" s="4">
        <v>126.889061</v>
      </c>
      <c r="AK19" s="4">
        <v>942</v>
      </c>
      <c r="AL19" s="4">
        <v>85</v>
      </c>
      <c r="AM19" s="4">
        <v>1546</v>
      </c>
      <c r="AN19" s="4">
        <v>89</v>
      </c>
      <c r="AO19" s="4">
        <v>15.55663</v>
      </c>
      <c r="AP19" s="4">
        <v>4576.3999999999996</v>
      </c>
      <c r="AQ19" s="4">
        <v>31.9</v>
      </c>
      <c r="AR19" s="4">
        <v>49</v>
      </c>
      <c r="AS19" s="4">
        <v>12507</v>
      </c>
      <c r="AT19" s="4">
        <v>1.5740000000000001</v>
      </c>
      <c r="AU19" s="4">
        <v>28.628</v>
      </c>
      <c r="AV19" s="4">
        <v>14624</v>
      </c>
      <c r="AW19" s="4">
        <v>0</v>
      </c>
      <c r="AX19" s="30">
        <v>0.57999999999999996</v>
      </c>
      <c r="AY19">
        <v>0.88653846153846161</v>
      </c>
      <c r="AZ19" t="s">
        <v>69</v>
      </c>
      <c r="BA19" t="s">
        <v>169</v>
      </c>
      <c r="BB19">
        <v>5</v>
      </c>
      <c r="BC19" t="s">
        <v>355</v>
      </c>
      <c r="BD19">
        <v>8</v>
      </c>
      <c r="BE19">
        <v>114057.41199999998</v>
      </c>
      <c r="BF19">
        <v>4.7347786569100839E-2</v>
      </c>
      <c r="BG19">
        <v>4.1975633862222091E-2</v>
      </c>
      <c r="BH19">
        <v>235661.55499999991</v>
      </c>
      <c r="BI19">
        <v>2.2915770033003484E-2</v>
      </c>
      <c r="BJ19">
        <v>2.0315711510028089E-2</v>
      </c>
      <c r="BK19">
        <v>1</v>
      </c>
      <c r="BL19" t="s">
        <v>68</v>
      </c>
      <c r="BM19">
        <v>-1</v>
      </c>
      <c r="BN19" t="s">
        <v>377</v>
      </c>
    </row>
    <row r="20" spans="1:66">
      <c r="A20" s="137" t="str">
        <f t="shared" si="20"/>
        <v>신화여객</v>
      </c>
      <c r="B20" s="137" t="str">
        <f t="shared" si="21"/>
        <v>34</v>
      </c>
      <c r="C20" s="138" t="str">
        <f t="shared" si="22"/>
        <v>72바1100</v>
      </c>
      <c r="D20" s="113" t="str">
        <f t="shared" si="23"/>
        <v>대형</v>
      </c>
      <c r="E20" s="109" t="str">
        <f t="shared" si="16"/>
        <v>D</v>
      </c>
      <c r="F20" s="158">
        <f t="shared" si="17"/>
        <v>0.8438461538461538</v>
      </c>
      <c r="G20" s="159">
        <f t="shared" si="18"/>
        <v>2.194</v>
      </c>
      <c r="H20" s="160">
        <f t="shared" si="19"/>
        <v>2.6</v>
      </c>
      <c r="I20" s="161">
        <f t="shared" si="24"/>
        <v>5224.1580000000004</v>
      </c>
      <c r="J20" s="162">
        <f t="shared" si="25"/>
        <v>9.4558668291237821E-3</v>
      </c>
      <c r="K20" s="162">
        <f t="shared" si="26"/>
        <v>0.3523691965296738</v>
      </c>
      <c r="L20" s="162">
        <f t="shared" si="27"/>
        <v>0.17629635244569555</v>
      </c>
      <c r="M20" s="163">
        <f t="shared" si="28"/>
        <v>12.398999999999999</v>
      </c>
      <c r="N20" s="164">
        <f t="shared" si="29"/>
        <v>0.45900000000000002</v>
      </c>
      <c r="O20" s="164">
        <f t="shared" si="30"/>
        <v>17.303999999999998</v>
      </c>
      <c r="P20" s="165">
        <f t="shared" si="31"/>
        <v>1.2066666666666668</v>
      </c>
      <c r="Q20" s="166">
        <f t="shared" si="32"/>
        <v>88</v>
      </c>
      <c r="R20" s="167">
        <f t="shared" si="33"/>
        <v>25.340673686173471</v>
      </c>
      <c r="S20" s="139">
        <f t="shared" si="34"/>
        <v>24</v>
      </c>
      <c r="T20" s="139">
        <f t="shared" si="35"/>
        <v>904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181</v>
      </c>
      <c r="Z20" t="s">
        <v>166</v>
      </c>
      <c r="AA20" t="s">
        <v>48</v>
      </c>
      <c r="AB20">
        <v>524</v>
      </c>
      <c r="AC20" s="1">
        <v>5224.1580000000004</v>
      </c>
      <c r="AD20" s="1">
        <v>2380.6289999999999</v>
      </c>
      <c r="AE20" s="28">
        <v>2.194</v>
      </c>
      <c r="AF20">
        <v>2.6</v>
      </c>
      <c r="AG20">
        <v>12.398999999999999</v>
      </c>
      <c r="AH20">
        <v>323.041563</v>
      </c>
      <c r="AI20">
        <v>3.0546380000000002</v>
      </c>
      <c r="AJ20">
        <v>113.82989600000001</v>
      </c>
      <c r="AK20">
        <v>921</v>
      </c>
      <c r="AL20">
        <v>24</v>
      </c>
      <c r="AM20">
        <v>904</v>
      </c>
      <c r="AN20">
        <v>88</v>
      </c>
      <c r="AO20">
        <v>16.171782</v>
      </c>
      <c r="AP20">
        <v>4436.8999999999996</v>
      </c>
      <c r="AQ20">
        <v>72.400000000000006</v>
      </c>
      <c r="AR20">
        <v>10</v>
      </c>
      <c r="AS20">
        <v>1140</v>
      </c>
      <c r="AT20">
        <v>0.45900000000000002</v>
      </c>
      <c r="AU20">
        <v>17.303999999999998</v>
      </c>
      <c r="AV20">
        <v>38992</v>
      </c>
      <c r="AW20">
        <v>0</v>
      </c>
      <c r="AX20" s="29">
        <v>0.56000000000000005</v>
      </c>
      <c r="AY20">
        <v>0.8438461538461538</v>
      </c>
      <c r="AZ20" t="s">
        <v>67</v>
      </c>
      <c r="BA20" t="s">
        <v>169</v>
      </c>
      <c r="BB20">
        <v>2</v>
      </c>
      <c r="BC20" t="s">
        <v>285</v>
      </c>
      <c r="BD20">
        <v>6</v>
      </c>
      <c r="BE20">
        <v>114057.41199999998</v>
      </c>
      <c r="BF20">
        <v>4.5802880395006691E-2</v>
      </c>
      <c r="BG20">
        <v>3.86505844564018E-2</v>
      </c>
      <c r="BH20">
        <v>235661.55499999991</v>
      </c>
      <c r="BI20">
        <v>2.2168053673413138E-2</v>
      </c>
      <c r="BJ20">
        <v>1.8706426830564778E-2</v>
      </c>
      <c r="BK20">
        <v>1</v>
      </c>
      <c r="BL20" t="s">
        <v>67</v>
      </c>
      <c r="BM20">
        <v>0</v>
      </c>
      <c r="BN20" t="s">
        <v>288</v>
      </c>
    </row>
    <row r="21" spans="1:66">
      <c r="A21" s="140" t="str">
        <f t="shared" si="20"/>
        <v>신화여객</v>
      </c>
      <c r="B21" s="140" t="str">
        <f t="shared" si="21"/>
        <v>34</v>
      </c>
      <c r="C21" s="141" t="str">
        <f t="shared" si="22"/>
        <v>72바1108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0.75769230769230766</v>
      </c>
      <c r="G21" s="149">
        <f t="shared" si="18"/>
        <v>1.97</v>
      </c>
      <c r="H21" s="150">
        <f t="shared" si="19"/>
        <v>2.6</v>
      </c>
      <c r="I21" s="151">
        <f t="shared" si="24"/>
        <v>4988.1819999999998</v>
      </c>
      <c r="J21" s="152">
        <f t="shared" si="25"/>
        <v>2.0061393928186583E-2</v>
      </c>
      <c r="K21" s="152">
        <f t="shared" si="26"/>
        <v>0.39425969804436523</v>
      </c>
      <c r="L21" s="152">
        <f t="shared" si="27"/>
        <v>0.17501366229219384</v>
      </c>
      <c r="M21" s="153">
        <f t="shared" si="28"/>
        <v>14.894</v>
      </c>
      <c r="N21" s="154">
        <f t="shared" si="29"/>
        <v>2.4060000000000001</v>
      </c>
      <c r="O21" s="154">
        <f t="shared" si="30"/>
        <v>52.844999999999999</v>
      </c>
      <c r="P21" s="155">
        <f t="shared" si="31"/>
        <v>0</v>
      </c>
      <c r="Q21" s="156">
        <f t="shared" si="32"/>
        <v>78</v>
      </c>
      <c r="R21" s="157">
        <f t="shared" si="33"/>
        <v>25.67759969325963</v>
      </c>
      <c r="S21" s="142">
        <f t="shared" si="34"/>
        <v>120</v>
      </c>
      <c r="T21" s="142">
        <f t="shared" si="35"/>
        <v>2636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166</v>
      </c>
      <c r="AA21" t="s">
        <v>48</v>
      </c>
      <c r="AB21">
        <v>524</v>
      </c>
      <c r="AC21" s="1">
        <v>4988.1819999999998</v>
      </c>
      <c r="AD21" s="1">
        <v>2531.7620000000002</v>
      </c>
      <c r="AE21" s="28">
        <v>1.97</v>
      </c>
      <c r="AF21">
        <v>2.6</v>
      </c>
      <c r="AG21">
        <v>14.894</v>
      </c>
      <c r="AH21">
        <v>331.68687199999999</v>
      </c>
      <c r="AI21">
        <v>6.6541009999999998</v>
      </c>
      <c r="AJ21">
        <v>130.77076600000001</v>
      </c>
      <c r="AK21">
        <v>873</v>
      </c>
      <c r="AL21">
        <v>120</v>
      </c>
      <c r="AM21">
        <v>2636</v>
      </c>
      <c r="AN21">
        <v>78</v>
      </c>
      <c r="AO21">
        <v>15.038828000000001</v>
      </c>
      <c r="AP21">
        <v>3153</v>
      </c>
      <c r="AQ21">
        <v>0</v>
      </c>
      <c r="AR21">
        <v>51</v>
      </c>
      <c r="AS21">
        <v>11922</v>
      </c>
      <c r="AT21">
        <v>2.4060000000000001</v>
      </c>
      <c r="AU21">
        <v>52.844999999999999</v>
      </c>
      <c r="AV21">
        <v>0</v>
      </c>
      <c r="AW21">
        <v>0</v>
      </c>
      <c r="AX21" s="29">
        <v>0.56000000000000005</v>
      </c>
      <c r="AY21">
        <v>0.75769230769230766</v>
      </c>
      <c r="AZ21" t="s">
        <v>70</v>
      </c>
      <c r="BA21" t="s">
        <v>169</v>
      </c>
      <c r="BB21">
        <v>4</v>
      </c>
      <c r="BC21" t="s">
        <v>299</v>
      </c>
      <c r="BD21">
        <v>1</v>
      </c>
      <c r="BE21">
        <v>114057.41199999998</v>
      </c>
      <c r="BF21">
        <v>4.3733957421373024E-2</v>
      </c>
      <c r="BG21">
        <v>3.3136883123117251E-2</v>
      </c>
      <c r="BH21">
        <v>235661.55499999991</v>
      </c>
      <c r="BI21">
        <v>2.1166719365829534E-2</v>
      </c>
      <c r="BJ21">
        <v>1.6037860442570839E-2</v>
      </c>
      <c r="BK21">
        <v>1</v>
      </c>
      <c r="BL21" t="s">
        <v>70</v>
      </c>
      <c r="BM21">
        <v>0</v>
      </c>
      <c r="BN21" t="s">
        <v>288</v>
      </c>
    </row>
    <row r="22" spans="1:66">
      <c r="A22" s="137" t="str">
        <f t="shared" si="20"/>
        <v>신화여객</v>
      </c>
      <c r="B22" s="137" t="str">
        <f t="shared" si="21"/>
        <v>34</v>
      </c>
      <c r="C22" s="138" t="str">
        <f t="shared" si="22"/>
        <v>72바1110</v>
      </c>
      <c r="D22" s="113" t="str">
        <f t="shared" si="23"/>
        <v>대형</v>
      </c>
      <c r="E22" s="109" t="str">
        <f t="shared" si="16"/>
        <v>F</v>
      </c>
      <c r="F22" s="158">
        <f t="shared" si="17"/>
        <v>0.79807692307692313</v>
      </c>
      <c r="G22" s="159">
        <f t="shared" si="18"/>
        <v>2.0750000000000002</v>
      </c>
      <c r="H22" s="160">
        <f t="shared" si="19"/>
        <v>2.6</v>
      </c>
      <c r="I22" s="161">
        <f t="shared" si="24"/>
        <v>4969.9830000000002</v>
      </c>
      <c r="J22" s="162">
        <f t="shared" si="25"/>
        <v>1.1142634729058238E-2</v>
      </c>
      <c r="K22" s="162">
        <f t="shared" si="26"/>
        <v>0.36558836991474158</v>
      </c>
      <c r="L22" s="162">
        <f t="shared" si="27"/>
        <v>0.16539291985505786</v>
      </c>
      <c r="M22" s="163">
        <f t="shared" si="28"/>
        <v>13.721</v>
      </c>
      <c r="N22" s="164">
        <f t="shared" si="29"/>
        <v>0.221</v>
      </c>
      <c r="O22" s="164">
        <f t="shared" si="30"/>
        <v>31.207000000000001</v>
      </c>
      <c r="P22" s="165">
        <f t="shared" si="31"/>
        <v>9.8333333333333342E-2</v>
      </c>
      <c r="Q22" s="166">
        <f t="shared" si="32"/>
        <v>82</v>
      </c>
      <c r="R22" s="167">
        <f t="shared" si="33"/>
        <v>25.137450354314083</v>
      </c>
      <c r="S22" s="139">
        <f t="shared" si="34"/>
        <v>11</v>
      </c>
      <c r="T22" s="139">
        <f t="shared" si="35"/>
        <v>1551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166</v>
      </c>
      <c r="AA22" s="4" t="s">
        <v>48</v>
      </c>
      <c r="AB22" s="4">
        <v>524</v>
      </c>
      <c r="AC22" s="4">
        <v>4969.9830000000002</v>
      </c>
      <c r="AD22" s="4">
        <v>2395.509</v>
      </c>
      <c r="AE22" s="4">
        <v>2.0750000000000002</v>
      </c>
      <c r="AF22" s="4">
        <v>2.6</v>
      </c>
      <c r="AG22" s="4">
        <v>13.721</v>
      </c>
      <c r="AH22" s="4">
        <v>317.21824199999998</v>
      </c>
      <c r="AI22" s="4">
        <v>3.5346470000000001</v>
      </c>
      <c r="AJ22" s="4">
        <v>115.9713</v>
      </c>
      <c r="AK22" s="4">
        <v>822</v>
      </c>
      <c r="AL22" s="4">
        <v>11</v>
      </c>
      <c r="AM22" s="4">
        <v>1551</v>
      </c>
      <c r="AN22" s="4">
        <v>82</v>
      </c>
      <c r="AO22" s="4">
        <v>15.667393000000001</v>
      </c>
      <c r="AP22" s="4">
        <v>3320.3</v>
      </c>
      <c r="AQ22" s="4">
        <v>5.9</v>
      </c>
      <c r="AR22" s="4">
        <v>16</v>
      </c>
      <c r="AS22" s="4">
        <v>2173</v>
      </c>
      <c r="AT22" s="4">
        <v>0.221</v>
      </c>
      <c r="AU22" s="4">
        <v>31.207000000000001</v>
      </c>
      <c r="AV22" s="4">
        <v>26674</v>
      </c>
      <c r="AW22" s="4">
        <v>0</v>
      </c>
      <c r="AX22" s="30">
        <v>0.56999999999999995</v>
      </c>
      <c r="AY22">
        <v>0.79807692307692313</v>
      </c>
      <c r="AZ22" t="s">
        <v>70</v>
      </c>
      <c r="BA22" t="s">
        <v>169</v>
      </c>
      <c r="BB22">
        <v>1</v>
      </c>
      <c r="BC22" t="s">
        <v>281</v>
      </c>
      <c r="BD22">
        <v>11</v>
      </c>
      <c r="BE22">
        <v>114057.41199999998</v>
      </c>
      <c r="BF22">
        <v>4.3574397427148366E-2</v>
      </c>
      <c r="BG22">
        <v>3.4775721023589563E-2</v>
      </c>
      <c r="BH22">
        <v>235661.55499999991</v>
      </c>
      <c r="BI22">
        <v>2.1089494211306559E-2</v>
      </c>
      <c r="BJ22">
        <v>1.6831038649408121E-2</v>
      </c>
      <c r="BK22">
        <v>1</v>
      </c>
      <c r="BL22" t="s">
        <v>70</v>
      </c>
      <c r="BM22">
        <v>0</v>
      </c>
      <c r="BN22" t="s">
        <v>288</v>
      </c>
    </row>
    <row r="23" spans="1:66">
      <c r="A23" s="140" t="str">
        <f t="shared" si="20"/>
        <v>신화여객</v>
      </c>
      <c r="B23" s="140" t="str">
        <f t="shared" si="21"/>
        <v>34</v>
      </c>
      <c r="C23" s="141" t="str">
        <f t="shared" si="22"/>
        <v>72바1113</v>
      </c>
      <c r="D23" s="129" t="str">
        <f t="shared" si="23"/>
        <v>대형</v>
      </c>
      <c r="E23" s="125" t="str">
        <f t="shared" si="16"/>
        <v>D</v>
      </c>
      <c r="F23" s="148">
        <f t="shared" si="17"/>
        <v>0.82961538461538464</v>
      </c>
      <c r="G23" s="149">
        <f t="shared" si="18"/>
        <v>2.157</v>
      </c>
      <c r="H23" s="150">
        <f t="shared" si="19"/>
        <v>2.6</v>
      </c>
      <c r="I23" s="151">
        <f t="shared" si="24"/>
        <v>5494.4530000000004</v>
      </c>
      <c r="J23" s="152">
        <f t="shared" si="25"/>
        <v>1.6993974207344296E-2</v>
      </c>
      <c r="K23" s="152">
        <f t="shared" si="26"/>
        <v>0.35355615607457497</v>
      </c>
      <c r="L23" s="152">
        <f t="shared" si="27"/>
        <v>0.12194116502589064</v>
      </c>
      <c r="M23" s="153">
        <f t="shared" si="28"/>
        <v>12.55</v>
      </c>
      <c r="N23" s="154">
        <f t="shared" si="29"/>
        <v>1.0189999999999999</v>
      </c>
      <c r="O23" s="154">
        <f t="shared" si="30"/>
        <v>47.539000000000001</v>
      </c>
      <c r="P23" s="155">
        <f t="shared" si="31"/>
        <v>0.24333333333333332</v>
      </c>
      <c r="Q23" s="156">
        <f t="shared" si="32"/>
        <v>86</v>
      </c>
      <c r="R23" s="157">
        <f t="shared" si="33"/>
        <v>25.546839674534425</v>
      </c>
      <c r="S23" s="142">
        <f t="shared" si="34"/>
        <v>56</v>
      </c>
      <c r="T23" s="142">
        <f t="shared" si="35"/>
        <v>2612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166</v>
      </c>
      <c r="AA23" t="s">
        <v>48</v>
      </c>
      <c r="AB23">
        <v>524</v>
      </c>
      <c r="AC23" s="1">
        <v>5494.4530000000004</v>
      </c>
      <c r="AD23" s="1">
        <v>2547.8110000000001</v>
      </c>
      <c r="AE23" s="28">
        <v>2.157</v>
      </c>
      <c r="AF23">
        <v>2.6</v>
      </c>
      <c r="AG23">
        <v>12.55</v>
      </c>
      <c r="AH23">
        <v>341.68517200000002</v>
      </c>
      <c r="AI23">
        <v>5.8065889999999998</v>
      </c>
      <c r="AJ23">
        <v>120.804896</v>
      </c>
      <c r="AK23">
        <v>670</v>
      </c>
      <c r="AL23">
        <v>56</v>
      </c>
      <c r="AM23">
        <v>2612</v>
      </c>
      <c r="AN23">
        <v>86</v>
      </c>
      <c r="AO23">
        <v>16.080454</v>
      </c>
      <c r="AP23">
        <v>4454.2</v>
      </c>
      <c r="AQ23">
        <v>14.6</v>
      </c>
      <c r="AR23">
        <v>43</v>
      </c>
      <c r="AS23">
        <v>9463</v>
      </c>
      <c r="AT23">
        <v>1.0189999999999999</v>
      </c>
      <c r="AU23">
        <v>47.539000000000001</v>
      </c>
      <c r="AV23">
        <v>43837</v>
      </c>
      <c r="AW23">
        <v>0</v>
      </c>
      <c r="AX23" s="29">
        <v>0.55000000000000004</v>
      </c>
      <c r="AY23">
        <v>0.82961538461538464</v>
      </c>
      <c r="AZ23" t="s">
        <v>67</v>
      </c>
      <c r="BA23" t="s">
        <v>169</v>
      </c>
      <c r="BB23">
        <v>6</v>
      </c>
      <c r="BC23" t="s">
        <v>358</v>
      </c>
      <c r="BD23">
        <v>7</v>
      </c>
      <c r="BE23">
        <v>114057.41199999998</v>
      </c>
      <c r="BF23">
        <v>4.8172695694691035E-2</v>
      </c>
      <c r="BG23">
        <v>3.9964809466710986E-2</v>
      </c>
      <c r="BH23">
        <v>235661.55499999991</v>
      </c>
      <c r="BI23">
        <v>2.331501631651375E-2</v>
      </c>
      <c r="BJ23">
        <v>1.9342496228738522E-2</v>
      </c>
      <c r="BK23">
        <v>2</v>
      </c>
      <c r="BL23" t="s">
        <v>67</v>
      </c>
      <c r="BM23">
        <v>0</v>
      </c>
      <c r="BN23" t="s">
        <v>288</v>
      </c>
    </row>
    <row r="24" spans="1:66">
      <c r="A24" s="137" t="str">
        <f t="shared" si="20"/>
        <v>신화여객</v>
      </c>
      <c r="B24" s="137" t="str">
        <f t="shared" si="21"/>
        <v>34</v>
      </c>
      <c r="C24" s="138" t="str">
        <f t="shared" si="22"/>
        <v>72바1114</v>
      </c>
      <c r="D24" s="113" t="str">
        <f t="shared" si="23"/>
        <v>대형</v>
      </c>
      <c r="E24" s="109" t="str">
        <f t="shared" si="16"/>
        <v>D</v>
      </c>
      <c r="F24" s="158">
        <f t="shared" si="17"/>
        <v>0.82961538461538464</v>
      </c>
      <c r="G24" s="159">
        <f t="shared" si="18"/>
        <v>2.157</v>
      </c>
      <c r="H24" s="160">
        <f t="shared" si="19"/>
        <v>2.6</v>
      </c>
      <c r="I24" s="161">
        <f t="shared" si="24"/>
        <v>4991.732</v>
      </c>
      <c r="J24" s="162">
        <f t="shared" si="25"/>
        <v>9.0861118442708694E-3</v>
      </c>
      <c r="K24" s="162">
        <f t="shared" si="26"/>
        <v>0.35485251796664996</v>
      </c>
      <c r="L24" s="162">
        <f t="shared" si="27"/>
        <v>0.15285275731950354</v>
      </c>
      <c r="M24" s="163">
        <f t="shared" si="28"/>
        <v>11.739000000000001</v>
      </c>
      <c r="N24" s="164">
        <f t="shared" si="29"/>
        <v>0.08</v>
      </c>
      <c r="O24" s="164">
        <f t="shared" si="30"/>
        <v>25.681999999999999</v>
      </c>
      <c r="P24" s="165">
        <f t="shared" si="31"/>
        <v>0</v>
      </c>
      <c r="Q24" s="166">
        <f t="shared" si="32"/>
        <v>76</v>
      </c>
      <c r="R24" s="167">
        <f t="shared" si="33"/>
        <v>24.493010277847347</v>
      </c>
      <c r="S24" s="139">
        <f t="shared" si="34"/>
        <v>4</v>
      </c>
      <c r="T24" s="139">
        <f t="shared" si="35"/>
        <v>1282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166</v>
      </c>
      <c r="AA24" t="s">
        <v>48</v>
      </c>
      <c r="AB24">
        <v>524</v>
      </c>
      <c r="AC24" s="1">
        <v>4991.732</v>
      </c>
      <c r="AD24" s="1">
        <v>2314.1579999999999</v>
      </c>
      <c r="AE24" s="28">
        <v>2.157</v>
      </c>
      <c r="AF24">
        <v>2.6</v>
      </c>
      <c r="AG24">
        <v>11.739000000000001</v>
      </c>
      <c r="AH24">
        <v>320.412961</v>
      </c>
      <c r="AI24">
        <v>2.911308</v>
      </c>
      <c r="AJ24">
        <v>113.69934600000001</v>
      </c>
      <c r="AK24">
        <v>763</v>
      </c>
      <c r="AL24">
        <v>4</v>
      </c>
      <c r="AM24">
        <v>1282</v>
      </c>
      <c r="AN24">
        <v>76</v>
      </c>
      <c r="AO24">
        <v>15.579057000000001</v>
      </c>
      <c r="AP24">
        <v>2165.8000000000002</v>
      </c>
      <c r="AQ24">
        <v>0</v>
      </c>
      <c r="AR24">
        <v>11</v>
      </c>
      <c r="AS24">
        <v>2627</v>
      </c>
      <c r="AT24">
        <v>0.08</v>
      </c>
      <c r="AU24">
        <v>25.681999999999999</v>
      </c>
      <c r="AV24">
        <v>38812</v>
      </c>
      <c r="AW24">
        <v>0</v>
      </c>
      <c r="AX24" s="29">
        <v>0.55000000000000004</v>
      </c>
      <c r="AY24">
        <v>0.82961538461538464</v>
      </c>
      <c r="AZ24" t="s">
        <v>67</v>
      </c>
      <c r="BA24" t="s">
        <v>169</v>
      </c>
      <c r="BB24">
        <v>6</v>
      </c>
      <c r="BC24" t="s">
        <v>358</v>
      </c>
      <c r="BD24">
        <v>8</v>
      </c>
      <c r="BE24">
        <v>114057.41199999998</v>
      </c>
      <c r="BF24">
        <v>4.3765082097426522E-2</v>
      </c>
      <c r="BG24">
        <v>3.6308185416980387E-2</v>
      </c>
      <c r="BH24">
        <v>235661.55499999991</v>
      </c>
      <c r="BI24">
        <v>2.1181783341792861E-2</v>
      </c>
      <c r="BJ24">
        <v>1.7572733333941232E-2</v>
      </c>
      <c r="BK24">
        <v>2</v>
      </c>
      <c r="BL24" t="s">
        <v>67</v>
      </c>
      <c r="BM24">
        <v>0</v>
      </c>
      <c r="BN24" t="s">
        <v>288</v>
      </c>
    </row>
    <row r="25" spans="1:66">
      <c r="A25" s="140" t="str">
        <f t="shared" si="20"/>
        <v>신화여객</v>
      </c>
      <c r="B25" s="140" t="str">
        <f t="shared" si="21"/>
        <v>34</v>
      </c>
      <c r="C25" s="141" t="str">
        <f t="shared" si="22"/>
        <v>72바1472</v>
      </c>
      <c r="D25" s="129" t="str">
        <f t="shared" si="23"/>
        <v>대형</v>
      </c>
      <c r="E25" s="125" t="str">
        <f t="shared" si="16"/>
        <v>D</v>
      </c>
      <c r="F25" s="148">
        <f t="shared" si="17"/>
        <v>0.83653846153846145</v>
      </c>
      <c r="G25" s="149">
        <f t="shared" si="18"/>
        <v>2.1749999999999998</v>
      </c>
      <c r="H25" s="150">
        <f t="shared" si="19"/>
        <v>2.6</v>
      </c>
      <c r="I25" s="151">
        <f t="shared" si="24"/>
        <v>2000.883</v>
      </c>
      <c r="J25" s="152">
        <f t="shared" si="25"/>
        <v>2.0222306233934517E-2</v>
      </c>
      <c r="K25" s="152">
        <f t="shared" si="26"/>
        <v>0.36337418227798268</v>
      </c>
      <c r="L25" s="152">
        <f t="shared" si="27"/>
        <v>0.18891659332404742</v>
      </c>
      <c r="M25" s="153">
        <f t="shared" si="28"/>
        <v>11.269</v>
      </c>
      <c r="N25" s="154">
        <f t="shared" si="29"/>
        <v>0.2</v>
      </c>
      <c r="O25" s="154">
        <f t="shared" si="30"/>
        <v>20.041</v>
      </c>
      <c r="P25" s="155">
        <f t="shared" si="31"/>
        <v>0.40166666666666667</v>
      </c>
      <c r="Q25" s="156">
        <f t="shared" si="32"/>
        <v>105</v>
      </c>
      <c r="R25" s="157">
        <f t="shared" si="33"/>
        <v>24.526959628359904</v>
      </c>
      <c r="S25" s="142">
        <f t="shared" si="34"/>
        <v>4</v>
      </c>
      <c r="T25" s="142">
        <f t="shared" si="35"/>
        <v>401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186</v>
      </c>
      <c r="Z25" s="4" t="s">
        <v>166</v>
      </c>
      <c r="AA25" s="4" t="s">
        <v>48</v>
      </c>
      <c r="AB25" s="4">
        <v>524</v>
      </c>
      <c r="AC25" s="4">
        <v>2000.883</v>
      </c>
      <c r="AD25" s="4">
        <v>919.92399999999998</v>
      </c>
      <c r="AE25" s="4">
        <v>2.1749999999999998</v>
      </c>
      <c r="AF25" s="4">
        <v>2.6</v>
      </c>
      <c r="AG25" s="4">
        <v>11.269</v>
      </c>
      <c r="AH25" s="4">
        <v>132.34662599999999</v>
      </c>
      <c r="AI25" s="4">
        <v>2.6763539999999999</v>
      </c>
      <c r="AJ25" s="4">
        <v>48.091346999999999</v>
      </c>
      <c r="AK25" s="4">
        <v>378</v>
      </c>
      <c r="AL25" s="4">
        <v>4</v>
      </c>
      <c r="AM25" s="4">
        <v>401</v>
      </c>
      <c r="AN25" s="4">
        <v>105</v>
      </c>
      <c r="AO25" s="4">
        <v>15.118504</v>
      </c>
      <c r="AP25" s="4">
        <v>853.5</v>
      </c>
      <c r="AQ25" s="4">
        <v>24.1</v>
      </c>
      <c r="AR25" s="4">
        <v>7</v>
      </c>
      <c r="AS25" s="4">
        <v>5838</v>
      </c>
      <c r="AT25" s="4">
        <v>0.2</v>
      </c>
      <c r="AU25" s="4">
        <v>20.041</v>
      </c>
      <c r="AV25" s="4">
        <v>15856</v>
      </c>
      <c r="AW25" s="4">
        <v>0</v>
      </c>
      <c r="AX25" s="30">
        <v>0.54</v>
      </c>
      <c r="AY25">
        <v>0.83653846153846145</v>
      </c>
      <c r="AZ25" t="s">
        <v>67</v>
      </c>
      <c r="BA25" t="s">
        <v>169</v>
      </c>
      <c r="BB25">
        <v>5</v>
      </c>
      <c r="BC25" t="s">
        <v>357</v>
      </c>
      <c r="BD25">
        <v>14</v>
      </c>
      <c r="BE25">
        <v>114057.41199999998</v>
      </c>
      <c r="BF25">
        <v>1.7542770477730989E-2</v>
      </c>
      <c r="BG25">
        <v>1.4675202226563423E-2</v>
      </c>
      <c r="BH25">
        <v>235661.55499999991</v>
      </c>
      <c r="BI25">
        <v>8.4904939204020827E-3</v>
      </c>
      <c r="BJ25">
        <v>7.1026247218748187E-3</v>
      </c>
      <c r="BK25">
        <v>1</v>
      </c>
      <c r="BL25" t="s">
        <v>69</v>
      </c>
      <c r="BM25">
        <v>-1</v>
      </c>
      <c r="BN25" t="s">
        <v>377</v>
      </c>
    </row>
    <row r="26" spans="1:66">
      <c r="A26" s="137" t="str">
        <f t="shared" si="20"/>
        <v>신화여객</v>
      </c>
      <c r="B26" s="137" t="str">
        <f t="shared" si="21"/>
        <v>34</v>
      </c>
      <c r="C26" s="138" t="str">
        <f t="shared" si="22"/>
        <v>72바1473</v>
      </c>
      <c r="D26" s="113" t="str">
        <f t="shared" si="23"/>
        <v>대형</v>
      </c>
      <c r="E26" s="109" t="str">
        <f t="shared" si="16"/>
        <v>C</v>
      </c>
      <c r="F26" s="158">
        <f t="shared" si="17"/>
        <v>0.88919999999999999</v>
      </c>
      <c r="G26" s="159">
        <f t="shared" si="18"/>
        <v>2.2229999999999999</v>
      </c>
      <c r="H26" s="160">
        <f t="shared" si="19"/>
        <v>2.5</v>
      </c>
      <c r="I26" s="161">
        <f t="shared" si="24"/>
        <v>5282.88</v>
      </c>
      <c r="J26" s="162">
        <f t="shared" si="25"/>
        <v>1.3300823371167957E-2</v>
      </c>
      <c r="K26" s="162">
        <f t="shared" si="26"/>
        <v>0.34751477900228966</v>
      </c>
      <c r="L26" s="162">
        <f t="shared" si="27"/>
        <v>0.22279514204373371</v>
      </c>
      <c r="M26" s="163">
        <f t="shared" si="28"/>
        <v>11.968</v>
      </c>
      <c r="N26" s="164">
        <f t="shared" si="29"/>
        <v>0.54900000000000004</v>
      </c>
      <c r="O26" s="164">
        <f t="shared" si="30"/>
        <v>18.323</v>
      </c>
      <c r="P26" s="165">
        <f t="shared" si="31"/>
        <v>0.49166666666666664</v>
      </c>
      <c r="Q26" s="166">
        <f t="shared" si="32"/>
        <v>87</v>
      </c>
      <c r="R26" s="167">
        <f t="shared" si="33"/>
        <v>26.02687479968569</v>
      </c>
      <c r="S26" s="139">
        <f t="shared" si="34"/>
        <v>29</v>
      </c>
      <c r="T26" s="139">
        <f t="shared" si="35"/>
        <v>968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187</v>
      </c>
      <c r="Z26" t="s">
        <v>166</v>
      </c>
      <c r="AA26" t="s">
        <v>48</v>
      </c>
      <c r="AB26">
        <v>524</v>
      </c>
      <c r="AC26" s="1">
        <v>5282.88</v>
      </c>
      <c r="AD26" s="1">
        <v>2376.4609999999998</v>
      </c>
      <c r="AE26" s="28">
        <v>2.2229999999999999</v>
      </c>
      <c r="AF26">
        <v>2.5</v>
      </c>
      <c r="AG26">
        <v>11.968</v>
      </c>
      <c r="AH26">
        <v>317.55763400000001</v>
      </c>
      <c r="AI26">
        <v>4.2237780000000003</v>
      </c>
      <c r="AJ26">
        <v>110.355971</v>
      </c>
      <c r="AK26">
        <v>1177</v>
      </c>
      <c r="AL26">
        <v>29</v>
      </c>
      <c r="AM26">
        <v>968</v>
      </c>
      <c r="AN26">
        <v>87</v>
      </c>
      <c r="AO26">
        <v>16.635971999999999</v>
      </c>
      <c r="AP26">
        <v>2030.6</v>
      </c>
      <c r="AQ26">
        <v>29.5</v>
      </c>
      <c r="AR26">
        <v>8</v>
      </c>
      <c r="AS26">
        <v>1881</v>
      </c>
      <c r="AT26">
        <v>0.54900000000000004</v>
      </c>
      <c r="AU26">
        <v>18.323</v>
      </c>
      <c r="AV26">
        <v>40843</v>
      </c>
      <c r="AW26">
        <v>0</v>
      </c>
      <c r="AX26" s="29">
        <v>0.54</v>
      </c>
      <c r="AY26">
        <v>0.88919999999999999</v>
      </c>
      <c r="AZ26" t="s">
        <v>69</v>
      </c>
      <c r="BA26" t="s">
        <v>169</v>
      </c>
      <c r="BB26">
        <v>3</v>
      </c>
      <c r="BC26" t="s">
        <v>361</v>
      </c>
      <c r="BD26">
        <v>5</v>
      </c>
      <c r="BE26">
        <v>114057.41199999998</v>
      </c>
      <c r="BF26">
        <v>4.6317726374503404E-2</v>
      </c>
      <c r="BG26">
        <v>4.1185722292208425E-2</v>
      </c>
      <c r="BH26">
        <v>235661.55499999991</v>
      </c>
      <c r="BI26">
        <v>2.2417233052714102E-2</v>
      </c>
      <c r="BJ26">
        <v>1.9933403630473381E-2</v>
      </c>
      <c r="BK26">
        <v>1</v>
      </c>
      <c r="BL26" t="s">
        <v>69</v>
      </c>
      <c r="BM26">
        <v>0</v>
      </c>
      <c r="BN26" t="s">
        <v>288</v>
      </c>
    </row>
    <row r="27" spans="1:66">
      <c r="A27" s="140" t="str">
        <f t="shared" ref="A27:A42" si="36">W27</f>
        <v>신화여객</v>
      </c>
      <c r="B27" s="140" t="str">
        <f t="shared" ref="B27:B42" si="37">V27</f>
        <v>37</v>
      </c>
      <c r="C27" s="141" t="str">
        <f t="shared" ref="C27:C42" si="38">Y27</f>
        <v>71바6162</v>
      </c>
      <c r="D27" s="129" t="str">
        <f t="shared" ref="D27:D42" si="39">Z27</f>
        <v>대형</v>
      </c>
      <c r="E27" s="125" t="str">
        <f t="shared" ref="E27:E42" si="40">AZ27</f>
        <v>F</v>
      </c>
      <c r="F27" s="148">
        <f t="shared" ref="F27:F42" si="41">G27/H27</f>
        <v>0.77076923076923076</v>
      </c>
      <c r="G27" s="149">
        <f t="shared" ref="G27:G42" si="42">AE27</f>
        <v>2.004</v>
      </c>
      <c r="H27" s="150">
        <f t="shared" ref="H27:H42" si="43">AF27</f>
        <v>2.6</v>
      </c>
      <c r="I27" s="151">
        <f t="shared" ref="I27:I42" si="44">AC27</f>
        <v>5851.3379999999997</v>
      </c>
      <c r="J27" s="152">
        <f t="shared" ref="J27:J42" si="45">AI27/AH27</f>
        <v>2.9638851498434374E-2</v>
      </c>
      <c r="K27" s="152">
        <f t="shared" ref="K27:K42" si="46">AJ27/AH27</f>
        <v>0.38399314673713242</v>
      </c>
      <c r="L27" s="152">
        <f t="shared" ref="L27:L42" si="47">AK27/AC27</f>
        <v>0.16115972107576079</v>
      </c>
      <c r="M27" s="153">
        <f t="shared" ref="M27:M42" si="48">AG27</f>
        <v>12.519</v>
      </c>
      <c r="N27" s="154">
        <f t="shared" ref="N27:N42" si="49">IF(AW27=0,AT27,"속도계이상")</f>
        <v>0.64900000000000002</v>
      </c>
      <c r="O27" s="154">
        <f t="shared" ref="O27:O42" si="50">IF(AW27=0,AU27,"속도계이상")</f>
        <v>16.372</v>
      </c>
      <c r="P27" s="155">
        <f t="shared" ref="P27:P42" si="51">AQ27/60</f>
        <v>0.84333333333333338</v>
      </c>
      <c r="Q27" s="156">
        <f t="shared" ref="Q27:Q42" si="52">AN27</f>
        <v>85</v>
      </c>
      <c r="R27" s="157">
        <f t="shared" ref="R27:R42" si="53">AC27/(AH27-AI27-AJ27)</f>
        <v>25.07861483728875</v>
      </c>
      <c r="S27" s="142">
        <f t="shared" ref="S27:S42" si="54">IF(AW27=0,AL27,"속도계이상")</f>
        <v>38</v>
      </c>
      <c r="T27" s="142">
        <f t="shared" ref="T27:T42" si="55">IF(AW27=0,AM27,"속도계이상")</f>
        <v>958</v>
      </c>
      <c r="U27" t="s">
        <v>116</v>
      </c>
      <c r="V27" t="s">
        <v>118</v>
      </c>
      <c r="W27" t="s">
        <v>116</v>
      </c>
      <c r="X27" s="4" t="s">
        <v>118</v>
      </c>
      <c r="Y27" s="4" t="s">
        <v>339</v>
      </c>
      <c r="Z27" s="4" t="s">
        <v>166</v>
      </c>
      <c r="AA27" s="4" t="s">
        <v>48</v>
      </c>
      <c r="AB27" s="4">
        <v>524</v>
      </c>
      <c r="AC27" s="4">
        <v>5851.3379999999997</v>
      </c>
      <c r="AD27" s="4">
        <v>2919.46</v>
      </c>
      <c r="AE27" s="4">
        <v>2.004</v>
      </c>
      <c r="AF27" s="4">
        <v>2.6</v>
      </c>
      <c r="AG27" s="4">
        <v>12.519</v>
      </c>
      <c r="AH27" s="4">
        <v>397.90681499999999</v>
      </c>
      <c r="AI27" s="4">
        <v>11.793500999999999</v>
      </c>
      <c r="AJ27" s="4">
        <v>152.79348999999999</v>
      </c>
      <c r="AK27" s="4">
        <v>943</v>
      </c>
      <c r="AL27" s="4">
        <v>38</v>
      </c>
      <c r="AM27" s="4">
        <v>958</v>
      </c>
      <c r="AN27" s="4">
        <v>85</v>
      </c>
      <c r="AO27" s="4">
        <v>14.705297</v>
      </c>
      <c r="AP27" s="4">
        <v>591.6</v>
      </c>
      <c r="AQ27" s="4">
        <v>50.6</v>
      </c>
      <c r="AR27" s="4">
        <v>72</v>
      </c>
      <c r="AS27" s="4">
        <v>53511</v>
      </c>
      <c r="AT27" s="4">
        <v>0.64900000000000002</v>
      </c>
      <c r="AU27" s="4">
        <v>16.372</v>
      </c>
      <c r="AV27" s="4">
        <v>44728</v>
      </c>
      <c r="AW27" s="4">
        <v>0</v>
      </c>
      <c r="AX27" s="4">
        <v>0.52</v>
      </c>
      <c r="AY27">
        <v>0.77076923076923076</v>
      </c>
      <c r="AZ27" t="s">
        <v>70</v>
      </c>
      <c r="BA27" t="s">
        <v>301</v>
      </c>
      <c r="BB27">
        <v>1</v>
      </c>
      <c r="BC27" t="s">
        <v>302</v>
      </c>
      <c r="BD27">
        <v>13</v>
      </c>
      <c r="BE27">
        <v>49772.344000000005</v>
      </c>
      <c r="BF27">
        <v>0.11756203404846674</v>
      </c>
      <c r="BG27">
        <v>9.0613198551202825E-2</v>
      </c>
      <c r="BH27">
        <v>235661.55499999991</v>
      </c>
      <c r="BI27">
        <v>2.4829412671914186E-2</v>
      </c>
      <c r="BJ27">
        <v>1.9137747305583087E-2</v>
      </c>
      <c r="BK27">
        <v>1</v>
      </c>
      <c r="BL27" t="s">
        <v>70</v>
      </c>
      <c r="BM27">
        <v>0</v>
      </c>
      <c r="BN27" t="s">
        <v>288</v>
      </c>
    </row>
    <row r="28" spans="1:66">
      <c r="A28" s="137" t="str">
        <f t="shared" si="36"/>
        <v>신화여객</v>
      </c>
      <c r="B28" s="137" t="str">
        <f t="shared" si="37"/>
        <v>37</v>
      </c>
      <c r="C28" s="138" t="str">
        <f t="shared" si="38"/>
        <v>71바6164</v>
      </c>
      <c r="D28" s="113" t="str">
        <f t="shared" si="39"/>
        <v>대형</v>
      </c>
      <c r="E28" s="109" t="str">
        <f t="shared" si="40"/>
        <v>D</v>
      </c>
      <c r="F28" s="158">
        <f t="shared" si="41"/>
        <v>0.84269230769230763</v>
      </c>
      <c r="G28" s="159">
        <f t="shared" si="42"/>
        <v>2.1909999999999998</v>
      </c>
      <c r="H28" s="160">
        <f t="shared" si="43"/>
        <v>2.6</v>
      </c>
      <c r="I28" s="161">
        <f t="shared" si="44"/>
        <v>5906.34</v>
      </c>
      <c r="J28" s="162">
        <f t="shared" si="45"/>
        <v>2.2207279483019166E-2</v>
      </c>
      <c r="K28" s="162">
        <f t="shared" si="46"/>
        <v>0.3411152244133191</v>
      </c>
      <c r="L28" s="162">
        <f t="shared" si="47"/>
        <v>0.23669480592041772</v>
      </c>
      <c r="M28" s="163">
        <f t="shared" si="48"/>
        <v>11.189</v>
      </c>
      <c r="N28" s="164">
        <f t="shared" si="49"/>
        <v>1.1339999999999999</v>
      </c>
      <c r="O28" s="164">
        <f t="shared" si="50"/>
        <v>10.429</v>
      </c>
      <c r="P28" s="165">
        <f t="shared" si="51"/>
        <v>0.64</v>
      </c>
      <c r="Q28" s="166">
        <f t="shared" si="52"/>
        <v>85</v>
      </c>
      <c r="R28" s="167">
        <f t="shared" si="53"/>
        <v>24.146455085197431</v>
      </c>
      <c r="S28" s="139">
        <f t="shared" si="54"/>
        <v>67</v>
      </c>
      <c r="T28" s="139">
        <f t="shared" si="55"/>
        <v>616</v>
      </c>
      <c r="U28" t="s">
        <v>116</v>
      </c>
      <c r="V28" t="s">
        <v>118</v>
      </c>
      <c r="W28" t="s">
        <v>116</v>
      </c>
      <c r="X28" s="4" t="s">
        <v>118</v>
      </c>
      <c r="Y28" s="4" t="s">
        <v>334</v>
      </c>
      <c r="Z28" s="4" t="s">
        <v>166</v>
      </c>
      <c r="AA28" s="4" t="s">
        <v>48</v>
      </c>
      <c r="AB28" s="4">
        <v>524</v>
      </c>
      <c r="AC28" s="4">
        <v>5906.34</v>
      </c>
      <c r="AD28" s="4">
        <v>2696.0740000000001</v>
      </c>
      <c r="AE28" s="4">
        <v>2.1909999999999998</v>
      </c>
      <c r="AF28" s="4">
        <v>2.6</v>
      </c>
      <c r="AG28" s="4">
        <v>11.189</v>
      </c>
      <c r="AH28" s="4">
        <v>384.18956300000002</v>
      </c>
      <c r="AI28" s="4">
        <v>8.5318050000000003</v>
      </c>
      <c r="AJ28" s="4">
        <v>131.052909</v>
      </c>
      <c r="AK28" s="4">
        <v>1398</v>
      </c>
      <c r="AL28" s="4">
        <v>67</v>
      </c>
      <c r="AM28" s="4">
        <v>616</v>
      </c>
      <c r="AN28" s="4">
        <v>85</v>
      </c>
      <c r="AO28" s="4">
        <v>15.373504000000001</v>
      </c>
      <c r="AP28" s="4">
        <v>610.70000000000005</v>
      </c>
      <c r="AQ28" s="4">
        <v>38.4</v>
      </c>
      <c r="AR28" s="4">
        <v>21</v>
      </c>
      <c r="AS28" s="4">
        <v>8189</v>
      </c>
      <c r="AT28" s="4">
        <v>1.1339999999999999</v>
      </c>
      <c r="AU28" s="4">
        <v>10.429</v>
      </c>
      <c r="AV28" s="4">
        <v>46248</v>
      </c>
      <c r="AW28" s="4">
        <v>0</v>
      </c>
      <c r="AX28" s="4">
        <v>0.55000000000000004</v>
      </c>
      <c r="AY28">
        <v>0.84269230769230763</v>
      </c>
      <c r="AZ28" t="s">
        <v>67</v>
      </c>
      <c r="BA28" t="s">
        <v>301</v>
      </c>
      <c r="BB28">
        <v>1</v>
      </c>
      <c r="BC28" t="s">
        <v>303</v>
      </c>
      <c r="BD28">
        <v>9</v>
      </c>
      <c r="BE28">
        <v>49772.344000000005</v>
      </c>
      <c r="BF28">
        <v>0.11866710557172071</v>
      </c>
      <c r="BG28">
        <v>9.999985704140002E-2</v>
      </c>
      <c r="BH28">
        <v>235661.55499999991</v>
      </c>
      <c r="BI28">
        <v>2.5062806701754991E-2</v>
      </c>
      <c r="BJ28">
        <v>2.1120234416748148E-2</v>
      </c>
      <c r="BK28">
        <v>1</v>
      </c>
      <c r="BL28" t="s">
        <v>67</v>
      </c>
      <c r="BM28">
        <v>0</v>
      </c>
      <c r="BN28" t="s">
        <v>288</v>
      </c>
    </row>
    <row r="29" spans="1:66">
      <c r="A29" s="140" t="str">
        <f t="shared" si="36"/>
        <v>신화여객</v>
      </c>
      <c r="B29" s="140" t="str">
        <f t="shared" si="37"/>
        <v>37</v>
      </c>
      <c r="C29" s="141" t="str">
        <f t="shared" si="38"/>
        <v>71바6165</v>
      </c>
      <c r="D29" s="129" t="str">
        <f t="shared" si="39"/>
        <v>대형</v>
      </c>
      <c r="E29" s="125" t="str">
        <f t="shared" si="40"/>
        <v>B</v>
      </c>
      <c r="F29" s="148">
        <f t="shared" si="41"/>
        <v>0.93384615384615377</v>
      </c>
      <c r="G29" s="149">
        <f t="shared" si="42"/>
        <v>2.4279999999999999</v>
      </c>
      <c r="H29" s="150">
        <f t="shared" si="43"/>
        <v>2.6</v>
      </c>
      <c r="I29" s="151">
        <f t="shared" si="44"/>
        <v>5378.6710000000003</v>
      </c>
      <c r="J29" s="152">
        <f t="shared" si="45"/>
        <v>2.6713128996482764E-2</v>
      </c>
      <c r="K29" s="152">
        <f t="shared" si="46"/>
        <v>0.34327069204367283</v>
      </c>
      <c r="L29" s="152">
        <f t="shared" si="47"/>
        <v>0.1827589008511582</v>
      </c>
      <c r="M29" s="153">
        <f t="shared" si="48"/>
        <v>9.8109999999999999</v>
      </c>
      <c r="N29" s="154">
        <f t="shared" si="49"/>
        <v>5.6000000000000001E-2</v>
      </c>
      <c r="O29" s="154">
        <f t="shared" si="50"/>
        <v>7.0839999999999996</v>
      </c>
      <c r="P29" s="155">
        <f t="shared" si="51"/>
        <v>5.1666666666666666E-2</v>
      </c>
      <c r="Q29" s="156">
        <f t="shared" si="52"/>
        <v>85</v>
      </c>
      <c r="R29" s="157">
        <f t="shared" si="53"/>
        <v>23.873891660355092</v>
      </c>
      <c r="S29" s="142">
        <f t="shared" si="54"/>
        <v>3</v>
      </c>
      <c r="T29" s="142">
        <f t="shared" si="55"/>
        <v>381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188</v>
      </c>
      <c r="Z29" s="4" t="s">
        <v>166</v>
      </c>
      <c r="AA29" s="4" t="s">
        <v>48</v>
      </c>
      <c r="AB29" s="4">
        <v>524</v>
      </c>
      <c r="AC29" s="4">
        <v>5378.6710000000003</v>
      </c>
      <c r="AD29" s="4">
        <v>2214.84</v>
      </c>
      <c r="AE29" s="4">
        <v>2.4279999999999999</v>
      </c>
      <c r="AF29" s="4">
        <v>2.6</v>
      </c>
      <c r="AG29" s="4">
        <v>9.8109999999999999</v>
      </c>
      <c r="AH29" s="4">
        <v>357.60209900000001</v>
      </c>
      <c r="AI29" s="4">
        <v>9.5526710000000001</v>
      </c>
      <c r="AJ29" s="4">
        <v>122.75432000000001</v>
      </c>
      <c r="AK29" s="4">
        <v>983</v>
      </c>
      <c r="AL29" s="4">
        <v>3</v>
      </c>
      <c r="AM29" s="4">
        <v>381</v>
      </c>
      <c r="AN29" s="4">
        <v>85</v>
      </c>
      <c r="AO29" s="4">
        <v>15.040938000000001</v>
      </c>
      <c r="AP29" s="4">
        <v>380.8</v>
      </c>
      <c r="AQ29" s="4">
        <v>3.1</v>
      </c>
      <c r="AR29" s="4">
        <v>38</v>
      </c>
      <c r="AS29" s="4">
        <v>23672</v>
      </c>
      <c r="AT29" s="4">
        <v>5.6000000000000001E-2</v>
      </c>
      <c r="AU29" s="4">
        <v>7.0839999999999996</v>
      </c>
      <c r="AV29" s="4">
        <v>40744</v>
      </c>
      <c r="AW29" s="4">
        <v>0</v>
      </c>
      <c r="AX29" s="4">
        <v>0.56999999999999995</v>
      </c>
      <c r="AY29">
        <v>0.93384615384615377</v>
      </c>
      <c r="AZ29" t="s">
        <v>68</v>
      </c>
      <c r="BA29" t="s">
        <v>301</v>
      </c>
      <c r="BB29">
        <v>1</v>
      </c>
      <c r="BC29" t="s">
        <v>362</v>
      </c>
      <c r="BD29">
        <v>9</v>
      </c>
      <c r="BE29">
        <v>49772.344000000005</v>
      </c>
      <c r="BF29">
        <v>0.10806545498439855</v>
      </c>
      <c r="BG29">
        <v>0.10091650950081525</v>
      </c>
      <c r="BH29">
        <v>235661.55499999991</v>
      </c>
      <c r="BI29">
        <v>2.2823710044686765E-2</v>
      </c>
      <c r="BJ29">
        <v>2.1313833841730561E-2</v>
      </c>
      <c r="BK29">
        <v>1</v>
      </c>
      <c r="BL29" t="s">
        <v>67</v>
      </c>
      <c r="BM29">
        <v>2</v>
      </c>
      <c r="BN29" t="s">
        <v>329</v>
      </c>
    </row>
    <row r="30" spans="1:66">
      <c r="A30" s="137" t="str">
        <f t="shared" si="36"/>
        <v>신화여객</v>
      </c>
      <c r="B30" s="137" t="str">
        <f t="shared" si="37"/>
        <v>37</v>
      </c>
      <c r="C30" s="138" t="str">
        <f t="shared" si="38"/>
        <v>71바6166</v>
      </c>
      <c r="D30" s="113" t="str">
        <f t="shared" si="39"/>
        <v>대형</v>
      </c>
      <c r="E30" s="109" t="str">
        <f t="shared" si="40"/>
        <v>D</v>
      </c>
      <c r="F30" s="158">
        <f t="shared" si="41"/>
        <v>0.82884615384615379</v>
      </c>
      <c r="G30" s="159">
        <f t="shared" si="42"/>
        <v>2.1549999999999998</v>
      </c>
      <c r="H30" s="160">
        <f t="shared" si="43"/>
        <v>2.6</v>
      </c>
      <c r="I30" s="161">
        <f t="shared" si="44"/>
        <v>5006.0810000000001</v>
      </c>
      <c r="J30" s="162">
        <f t="shared" si="45"/>
        <v>5.0122217501859322E-2</v>
      </c>
      <c r="K30" s="162">
        <f t="shared" si="46"/>
        <v>0.35224811785682819</v>
      </c>
      <c r="L30" s="162">
        <f t="shared" si="47"/>
        <v>0.16080442965265643</v>
      </c>
      <c r="M30" s="163">
        <f t="shared" si="48"/>
        <v>10.680999999999999</v>
      </c>
      <c r="N30" s="164">
        <f t="shared" si="49"/>
        <v>0.2</v>
      </c>
      <c r="O30" s="164">
        <f t="shared" si="50"/>
        <v>7.1509999999999998</v>
      </c>
      <c r="P30" s="165">
        <f t="shared" si="51"/>
        <v>1.5083333333333333</v>
      </c>
      <c r="Q30" s="166">
        <f t="shared" si="52"/>
        <v>85</v>
      </c>
      <c r="R30" s="167">
        <f t="shared" si="53"/>
        <v>24.425918237674409</v>
      </c>
      <c r="S30" s="139">
        <f t="shared" si="54"/>
        <v>10</v>
      </c>
      <c r="T30" s="139">
        <f t="shared" si="55"/>
        <v>358</v>
      </c>
      <c r="U30" t="s">
        <v>116</v>
      </c>
      <c r="V30" t="s">
        <v>118</v>
      </c>
      <c r="W30" t="s">
        <v>116</v>
      </c>
      <c r="X30" s="4" t="s">
        <v>118</v>
      </c>
      <c r="Y30" s="4" t="s">
        <v>337</v>
      </c>
      <c r="Z30" s="4" t="s">
        <v>166</v>
      </c>
      <c r="AA30" s="4" t="s">
        <v>48</v>
      </c>
      <c r="AB30" s="4">
        <v>524</v>
      </c>
      <c r="AC30" s="4">
        <v>5006.0810000000001</v>
      </c>
      <c r="AD30" s="4">
        <v>2322.8139999999999</v>
      </c>
      <c r="AE30" s="4">
        <v>2.1549999999999998</v>
      </c>
      <c r="AF30" s="4">
        <v>2.6</v>
      </c>
      <c r="AG30" s="4">
        <v>10.680999999999999</v>
      </c>
      <c r="AH30" s="4">
        <v>342.93738100000002</v>
      </c>
      <c r="AI30" s="4">
        <v>17.188782</v>
      </c>
      <c r="AJ30" s="4">
        <v>120.799047</v>
      </c>
      <c r="AK30" s="4">
        <v>805</v>
      </c>
      <c r="AL30" s="4">
        <v>10</v>
      </c>
      <c r="AM30" s="4">
        <v>358</v>
      </c>
      <c r="AN30" s="4">
        <v>85</v>
      </c>
      <c r="AO30" s="4">
        <v>14.597652999999999</v>
      </c>
      <c r="AP30" s="4">
        <v>993.1</v>
      </c>
      <c r="AQ30" s="4">
        <v>90.5</v>
      </c>
      <c r="AR30" s="4">
        <v>38</v>
      </c>
      <c r="AS30" s="4">
        <v>23658</v>
      </c>
      <c r="AT30" s="4">
        <v>0.2</v>
      </c>
      <c r="AU30" s="4">
        <v>7.1509999999999998</v>
      </c>
      <c r="AV30" s="4">
        <v>5817</v>
      </c>
      <c r="AW30" s="4">
        <v>0</v>
      </c>
      <c r="AX30" s="4">
        <v>0.52</v>
      </c>
      <c r="AY30">
        <v>0.82884615384615379</v>
      </c>
      <c r="AZ30" t="s">
        <v>67</v>
      </c>
      <c r="BA30" t="s">
        <v>301</v>
      </c>
      <c r="BB30">
        <v>3</v>
      </c>
      <c r="BC30" t="s">
        <v>305</v>
      </c>
      <c r="BD30">
        <v>4</v>
      </c>
      <c r="BE30">
        <v>49772.344000000005</v>
      </c>
      <c r="BF30">
        <v>0.10057957085565429</v>
      </c>
      <c r="BG30">
        <v>8.3364990459205757E-2</v>
      </c>
      <c r="BH30">
        <v>235661.55499999991</v>
      </c>
      <c r="BI30">
        <v>2.1242671508299272E-2</v>
      </c>
      <c r="BJ30">
        <v>1.7606906577071126E-2</v>
      </c>
      <c r="BK30">
        <v>1</v>
      </c>
      <c r="BL30" t="s">
        <v>67</v>
      </c>
      <c r="BM30">
        <v>0</v>
      </c>
      <c r="BN30" t="s">
        <v>288</v>
      </c>
    </row>
    <row r="31" spans="1:66">
      <c r="A31" s="140" t="str">
        <f t="shared" si="36"/>
        <v>신화여객</v>
      </c>
      <c r="B31" s="140" t="str">
        <f t="shared" si="37"/>
        <v>37</v>
      </c>
      <c r="C31" s="141" t="str">
        <f t="shared" si="38"/>
        <v>71바6167</v>
      </c>
      <c r="D31" s="129" t="str">
        <f t="shared" si="39"/>
        <v>대형</v>
      </c>
      <c r="E31" s="125" t="str">
        <f t="shared" si="40"/>
        <v>B</v>
      </c>
      <c r="F31" s="148">
        <f t="shared" si="41"/>
        <v>0.90653846153846163</v>
      </c>
      <c r="G31" s="149">
        <f t="shared" si="42"/>
        <v>2.3570000000000002</v>
      </c>
      <c r="H31" s="150">
        <f t="shared" si="43"/>
        <v>2.6</v>
      </c>
      <c r="I31" s="151">
        <f t="shared" si="44"/>
        <v>5241.7790000000005</v>
      </c>
      <c r="J31" s="152">
        <f t="shared" si="45"/>
        <v>3.2029855846472312E-2</v>
      </c>
      <c r="K31" s="152">
        <f t="shared" si="46"/>
        <v>0.34037801523447098</v>
      </c>
      <c r="L31" s="152">
        <f t="shared" si="47"/>
        <v>0.21137861783184678</v>
      </c>
      <c r="M31" s="153">
        <f t="shared" si="48"/>
        <v>10.744</v>
      </c>
      <c r="N31" s="154">
        <f t="shared" si="49"/>
        <v>0.22900000000000001</v>
      </c>
      <c r="O31" s="154">
        <f t="shared" si="50"/>
        <v>10.474</v>
      </c>
      <c r="P31" s="155">
        <f t="shared" si="51"/>
        <v>6.5000000000000002E-2</v>
      </c>
      <c r="Q31" s="156">
        <f t="shared" si="52"/>
        <v>84</v>
      </c>
      <c r="R31" s="157">
        <f t="shared" si="53"/>
        <v>24.899348263669641</v>
      </c>
      <c r="S31" s="142">
        <f t="shared" si="54"/>
        <v>12</v>
      </c>
      <c r="T31" s="142">
        <f t="shared" si="55"/>
        <v>549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189</v>
      </c>
      <c r="Z31" s="4" t="s">
        <v>166</v>
      </c>
      <c r="AA31" s="4" t="s">
        <v>48</v>
      </c>
      <c r="AB31" s="4">
        <v>524</v>
      </c>
      <c r="AC31" s="4">
        <v>5241.7790000000005</v>
      </c>
      <c r="AD31" s="4">
        <v>2223.6709999999998</v>
      </c>
      <c r="AE31" s="4">
        <v>2.3570000000000002</v>
      </c>
      <c r="AF31" s="4">
        <v>2.6</v>
      </c>
      <c r="AG31" s="4">
        <v>10.744</v>
      </c>
      <c r="AH31" s="4">
        <v>335.43875600000001</v>
      </c>
      <c r="AI31" s="4">
        <v>10.744054999999999</v>
      </c>
      <c r="AJ31" s="4">
        <v>114.175978</v>
      </c>
      <c r="AK31" s="4">
        <v>1108</v>
      </c>
      <c r="AL31" s="4">
        <v>12</v>
      </c>
      <c r="AM31" s="4">
        <v>549</v>
      </c>
      <c r="AN31" s="4">
        <v>84</v>
      </c>
      <c r="AO31" s="4">
        <v>15.626633999999999</v>
      </c>
      <c r="AP31" s="4">
        <v>381.7</v>
      </c>
      <c r="AQ31" s="4">
        <v>3.9</v>
      </c>
      <c r="AR31" s="4">
        <v>17</v>
      </c>
      <c r="AS31" s="4">
        <v>7109</v>
      </c>
      <c r="AT31" s="4">
        <v>0.22900000000000001</v>
      </c>
      <c r="AU31" s="4">
        <v>10.474</v>
      </c>
      <c r="AV31" s="4">
        <v>44546</v>
      </c>
      <c r="AW31" s="4">
        <v>0</v>
      </c>
      <c r="AX31" s="4">
        <v>0.56000000000000005</v>
      </c>
      <c r="AY31">
        <v>0.90653846153846163</v>
      </c>
      <c r="AZ31" t="s">
        <v>68</v>
      </c>
      <c r="BA31" t="s">
        <v>301</v>
      </c>
      <c r="BB31">
        <v>2</v>
      </c>
      <c r="BC31" t="s">
        <v>380</v>
      </c>
      <c r="BD31">
        <v>10</v>
      </c>
      <c r="BE31">
        <v>49772.344000000005</v>
      </c>
      <c r="BF31">
        <v>0.10531509225283824</v>
      </c>
      <c r="BG31">
        <v>9.5472181707669135E-2</v>
      </c>
      <c r="BH31">
        <v>235661.55499999991</v>
      </c>
      <c r="BI31">
        <v>2.2242826158046874E-2</v>
      </c>
      <c r="BJ31">
        <v>2.0163977405583264E-2</v>
      </c>
      <c r="BK31">
        <v>1</v>
      </c>
      <c r="BL31" t="s">
        <v>68</v>
      </c>
      <c r="BM31">
        <v>0</v>
      </c>
      <c r="BN31" t="s">
        <v>288</v>
      </c>
    </row>
    <row r="32" spans="1:66">
      <c r="A32" s="137" t="str">
        <f t="shared" si="36"/>
        <v>신화여객</v>
      </c>
      <c r="B32" s="137" t="str">
        <f t="shared" si="37"/>
        <v>37</v>
      </c>
      <c r="C32" s="138" t="str">
        <f t="shared" si="38"/>
        <v>71바6168</v>
      </c>
      <c r="D32" s="113" t="str">
        <f t="shared" si="39"/>
        <v>대형</v>
      </c>
      <c r="E32" s="109" t="str">
        <f t="shared" si="40"/>
        <v>C</v>
      </c>
      <c r="F32" s="158">
        <f t="shared" si="41"/>
        <v>0.89615384615384619</v>
      </c>
      <c r="G32" s="159">
        <f t="shared" si="42"/>
        <v>2.33</v>
      </c>
      <c r="H32" s="160">
        <f t="shared" si="43"/>
        <v>2.6</v>
      </c>
      <c r="I32" s="161">
        <f t="shared" si="44"/>
        <v>5131.3519999999999</v>
      </c>
      <c r="J32" s="162">
        <f t="shared" si="45"/>
        <v>3.1961005387529023E-2</v>
      </c>
      <c r="K32" s="162">
        <f t="shared" si="46"/>
        <v>0.34718221771850405</v>
      </c>
      <c r="L32" s="162">
        <f t="shared" si="47"/>
        <v>0.22196879107104717</v>
      </c>
      <c r="M32" s="163">
        <f t="shared" si="48"/>
        <v>9.8510000000000009</v>
      </c>
      <c r="N32" s="164">
        <f t="shared" si="49"/>
        <v>0.54600000000000004</v>
      </c>
      <c r="O32" s="164">
        <f t="shared" si="50"/>
        <v>8.6140000000000008</v>
      </c>
      <c r="P32" s="165">
        <f t="shared" si="51"/>
        <v>0.95</v>
      </c>
      <c r="Q32" s="166">
        <f t="shared" si="52"/>
        <v>88</v>
      </c>
      <c r="R32" s="167">
        <f t="shared" si="53"/>
        <v>24.239066107482227</v>
      </c>
      <c r="S32" s="139">
        <f t="shared" si="54"/>
        <v>28</v>
      </c>
      <c r="T32" s="139">
        <f t="shared" si="55"/>
        <v>442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190</v>
      </c>
      <c r="Z32" s="4" t="s">
        <v>166</v>
      </c>
      <c r="AA32" s="4" t="s">
        <v>48</v>
      </c>
      <c r="AB32" s="4">
        <v>524</v>
      </c>
      <c r="AC32" s="4">
        <v>5131.3519999999999</v>
      </c>
      <c r="AD32" s="4">
        <v>2201.9789999999998</v>
      </c>
      <c r="AE32" s="4">
        <v>2.33</v>
      </c>
      <c r="AF32" s="4">
        <v>2.6</v>
      </c>
      <c r="AG32" s="4">
        <v>9.8510000000000009</v>
      </c>
      <c r="AH32" s="4">
        <v>340.976539</v>
      </c>
      <c r="AI32" s="4">
        <v>10.897952999999999</v>
      </c>
      <c r="AJ32" s="4">
        <v>118.38099099999999</v>
      </c>
      <c r="AK32" s="4">
        <v>1139</v>
      </c>
      <c r="AL32" s="4">
        <v>28</v>
      </c>
      <c r="AM32" s="4">
        <v>442</v>
      </c>
      <c r="AN32" s="4">
        <v>88</v>
      </c>
      <c r="AO32" s="4">
        <v>15.048988</v>
      </c>
      <c r="AP32" s="4">
        <v>629</v>
      </c>
      <c r="AQ32" s="4">
        <v>57</v>
      </c>
      <c r="AR32" s="4">
        <v>41</v>
      </c>
      <c r="AS32" s="4">
        <v>24231</v>
      </c>
      <c r="AT32" s="4">
        <v>0.54600000000000004</v>
      </c>
      <c r="AU32" s="4">
        <v>8.6140000000000008</v>
      </c>
      <c r="AV32" s="4">
        <v>42634</v>
      </c>
      <c r="AW32" s="4">
        <v>0</v>
      </c>
      <c r="AX32" s="4">
        <v>0.54</v>
      </c>
      <c r="AY32">
        <v>0.89615384615384619</v>
      </c>
      <c r="AZ32" t="s">
        <v>69</v>
      </c>
      <c r="BA32" t="s">
        <v>301</v>
      </c>
      <c r="BB32">
        <v>1</v>
      </c>
      <c r="BC32" t="s">
        <v>363</v>
      </c>
      <c r="BD32">
        <v>8</v>
      </c>
      <c r="BE32">
        <v>49772.344000000005</v>
      </c>
      <c r="BF32">
        <v>0.10309645051074949</v>
      </c>
      <c r="BG32">
        <v>9.2390280650017823E-2</v>
      </c>
      <c r="BH32">
        <v>235661.55499999991</v>
      </c>
      <c r="BI32">
        <v>2.17742431513702E-2</v>
      </c>
      <c r="BJ32">
        <v>1.9513071747189449E-2</v>
      </c>
      <c r="BK32">
        <v>1</v>
      </c>
      <c r="BL32" t="s">
        <v>69</v>
      </c>
      <c r="BM32">
        <v>0</v>
      </c>
      <c r="BN32" t="s">
        <v>288</v>
      </c>
    </row>
    <row r="33" spans="1:66">
      <c r="A33" s="140" t="str">
        <f t="shared" si="36"/>
        <v>신화여객</v>
      </c>
      <c r="B33" s="140" t="str">
        <f t="shared" si="37"/>
        <v>37</v>
      </c>
      <c r="C33" s="141" t="str">
        <f t="shared" si="38"/>
        <v>71바6169</v>
      </c>
      <c r="D33" s="129" t="str">
        <f t="shared" si="39"/>
        <v>대형</v>
      </c>
      <c r="E33" s="125" t="str">
        <f t="shared" si="40"/>
        <v>C</v>
      </c>
      <c r="F33" s="148">
        <f t="shared" si="41"/>
        <v>0.86076923076923073</v>
      </c>
      <c r="G33" s="149">
        <f t="shared" si="42"/>
        <v>2.238</v>
      </c>
      <c r="H33" s="150">
        <f t="shared" si="43"/>
        <v>2.6</v>
      </c>
      <c r="I33" s="151">
        <f t="shared" si="44"/>
        <v>4666.8130000000001</v>
      </c>
      <c r="J33" s="152">
        <f t="shared" si="45"/>
        <v>3.7269031144701661E-2</v>
      </c>
      <c r="K33" s="152">
        <f t="shared" si="46"/>
        <v>0.34076479257642711</v>
      </c>
      <c r="L33" s="152">
        <f t="shared" si="47"/>
        <v>0.14999529657605737</v>
      </c>
      <c r="M33" s="153">
        <f t="shared" si="48"/>
        <v>10.773</v>
      </c>
      <c r="N33" s="154">
        <f t="shared" si="49"/>
        <v>6.4000000000000001E-2</v>
      </c>
      <c r="O33" s="154">
        <f t="shared" si="50"/>
        <v>7.3710000000000004</v>
      </c>
      <c r="P33" s="155">
        <f t="shared" si="51"/>
        <v>0.38166666666666665</v>
      </c>
      <c r="Q33" s="156">
        <f t="shared" si="52"/>
        <v>84</v>
      </c>
      <c r="R33" s="157">
        <f t="shared" si="53"/>
        <v>23.674671312438488</v>
      </c>
      <c r="S33" s="142">
        <f t="shared" si="54"/>
        <v>3</v>
      </c>
      <c r="T33" s="142">
        <f t="shared" si="55"/>
        <v>344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191</v>
      </c>
      <c r="Z33" s="4" t="s">
        <v>166</v>
      </c>
      <c r="AA33" s="4" t="s">
        <v>48</v>
      </c>
      <c r="AB33" s="4">
        <v>524</v>
      </c>
      <c r="AC33" s="4">
        <v>4666.8130000000001</v>
      </c>
      <c r="AD33" s="4">
        <v>2085.4850000000001</v>
      </c>
      <c r="AE33" s="4">
        <v>2.238</v>
      </c>
      <c r="AF33" s="4">
        <v>2.6</v>
      </c>
      <c r="AG33" s="4">
        <v>10.773</v>
      </c>
      <c r="AH33" s="4">
        <v>316.93461400000001</v>
      </c>
      <c r="AI33" s="4">
        <v>11.811845999999999</v>
      </c>
      <c r="AJ33" s="4">
        <v>108.000158</v>
      </c>
      <c r="AK33" s="4">
        <v>700</v>
      </c>
      <c r="AL33" s="4">
        <v>3</v>
      </c>
      <c r="AM33" s="4">
        <v>344</v>
      </c>
      <c r="AN33" s="4">
        <v>84</v>
      </c>
      <c r="AO33" s="4">
        <v>14.724843999999999</v>
      </c>
      <c r="AP33" s="4">
        <v>581.6</v>
      </c>
      <c r="AQ33" s="4">
        <v>22.9</v>
      </c>
      <c r="AR33" s="4">
        <v>42</v>
      </c>
      <c r="AS33" s="4">
        <v>24961</v>
      </c>
      <c r="AT33" s="4">
        <v>6.4000000000000001E-2</v>
      </c>
      <c r="AU33" s="4">
        <v>7.3710000000000004</v>
      </c>
      <c r="AV33" s="4">
        <v>39149</v>
      </c>
      <c r="AW33" s="4">
        <v>0</v>
      </c>
      <c r="AX33" s="4">
        <v>0.56000000000000005</v>
      </c>
      <c r="AY33">
        <v>0.86076923076923073</v>
      </c>
      <c r="AZ33" t="s">
        <v>69</v>
      </c>
      <c r="BA33" t="s">
        <v>301</v>
      </c>
      <c r="BB33">
        <v>4</v>
      </c>
      <c r="BC33" t="s">
        <v>381</v>
      </c>
      <c r="BD33">
        <v>8</v>
      </c>
      <c r="BE33">
        <v>49772.344000000005</v>
      </c>
      <c r="BF33">
        <v>9.3763174987298165E-2</v>
      </c>
      <c r="BG33">
        <v>8.0708456008297416E-2</v>
      </c>
      <c r="BH33">
        <v>235661.55499999991</v>
      </c>
      <c r="BI33">
        <v>1.9803030664038528E-2</v>
      </c>
      <c r="BJ33">
        <v>1.7045839471583932E-2</v>
      </c>
      <c r="BK33">
        <v>1</v>
      </c>
      <c r="BL33" t="s">
        <v>69</v>
      </c>
      <c r="BM33">
        <v>0</v>
      </c>
      <c r="BN33" t="s">
        <v>288</v>
      </c>
    </row>
    <row r="34" spans="1:66">
      <c r="A34" s="137" t="str">
        <f t="shared" si="36"/>
        <v>신화여객</v>
      </c>
      <c r="B34" s="137" t="str">
        <f t="shared" si="37"/>
        <v>37</v>
      </c>
      <c r="C34" s="138" t="str">
        <f t="shared" si="38"/>
        <v>71바6170</v>
      </c>
      <c r="D34" s="113" t="str">
        <f t="shared" si="39"/>
        <v>대형</v>
      </c>
      <c r="E34" s="109" t="str">
        <f t="shared" si="40"/>
        <v>C</v>
      </c>
      <c r="F34" s="158">
        <f t="shared" si="41"/>
        <v>0.87423076923076926</v>
      </c>
      <c r="G34" s="159">
        <f t="shared" si="42"/>
        <v>2.2730000000000001</v>
      </c>
      <c r="H34" s="160">
        <f t="shared" si="43"/>
        <v>2.6</v>
      </c>
      <c r="I34" s="161">
        <f t="shared" si="44"/>
        <v>3119.9430000000002</v>
      </c>
      <c r="J34" s="162">
        <f t="shared" si="45"/>
        <v>3.2666578195010565E-2</v>
      </c>
      <c r="K34" s="162">
        <f t="shared" si="46"/>
        <v>0.36579574518497071</v>
      </c>
      <c r="L34" s="162">
        <f t="shared" si="47"/>
        <v>0.21570906904388956</v>
      </c>
      <c r="M34" s="163">
        <f t="shared" si="48"/>
        <v>11.702</v>
      </c>
      <c r="N34" s="164">
        <f t="shared" si="49"/>
        <v>0.224</v>
      </c>
      <c r="O34" s="164">
        <f t="shared" si="50"/>
        <v>10.032</v>
      </c>
      <c r="P34" s="165">
        <f t="shared" si="51"/>
        <v>0</v>
      </c>
      <c r="Q34" s="166">
        <f t="shared" si="52"/>
        <v>78</v>
      </c>
      <c r="R34" s="167">
        <f t="shared" si="53"/>
        <v>24.858331216352799</v>
      </c>
      <c r="S34" s="139">
        <f t="shared" si="54"/>
        <v>7</v>
      </c>
      <c r="T34" s="139">
        <f t="shared" si="55"/>
        <v>313</v>
      </c>
      <c r="U34" t="s">
        <v>116</v>
      </c>
      <c r="V34" t="s">
        <v>118</v>
      </c>
      <c r="W34" t="s">
        <v>116</v>
      </c>
      <c r="X34" s="4" t="s">
        <v>118</v>
      </c>
      <c r="Y34" s="4" t="s">
        <v>342</v>
      </c>
      <c r="Z34" s="4" t="s">
        <v>166</v>
      </c>
      <c r="AA34" s="4" t="s">
        <v>48</v>
      </c>
      <c r="AB34" s="4">
        <v>524</v>
      </c>
      <c r="AC34" s="4">
        <v>3119.9430000000002</v>
      </c>
      <c r="AD34" s="4">
        <v>1372.57</v>
      </c>
      <c r="AE34" s="4">
        <v>2.2730000000000001</v>
      </c>
      <c r="AF34" s="4">
        <v>2.6</v>
      </c>
      <c r="AG34" s="4">
        <v>11.702</v>
      </c>
      <c r="AH34" s="4">
        <v>208.646861</v>
      </c>
      <c r="AI34" s="4">
        <v>6.815779</v>
      </c>
      <c r="AJ34" s="4">
        <v>76.322134000000005</v>
      </c>
      <c r="AK34" s="4">
        <v>673</v>
      </c>
      <c r="AL34" s="4">
        <v>7</v>
      </c>
      <c r="AM34" s="4">
        <v>313</v>
      </c>
      <c r="AN34" s="4">
        <v>78</v>
      </c>
      <c r="AO34" s="4">
        <v>14.953222</v>
      </c>
      <c r="AP34" s="4">
        <v>425.7</v>
      </c>
      <c r="AQ34" s="4">
        <v>0</v>
      </c>
      <c r="AR34" s="4">
        <v>31</v>
      </c>
      <c r="AS34" s="4">
        <v>16174</v>
      </c>
      <c r="AT34" s="4">
        <v>0.224</v>
      </c>
      <c r="AU34" s="4">
        <v>10.032</v>
      </c>
      <c r="AV34" s="4">
        <v>25783</v>
      </c>
      <c r="AW34" s="4">
        <v>0</v>
      </c>
      <c r="AX34" s="4">
        <v>0.56999999999999995</v>
      </c>
      <c r="AY34">
        <v>0.87423076923076926</v>
      </c>
      <c r="AZ34" t="s">
        <v>69</v>
      </c>
      <c r="BA34" t="s">
        <v>301</v>
      </c>
      <c r="BB34">
        <v>3</v>
      </c>
      <c r="BC34" t="s">
        <v>364</v>
      </c>
      <c r="BD34">
        <v>4</v>
      </c>
      <c r="BE34">
        <v>49772.344000000005</v>
      </c>
      <c r="BF34">
        <v>6.2684268998864104E-2</v>
      </c>
      <c r="BG34">
        <v>5.4800516705545428E-2</v>
      </c>
      <c r="BH34">
        <v>235661.55499999991</v>
      </c>
      <c r="BI34">
        <v>1.3239083481393481E-2</v>
      </c>
      <c r="BJ34">
        <v>1.1574014135848994E-2</v>
      </c>
      <c r="BK34">
        <v>1</v>
      </c>
      <c r="BL34" t="s">
        <v>69</v>
      </c>
      <c r="BM34">
        <v>0</v>
      </c>
      <c r="BN34" t="s">
        <v>288</v>
      </c>
    </row>
    <row r="35" spans="1:66">
      <c r="A35" s="140" t="str">
        <f t="shared" si="36"/>
        <v>신화여객</v>
      </c>
      <c r="B35" s="140" t="str">
        <f t="shared" si="37"/>
        <v>37</v>
      </c>
      <c r="C35" s="141" t="str">
        <f t="shared" si="38"/>
        <v>71바6171</v>
      </c>
      <c r="D35" s="129" t="str">
        <f t="shared" si="39"/>
        <v>대형</v>
      </c>
      <c r="E35" s="125" t="str">
        <f t="shared" si="40"/>
        <v>D</v>
      </c>
      <c r="F35" s="148">
        <f t="shared" si="41"/>
        <v>0.83961538461538454</v>
      </c>
      <c r="G35" s="149">
        <f t="shared" si="42"/>
        <v>2.1829999999999998</v>
      </c>
      <c r="H35" s="150">
        <f t="shared" si="43"/>
        <v>2.6</v>
      </c>
      <c r="I35" s="151">
        <f t="shared" si="44"/>
        <v>5506.86</v>
      </c>
      <c r="J35" s="152">
        <f t="shared" si="45"/>
        <v>2.5523642099507218E-2</v>
      </c>
      <c r="K35" s="152">
        <f t="shared" si="46"/>
        <v>0.37387301806091333</v>
      </c>
      <c r="L35" s="152">
        <f t="shared" si="47"/>
        <v>0.18286282927112729</v>
      </c>
      <c r="M35" s="153">
        <f t="shared" si="48"/>
        <v>11.959</v>
      </c>
      <c r="N35" s="154">
        <f t="shared" si="49"/>
        <v>0.72599999999999998</v>
      </c>
      <c r="O35" s="154">
        <f t="shared" si="50"/>
        <v>29.309000000000001</v>
      </c>
      <c r="P35" s="155">
        <f t="shared" si="51"/>
        <v>0.17499999999999999</v>
      </c>
      <c r="Q35" s="156">
        <f t="shared" si="52"/>
        <v>86</v>
      </c>
      <c r="R35" s="157">
        <f t="shared" si="53"/>
        <v>25.544018748886536</v>
      </c>
      <c r="S35" s="142">
        <f t="shared" si="54"/>
        <v>40</v>
      </c>
      <c r="T35" s="142">
        <f t="shared" si="55"/>
        <v>1614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192</v>
      </c>
      <c r="Z35" s="4" t="s">
        <v>166</v>
      </c>
      <c r="AA35" s="4" t="s">
        <v>48</v>
      </c>
      <c r="AB35" s="4">
        <v>524</v>
      </c>
      <c r="AC35" s="4">
        <v>5506.86</v>
      </c>
      <c r="AD35" s="4">
        <v>2522.8020000000001</v>
      </c>
      <c r="AE35" s="4">
        <v>2.1829999999999998</v>
      </c>
      <c r="AF35" s="4">
        <v>2.6</v>
      </c>
      <c r="AG35" s="4">
        <v>11.959</v>
      </c>
      <c r="AH35" s="4">
        <v>358.94430599999998</v>
      </c>
      <c r="AI35" s="4">
        <v>9.1615660000000005</v>
      </c>
      <c r="AJ35" s="4">
        <v>134.199591</v>
      </c>
      <c r="AK35" s="4">
        <v>1007</v>
      </c>
      <c r="AL35" s="4">
        <v>40</v>
      </c>
      <c r="AM35" s="4">
        <v>1614</v>
      </c>
      <c r="AN35" s="4">
        <v>86</v>
      </c>
      <c r="AO35" s="4">
        <v>15.341822000000001</v>
      </c>
      <c r="AP35" s="4">
        <v>886.3</v>
      </c>
      <c r="AQ35" s="4">
        <v>10.5</v>
      </c>
      <c r="AR35" s="4">
        <v>59</v>
      </c>
      <c r="AS35" s="4">
        <v>28793</v>
      </c>
      <c r="AT35" s="4">
        <v>0.72599999999999998</v>
      </c>
      <c r="AU35" s="4">
        <v>29.309000000000001</v>
      </c>
      <c r="AV35" s="4">
        <v>43501</v>
      </c>
      <c r="AW35" s="4">
        <v>0</v>
      </c>
      <c r="AX35" s="4">
        <v>0.54</v>
      </c>
      <c r="AY35">
        <v>0.83961538461538454</v>
      </c>
      <c r="AZ35" t="s">
        <v>67</v>
      </c>
      <c r="BA35" t="s">
        <v>301</v>
      </c>
      <c r="BB35">
        <v>2</v>
      </c>
      <c r="BC35" t="s">
        <v>304</v>
      </c>
      <c r="BD35">
        <v>9</v>
      </c>
      <c r="BE35">
        <v>49772.344000000005</v>
      </c>
      <c r="BF35">
        <v>0.1106409615749662</v>
      </c>
      <c r="BG35">
        <v>9.2895853506981221E-2</v>
      </c>
      <c r="BH35">
        <v>235661.55499999991</v>
      </c>
      <c r="BI35">
        <v>2.3367663851662192E-2</v>
      </c>
      <c r="BJ35">
        <v>1.961985007237637E-2</v>
      </c>
      <c r="BK35">
        <v>1</v>
      </c>
      <c r="BL35" t="s">
        <v>67</v>
      </c>
      <c r="BM35">
        <v>0</v>
      </c>
      <c r="BN35" t="s">
        <v>288</v>
      </c>
    </row>
    <row r="36" spans="1:66">
      <c r="A36" s="137" t="str">
        <f t="shared" si="36"/>
        <v>신화여객</v>
      </c>
      <c r="B36" s="137" t="str">
        <f t="shared" si="37"/>
        <v>37</v>
      </c>
      <c r="C36" s="138" t="str">
        <f t="shared" si="38"/>
        <v>71바6172</v>
      </c>
      <c r="D36" s="113" t="str">
        <f t="shared" si="39"/>
        <v>대형</v>
      </c>
      <c r="E36" s="109" t="str">
        <f t="shared" si="40"/>
        <v>C</v>
      </c>
      <c r="F36" s="158">
        <f t="shared" si="41"/>
        <v>0.87807692307692298</v>
      </c>
      <c r="G36" s="159">
        <f t="shared" si="42"/>
        <v>2.2829999999999999</v>
      </c>
      <c r="H36" s="160">
        <f t="shared" si="43"/>
        <v>2.6</v>
      </c>
      <c r="I36" s="161">
        <f t="shared" si="44"/>
        <v>3963.1669999999999</v>
      </c>
      <c r="J36" s="162">
        <f t="shared" si="45"/>
        <v>5.068521943992866E-2</v>
      </c>
      <c r="K36" s="162">
        <f t="shared" si="46"/>
        <v>0.35603358875144631</v>
      </c>
      <c r="L36" s="162">
        <f t="shared" si="47"/>
        <v>0.21069008699355843</v>
      </c>
      <c r="M36" s="163">
        <f t="shared" si="48"/>
        <v>10.374000000000001</v>
      </c>
      <c r="N36" s="164">
        <f t="shared" si="49"/>
        <v>0.85799999999999998</v>
      </c>
      <c r="O36" s="164">
        <f t="shared" si="50"/>
        <v>13.170999999999999</v>
      </c>
      <c r="P36" s="165">
        <f t="shared" si="51"/>
        <v>0.18666666666666665</v>
      </c>
      <c r="Q36" s="166">
        <f t="shared" si="52"/>
        <v>86</v>
      </c>
      <c r="R36" s="167">
        <f t="shared" si="53"/>
        <v>24.486738984623017</v>
      </c>
      <c r="S36" s="139">
        <f t="shared" si="54"/>
        <v>34</v>
      </c>
      <c r="T36" s="139">
        <f t="shared" si="55"/>
        <v>522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193</v>
      </c>
      <c r="Z36" s="4" t="s">
        <v>166</v>
      </c>
      <c r="AA36" s="4" t="s">
        <v>48</v>
      </c>
      <c r="AB36" s="4">
        <v>524</v>
      </c>
      <c r="AC36" s="4">
        <v>3963.1669999999999</v>
      </c>
      <c r="AD36" s="4">
        <v>1735.7739999999999</v>
      </c>
      <c r="AE36" s="4">
        <v>2.2829999999999999</v>
      </c>
      <c r="AF36" s="4">
        <v>2.6</v>
      </c>
      <c r="AG36" s="4">
        <v>10.374000000000001</v>
      </c>
      <c r="AH36" s="4">
        <v>272.80406699999997</v>
      </c>
      <c r="AI36" s="4">
        <v>13.827133999999999</v>
      </c>
      <c r="AJ36" s="4">
        <v>97.127410999999995</v>
      </c>
      <c r="AK36" s="4">
        <v>835</v>
      </c>
      <c r="AL36" s="4">
        <v>34</v>
      </c>
      <c r="AM36" s="4">
        <v>522</v>
      </c>
      <c r="AN36" s="4">
        <v>86</v>
      </c>
      <c r="AO36" s="4">
        <v>14.527521</v>
      </c>
      <c r="AP36" s="4">
        <v>390.6</v>
      </c>
      <c r="AQ36" s="4">
        <v>11.2</v>
      </c>
      <c r="AR36" s="4">
        <v>35</v>
      </c>
      <c r="AS36" s="4">
        <v>26420</v>
      </c>
      <c r="AT36" s="4">
        <v>0.85799999999999998</v>
      </c>
      <c r="AU36" s="4">
        <v>13.170999999999999</v>
      </c>
      <c r="AV36" s="4">
        <v>6254</v>
      </c>
      <c r="AW36" s="4">
        <v>0</v>
      </c>
      <c r="AX36" s="4">
        <v>0.54</v>
      </c>
      <c r="AY36">
        <v>0.87807692307692298</v>
      </c>
      <c r="AZ36" t="s">
        <v>69</v>
      </c>
      <c r="BA36" t="s">
        <v>301</v>
      </c>
      <c r="BB36">
        <v>2</v>
      </c>
      <c r="BC36" t="s">
        <v>365</v>
      </c>
      <c r="BD36">
        <v>6</v>
      </c>
      <c r="BE36">
        <v>49772.344000000005</v>
      </c>
      <c r="BF36">
        <v>7.9625886215043434E-2</v>
      </c>
      <c r="BG36">
        <v>6.9917653164978513E-2</v>
      </c>
      <c r="BH36">
        <v>235661.55499999991</v>
      </c>
      <c r="BI36">
        <v>1.6817197866660947E-2</v>
      </c>
      <c r="BJ36">
        <v>1.4766793357533437E-2</v>
      </c>
      <c r="BK36">
        <v>1</v>
      </c>
      <c r="BL36" t="s">
        <v>67</v>
      </c>
      <c r="BM36">
        <v>1</v>
      </c>
      <c r="BN36" t="s">
        <v>329</v>
      </c>
    </row>
    <row r="37" spans="1:66">
      <c r="A37" s="140" t="str">
        <f t="shared" si="36"/>
        <v>신화여객</v>
      </c>
      <c r="B37" s="140" t="str">
        <f t="shared" si="37"/>
        <v>526</v>
      </c>
      <c r="C37" s="141" t="str">
        <f t="shared" si="38"/>
        <v>71바5101</v>
      </c>
      <c r="D37" s="129" t="str">
        <f t="shared" si="39"/>
        <v>중형</v>
      </c>
      <c r="E37" s="125" t="str">
        <f t="shared" si="40"/>
        <v>C</v>
      </c>
      <c r="F37" s="148">
        <f t="shared" si="41"/>
        <v>0.85</v>
      </c>
      <c r="G37" s="149">
        <f t="shared" si="42"/>
        <v>2.72</v>
      </c>
      <c r="H37" s="150">
        <f t="shared" si="43"/>
        <v>3.2</v>
      </c>
      <c r="I37" s="151">
        <f t="shared" si="44"/>
        <v>4806.5200000000004</v>
      </c>
      <c r="J37" s="152">
        <f t="shared" si="45"/>
        <v>3.16001679811896E-2</v>
      </c>
      <c r="K37" s="152">
        <f t="shared" si="46"/>
        <v>0.35593290621672802</v>
      </c>
      <c r="L37" s="152">
        <f t="shared" si="47"/>
        <v>0.2425871524512537</v>
      </c>
      <c r="M37" s="153">
        <f t="shared" si="48"/>
        <v>9.673</v>
      </c>
      <c r="N37" s="154">
        <f t="shared" si="49"/>
        <v>1.415</v>
      </c>
      <c r="O37" s="154">
        <f t="shared" si="50"/>
        <v>36.679000000000002</v>
      </c>
      <c r="P37" s="155">
        <f t="shared" si="51"/>
        <v>0</v>
      </c>
      <c r="Q37" s="156">
        <f t="shared" si="52"/>
        <v>67</v>
      </c>
      <c r="R37" s="157">
        <f t="shared" si="53"/>
        <v>24.383574860096626</v>
      </c>
      <c r="S37" s="142">
        <f t="shared" si="54"/>
        <v>68</v>
      </c>
      <c r="T37" s="142">
        <f t="shared" si="55"/>
        <v>1763</v>
      </c>
      <c r="U37" t="s">
        <v>116</v>
      </c>
      <c r="V37" t="s">
        <v>119</v>
      </c>
      <c r="W37" t="s">
        <v>116</v>
      </c>
      <c r="X37" s="4" t="s">
        <v>119</v>
      </c>
      <c r="Y37" s="4" t="s">
        <v>194</v>
      </c>
      <c r="Z37" s="4" t="s">
        <v>164</v>
      </c>
      <c r="AA37" s="4" t="s">
        <v>48</v>
      </c>
      <c r="AB37" s="4">
        <v>524</v>
      </c>
      <c r="AC37" s="4">
        <v>4806.5200000000004</v>
      </c>
      <c r="AD37" s="4">
        <v>1767.0219999999999</v>
      </c>
      <c r="AE37" s="4">
        <v>2.72</v>
      </c>
      <c r="AF37" s="4">
        <v>3.2</v>
      </c>
      <c r="AG37" s="4">
        <v>9.673</v>
      </c>
      <c r="AH37" s="4">
        <v>321.84794099999999</v>
      </c>
      <c r="AI37" s="4">
        <v>10.170449</v>
      </c>
      <c r="AJ37" s="4">
        <v>114.556273</v>
      </c>
      <c r="AK37" s="4">
        <v>1166</v>
      </c>
      <c r="AL37" s="4">
        <v>68</v>
      </c>
      <c r="AM37" s="4">
        <v>1763</v>
      </c>
      <c r="AN37" s="4">
        <v>67</v>
      </c>
      <c r="AO37" s="4">
        <v>14.934132999999999</v>
      </c>
      <c r="AP37" s="4">
        <v>23.2</v>
      </c>
      <c r="AQ37" s="4">
        <v>0</v>
      </c>
      <c r="AR37" s="4">
        <v>37</v>
      </c>
      <c r="AS37" s="4">
        <v>12042</v>
      </c>
      <c r="AT37" s="4">
        <v>1.415</v>
      </c>
      <c r="AU37" s="4">
        <v>36.679000000000002</v>
      </c>
      <c r="AV37" s="4">
        <v>0</v>
      </c>
      <c r="AW37" s="4">
        <v>0</v>
      </c>
      <c r="AX37" s="4">
        <v>0.62</v>
      </c>
      <c r="AY37">
        <v>0.85</v>
      </c>
      <c r="AZ37" t="s">
        <v>69</v>
      </c>
      <c r="BA37" t="s">
        <v>306</v>
      </c>
      <c r="BB37">
        <v>7</v>
      </c>
      <c r="BC37" t="s">
        <v>382</v>
      </c>
      <c r="BD37">
        <v>1</v>
      </c>
      <c r="BE37">
        <v>44560.842000000004</v>
      </c>
      <c r="BF37">
        <v>0.10786420956767379</v>
      </c>
      <c r="BG37">
        <v>9.1684578132522718E-2</v>
      </c>
      <c r="BH37">
        <v>235661.55499999991</v>
      </c>
      <c r="BI37">
        <v>2.0395859647111308E-2</v>
      </c>
      <c r="BJ37">
        <v>1.733648070004461E-2</v>
      </c>
      <c r="BK37">
        <v>1</v>
      </c>
      <c r="BL37" t="s">
        <v>67</v>
      </c>
      <c r="BM37">
        <v>1</v>
      </c>
      <c r="BN37" t="s">
        <v>329</v>
      </c>
    </row>
    <row r="38" spans="1:66">
      <c r="A38" s="137" t="str">
        <f t="shared" si="36"/>
        <v>신화여객</v>
      </c>
      <c r="B38" s="137" t="str">
        <f t="shared" si="37"/>
        <v>526</v>
      </c>
      <c r="C38" s="138" t="str">
        <f t="shared" si="38"/>
        <v>71바5105</v>
      </c>
      <c r="D38" s="113" t="str">
        <f t="shared" si="39"/>
        <v>중형</v>
      </c>
      <c r="E38" s="109" t="str">
        <f t="shared" si="40"/>
        <v>C</v>
      </c>
      <c r="F38" s="158">
        <f t="shared" si="41"/>
        <v>0.85687499999999994</v>
      </c>
      <c r="G38" s="159">
        <f t="shared" si="42"/>
        <v>2.742</v>
      </c>
      <c r="H38" s="160">
        <f t="shared" si="43"/>
        <v>3.2</v>
      </c>
      <c r="I38" s="161">
        <f t="shared" si="44"/>
        <v>5130.8</v>
      </c>
      <c r="J38" s="162">
        <f t="shared" si="45"/>
        <v>1.9370320498686221E-2</v>
      </c>
      <c r="K38" s="162">
        <f t="shared" si="46"/>
        <v>0.36153121206688538</v>
      </c>
      <c r="L38" s="162">
        <f t="shared" si="47"/>
        <v>0.30424105402666252</v>
      </c>
      <c r="M38" s="163">
        <f t="shared" si="48"/>
        <v>8.7270000000000003</v>
      </c>
      <c r="N38" s="164">
        <f t="shared" si="49"/>
        <v>0.312</v>
      </c>
      <c r="O38" s="164">
        <f t="shared" si="50"/>
        <v>16.567</v>
      </c>
      <c r="P38" s="165">
        <f t="shared" si="51"/>
        <v>0</v>
      </c>
      <c r="Q38" s="166">
        <f t="shared" si="52"/>
        <v>63</v>
      </c>
      <c r="R38" s="167">
        <f t="shared" si="53"/>
        <v>23.186608006675403</v>
      </c>
      <c r="S38" s="139">
        <f t="shared" si="54"/>
        <v>16</v>
      </c>
      <c r="T38" s="139">
        <f t="shared" si="55"/>
        <v>850</v>
      </c>
      <c r="U38" t="s">
        <v>116</v>
      </c>
      <c r="V38" t="s">
        <v>119</v>
      </c>
      <c r="W38" t="s">
        <v>116</v>
      </c>
      <c r="X38" s="4" t="s">
        <v>119</v>
      </c>
      <c r="Y38" s="4" t="s">
        <v>195</v>
      </c>
      <c r="Z38" s="4" t="s">
        <v>164</v>
      </c>
      <c r="AA38" s="4" t="s">
        <v>48</v>
      </c>
      <c r="AB38" s="4">
        <v>524</v>
      </c>
      <c r="AC38" s="4">
        <v>5130.8</v>
      </c>
      <c r="AD38" s="4">
        <v>1871.01</v>
      </c>
      <c r="AE38" s="4">
        <v>2.742</v>
      </c>
      <c r="AF38" s="4">
        <v>3.2</v>
      </c>
      <c r="AG38" s="4">
        <v>8.7270000000000003</v>
      </c>
      <c r="AH38" s="4">
        <v>357.42764299999999</v>
      </c>
      <c r="AI38" s="4">
        <v>6.9234879999999999</v>
      </c>
      <c r="AJ38" s="4">
        <v>129.221249</v>
      </c>
      <c r="AK38" s="4">
        <v>1561</v>
      </c>
      <c r="AL38" s="4">
        <v>16</v>
      </c>
      <c r="AM38" s="4">
        <v>850</v>
      </c>
      <c r="AN38" s="4">
        <v>63</v>
      </c>
      <c r="AO38" s="4">
        <v>14.354793000000001</v>
      </c>
      <c r="AP38" s="4">
        <v>7.8</v>
      </c>
      <c r="AQ38" s="4">
        <v>0</v>
      </c>
      <c r="AR38" s="4">
        <v>11</v>
      </c>
      <c r="AS38" s="4">
        <v>4391</v>
      </c>
      <c r="AT38" s="4">
        <v>0.312</v>
      </c>
      <c r="AU38" s="4">
        <v>16.567</v>
      </c>
      <c r="AV38" s="4">
        <v>38475</v>
      </c>
      <c r="AW38" s="4">
        <v>0</v>
      </c>
      <c r="AX38" s="4">
        <v>0.62</v>
      </c>
      <c r="AY38">
        <v>0.85687499999999994</v>
      </c>
      <c r="AZ38" t="s">
        <v>69</v>
      </c>
      <c r="BA38" t="s">
        <v>306</v>
      </c>
      <c r="BB38">
        <v>5</v>
      </c>
      <c r="BC38" t="s">
        <v>369</v>
      </c>
      <c r="BD38">
        <v>9</v>
      </c>
      <c r="BE38">
        <v>44560.842000000004</v>
      </c>
      <c r="BF38">
        <v>0.11514145087294356</v>
      </c>
      <c r="BG38">
        <v>9.866183071675351E-2</v>
      </c>
      <c r="BH38">
        <v>235661.55499999991</v>
      </c>
      <c r="BI38">
        <v>2.1771900809192241E-2</v>
      </c>
      <c r="BJ38">
        <v>1.8655797505876599E-2</v>
      </c>
      <c r="BK38">
        <v>1</v>
      </c>
      <c r="BL38" t="s">
        <v>69</v>
      </c>
      <c r="BM38">
        <v>0</v>
      </c>
      <c r="BN38" t="s">
        <v>288</v>
      </c>
    </row>
    <row r="39" spans="1:66">
      <c r="A39" s="140" t="str">
        <f t="shared" si="36"/>
        <v>신화여객</v>
      </c>
      <c r="B39" s="140" t="str">
        <f t="shared" si="37"/>
        <v>526</v>
      </c>
      <c r="C39" s="141" t="str">
        <f t="shared" si="38"/>
        <v>71바5107</v>
      </c>
      <c r="D39" s="129" t="str">
        <f t="shared" si="39"/>
        <v>중형</v>
      </c>
      <c r="E39" s="125" t="str">
        <f t="shared" si="40"/>
        <v>C</v>
      </c>
      <c r="F39" s="148">
        <f t="shared" si="41"/>
        <v>0.859375</v>
      </c>
      <c r="G39" s="149">
        <f t="shared" si="42"/>
        <v>2.75</v>
      </c>
      <c r="H39" s="150">
        <f t="shared" si="43"/>
        <v>3.2</v>
      </c>
      <c r="I39" s="151">
        <f t="shared" si="44"/>
        <v>5090.9669999999996</v>
      </c>
      <c r="J39" s="152">
        <f t="shared" si="45"/>
        <v>2.1580646171531652E-2</v>
      </c>
      <c r="K39" s="152">
        <f t="shared" si="46"/>
        <v>0.35318811827705876</v>
      </c>
      <c r="L39" s="152">
        <f t="shared" si="47"/>
        <v>0.21469398642733298</v>
      </c>
      <c r="M39" s="153">
        <f t="shared" si="48"/>
        <v>10.010999999999999</v>
      </c>
      <c r="N39" s="154">
        <f t="shared" si="49"/>
        <v>0.27500000000000002</v>
      </c>
      <c r="O39" s="154">
        <f t="shared" si="50"/>
        <v>11.943</v>
      </c>
      <c r="P39" s="155">
        <f t="shared" si="51"/>
        <v>0</v>
      </c>
      <c r="Q39" s="156">
        <f t="shared" si="52"/>
        <v>65</v>
      </c>
      <c r="R39" s="157">
        <f t="shared" si="53"/>
        <v>23.626765085334803</v>
      </c>
      <c r="S39" s="142">
        <f t="shared" si="54"/>
        <v>14</v>
      </c>
      <c r="T39" s="142">
        <f t="shared" si="55"/>
        <v>608</v>
      </c>
      <c r="U39" t="s">
        <v>116</v>
      </c>
      <c r="V39" t="s">
        <v>119</v>
      </c>
      <c r="W39" t="s">
        <v>116</v>
      </c>
      <c r="X39" s="4" t="s">
        <v>119</v>
      </c>
      <c r="Y39" s="4" t="s">
        <v>196</v>
      </c>
      <c r="Z39" s="4" t="s">
        <v>164</v>
      </c>
      <c r="AA39" s="4" t="s">
        <v>48</v>
      </c>
      <c r="AB39" s="4">
        <v>524</v>
      </c>
      <c r="AC39" s="4">
        <v>5090.9669999999996</v>
      </c>
      <c r="AD39" s="4">
        <v>1851.09</v>
      </c>
      <c r="AE39" s="4">
        <v>2.75</v>
      </c>
      <c r="AF39" s="4">
        <v>3.2</v>
      </c>
      <c r="AG39" s="4">
        <v>10.010999999999999</v>
      </c>
      <c r="AH39" s="4">
        <v>344.63180299999999</v>
      </c>
      <c r="AI39" s="4">
        <v>7.4373769999999997</v>
      </c>
      <c r="AJ39" s="4">
        <v>121.719858</v>
      </c>
      <c r="AK39" s="4">
        <v>1093</v>
      </c>
      <c r="AL39" s="4">
        <v>14</v>
      </c>
      <c r="AM39" s="4">
        <v>608</v>
      </c>
      <c r="AN39" s="4">
        <v>65</v>
      </c>
      <c r="AO39" s="4">
        <v>14.772190999999999</v>
      </c>
      <c r="AP39" s="4">
        <v>30.5</v>
      </c>
      <c r="AQ39" s="4">
        <v>0</v>
      </c>
      <c r="AR39" s="4">
        <v>12</v>
      </c>
      <c r="AS39" s="4">
        <v>5688</v>
      </c>
      <c r="AT39" s="4">
        <v>0.27500000000000002</v>
      </c>
      <c r="AU39" s="4">
        <v>11.943</v>
      </c>
      <c r="AV39" s="4">
        <v>37670</v>
      </c>
      <c r="AW39" s="4">
        <v>0</v>
      </c>
      <c r="AX39" s="4">
        <v>0.66</v>
      </c>
      <c r="AY39">
        <v>0.859375</v>
      </c>
      <c r="AZ39" t="s">
        <v>69</v>
      </c>
      <c r="BA39" t="s">
        <v>306</v>
      </c>
      <c r="BB39">
        <v>4</v>
      </c>
      <c r="BC39" t="s">
        <v>370</v>
      </c>
      <c r="BD39">
        <v>8</v>
      </c>
      <c r="BE39">
        <v>44560.842000000004</v>
      </c>
      <c r="BF39">
        <v>0.11424754945160145</v>
      </c>
      <c r="BG39">
        <v>9.8181487809970006E-2</v>
      </c>
      <c r="BH39">
        <v>235661.55499999991</v>
      </c>
      <c r="BI39">
        <v>2.1602874512136702E-2</v>
      </c>
      <c r="BJ39">
        <v>1.8564970283867478E-2</v>
      </c>
      <c r="BK39">
        <v>1</v>
      </c>
      <c r="BL39" t="s">
        <v>69</v>
      </c>
      <c r="BM39">
        <v>0</v>
      </c>
      <c r="BN39" t="s">
        <v>288</v>
      </c>
    </row>
    <row r="40" spans="1:66">
      <c r="A40" s="137" t="str">
        <f t="shared" si="36"/>
        <v>신화여객</v>
      </c>
      <c r="B40" s="137" t="str">
        <f t="shared" si="37"/>
        <v>526</v>
      </c>
      <c r="C40" s="138" t="str">
        <f t="shared" si="38"/>
        <v>71바5108</v>
      </c>
      <c r="D40" s="113" t="str">
        <f t="shared" si="39"/>
        <v>중형</v>
      </c>
      <c r="E40" s="109" t="str">
        <f t="shared" si="40"/>
        <v>C</v>
      </c>
      <c r="F40" s="158">
        <f t="shared" si="41"/>
        <v>0.89266666666666661</v>
      </c>
      <c r="G40" s="159">
        <f t="shared" si="42"/>
        <v>2.6779999999999999</v>
      </c>
      <c r="H40" s="160">
        <f t="shared" si="43"/>
        <v>3</v>
      </c>
      <c r="I40" s="161">
        <f t="shared" si="44"/>
        <v>5000.7430000000004</v>
      </c>
      <c r="J40" s="162">
        <f t="shared" si="45"/>
        <v>5.4050978666826871E-2</v>
      </c>
      <c r="K40" s="162">
        <f t="shared" si="46"/>
        <v>0.36652687672723816</v>
      </c>
      <c r="L40" s="162">
        <f t="shared" si="47"/>
        <v>0.22096716427938806</v>
      </c>
      <c r="M40" s="163">
        <f t="shared" si="48"/>
        <v>11.074999999999999</v>
      </c>
      <c r="N40" s="164">
        <f t="shared" si="49"/>
        <v>0.96</v>
      </c>
      <c r="O40" s="164">
        <f t="shared" si="50"/>
        <v>31.934999999999999</v>
      </c>
      <c r="P40" s="165">
        <f t="shared" si="51"/>
        <v>0</v>
      </c>
      <c r="Q40" s="166">
        <f t="shared" si="52"/>
        <v>68</v>
      </c>
      <c r="R40" s="167">
        <f t="shared" si="53"/>
        <v>24.448981305605354</v>
      </c>
      <c r="S40" s="139">
        <f t="shared" si="54"/>
        <v>48</v>
      </c>
      <c r="T40" s="139">
        <f t="shared" si="55"/>
        <v>1597</v>
      </c>
      <c r="U40" t="s">
        <v>116</v>
      </c>
      <c r="V40" t="s">
        <v>119</v>
      </c>
      <c r="W40" t="s">
        <v>116</v>
      </c>
      <c r="X40" s="4" t="s">
        <v>119</v>
      </c>
      <c r="Y40" s="4" t="s">
        <v>197</v>
      </c>
      <c r="Z40" s="4" t="s">
        <v>164</v>
      </c>
      <c r="AA40" s="4" t="s">
        <v>48</v>
      </c>
      <c r="AB40" s="4">
        <v>524</v>
      </c>
      <c r="AC40" s="4">
        <v>5000.7430000000004</v>
      </c>
      <c r="AD40" s="4">
        <v>1867.037</v>
      </c>
      <c r="AE40" s="4">
        <v>2.6779999999999999</v>
      </c>
      <c r="AF40" s="4">
        <v>3</v>
      </c>
      <c r="AG40" s="4">
        <v>11.074999999999999</v>
      </c>
      <c r="AH40" s="4">
        <v>353.00322899999998</v>
      </c>
      <c r="AI40" s="4">
        <v>19.080169999999999</v>
      </c>
      <c r="AJ40" s="4">
        <v>129.38517100000001</v>
      </c>
      <c r="AK40" s="4">
        <v>1105</v>
      </c>
      <c r="AL40" s="4">
        <v>48</v>
      </c>
      <c r="AM40" s="4">
        <v>1597</v>
      </c>
      <c r="AN40" s="4">
        <v>68</v>
      </c>
      <c r="AO40" s="4">
        <v>14.166281</v>
      </c>
      <c r="AP40" s="4">
        <v>34.700000000000003</v>
      </c>
      <c r="AQ40" s="4">
        <v>0</v>
      </c>
      <c r="AR40" s="4">
        <v>66</v>
      </c>
      <c r="AS40" s="4">
        <v>18385</v>
      </c>
      <c r="AT40" s="4">
        <v>0.96</v>
      </c>
      <c r="AU40" s="4">
        <v>31.934999999999999</v>
      </c>
      <c r="AV40" s="4">
        <v>0</v>
      </c>
      <c r="AW40" s="4">
        <v>0</v>
      </c>
      <c r="AX40" s="4">
        <v>0.66</v>
      </c>
      <c r="AY40">
        <v>0.89266666666666661</v>
      </c>
      <c r="AZ40" t="s">
        <v>69</v>
      </c>
      <c r="BA40" t="s">
        <v>306</v>
      </c>
      <c r="BB40">
        <v>1</v>
      </c>
      <c r="BC40" t="s">
        <v>366</v>
      </c>
      <c r="BD40">
        <v>1</v>
      </c>
      <c r="BE40">
        <v>44560.842000000004</v>
      </c>
      <c r="BF40">
        <v>0.11222281212729328</v>
      </c>
      <c r="BG40">
        <v>0.10017756362563046</v>
      </c>
      <c r="BH40">
        <v>235661.55499999991</v>
      </c>
      <c r="BI40">
        <v>2.1220020380498646E-2</v>
      </c>
      <c r="BJ40">
        <v>1.8942404859658455E-2</v>
      </c>
      <c r="BK40">
        <v>1</v>
      </c>
      <c r="BL40" t="s">
        <v>69</v>
      </c>
      <c r="BM40">
        <v>0</v>
      </c>
      <c r="BN40" t="s">
        <v>288</v>
      </c>
    </row>
    <row r="41" spans="1:66">
      <c r="A41" s="140" t="str">
        <f t="shared" si="36"/>
        <v>신화여객</v>
      </c>
      <c r="B41" s="140" t="str">
        <f t="shared" si="37"/>
        <v>526</v>
      </c>
      <c r="C41" s="141" t="str">
        <f t="shared" si="38"/>
        <v>71바6155</v>
      </c>
      <c r="D41" s="129" t="str">
        <f t="shared" si="39"/>
        <v>중형</v>
      </c>
      <c r="E41" s="125" t="str">
        <f t="shared" si="40"/>
        <v>C</v>
      </c>
      <c r="F41" s="148">
        <f t="shared" si="41"/>
        <v>0.85562499999999997</v>
      </c>
      <c r="G41" s="149">
        <f t="shared" si="42"/>
        <v>2.738</v>
      </c>
      <c r="H41" s="150">
        <f t="shared" si="43"/>
        <v>3.2</v>
      </c>
      <c r="I41" s="151">
        <f t="shared" si="44"/>
        <v>1159.461</v>
      </c>
      <c r="J41" s="152">
        <f t="shared" si="45"/>
        <v>2.2549692826861291E-2</v>
      </c>
      <c r="K41" s="152">
        <f t="shared" si="46"/>
        <v>0.33757399773241586</v>
      </c>
      <c r="L41" s="152">
        <f t="shared" si="47"/>
        <v>0.21216755026689124</v>
      </c>
      <c r="M41" s="153">
        <f t="shared" si="48"/>
        <v>9.8230000000000004</v>
      </c>
      <c r="N41" s="154">
        <f t="shared" si="49"/>
        <v>0</v>
      </c>
      <c r="O41" s="154">
        <f t="shared" si="50"/>
        <v>16.904</v>
      </c>
      <c r="P41" s="155">
        <f t="shared" si="51"/>
        <v>0</v>
      </c>
      <c r="Q41" s="156">
        <f t="shared" si="52"/>
        <v>69</v>
      </c>
      <c r="R41" s="157">
        <f t="shared" si="53"/>
        <v>23.260535405922429</v>
      </c>
      <c r="S41" s="142">
        <f t="shared" si="54"/>
        <v>0</v>
      </c>
      <c r="T41" s="142">
        <f t="shared" si="55"/>
        <v>196</v>
      </c>
      <c r="U41" t="s">
        <v>116</v>
      </c>
      <c r="V41" t="s">
        <v>119</v>
      </c>
      <c r="W41" t="s">
        <v>116</v>
      </c>
      <c r="X41" s="4" t="s">
        <v>119</v>
      </c>
      <c r="Y41" s="4" t="s">
        <v>327</v>
      </c>
      <c r="Z41" s="4" t="s">
        <v>164</v>
      </c>
      <c r="AA41" s="4" t="s">
        <v>48</v>
      </c>
      <c r="AB41" s="4">
        <v>524</v>
      </c>
      <c r="AC41" s="4">
        <v>1159.461</v>
      </c>
      <c r="AD41" s="4">
        <v>423.512</v>
      </c>
      <c r="AE41" s="4">
        <v>2.738</v>
      </c>
      <c r="AF41" s="4">
        <v>3.2</v>
      </c>
      <c r="AG41" s="4">
        <v>9.8230000000000004</v>
      </c>
      <c r="AH41" s="4">
        <v>77.900529000000006</v>
      </c>
      <c r="AI41" s="4">
        <v>1.7566330000000001</v>
      </c>
      <c r="AJ41" s="4">
        <v>26.297193</v>
      </c>
      <c r="AK41" s="4">
        <v>246</v>
      </c>
      <c r="AL41" s="4">
        <v>0</v>
      </c>
      <c r="AM41" s="4">
        <v>196</v>
      </c>
      <c r="AN41" s="4">
        <v>69</v>
      </c>
      <c r="AO41" s="4">
        <v>14.883865</v>
      </c>
      <c r="AP41" s="4">
        <v>18.8</v>
      </c>
      <c r="AQ41" s="4">
        <v>0</v>
      </c>
      <c r="AR41" s="4">
        <v>1</v>
      </c>
      <c r="AS41" s="4">
        <v>17</v>
      </c>
      <c r="AT41" s="4">
        <v>0</v>
      </c>
      <c r="AU41" s="4">
        <v>16.904</v>
      </c>
      <c r="AV41" s="4">
        <v>9480</v>
      </c>
      <c r="AW41" s="4">
        <v>0</v>
      </c>
      <c r="AX41" s="4">
        <v>0.66</v>
      </c>
      <c r="AY41">
        <v>0.85562499999999997</v>
      </c>
      <c r="AZ41" t="s">
        <v>69</v>
      </c>
      <c r="BA41" t="s">
        <v>306</v>
      </c>
      <c r="BB41">
        <v>6</v>
      </c>
      <c r="BC41" t="s">
        <v>383</v>
      </c>
      <c r="BD41">
        <v>3</v>
      </c>
      <c r="BE41">
        <v>44560.842000000004</v>
      </c>
      <c r="BF41">
        <v>2.6019728262764871E-2</v>
      </c>
      <c r="BG41">
        <v>2.2263129994828192E-2</v>
      </c>
      <c r="BH41">
        <v>235661.55499999991</v>
      </c>
      <c r="BI41">
        <v>4.9200260942010689E-3</v>
      </c>
      <c r="BJ41">
        <v>4.2096973268507896E-3</v>
      </c>
      <c r="BK41">
        <v>1</v>
      </c>
      <c r="BL41" t="s">
        <v>67</v>
      </c>
      <c r="BM41">
        <v>1</v>
      </c>
      <c r="BN41" t="s">
        <v>329</v>
      </c>
    </row>
    <row r="42" spans="1:66">
      <c r="A42" s="137" t="str">
        <f t="shared" si="36"/>
        <v>신화여객</v>
      </c>
      <c r="B42" s="137" t="str">
        <f t="shared" si="37"/>
        <v>526</v>
      </c>
      <c r="C42" s="138" t="str">
        <f t="shared" si="38"/>
        <v>72바1102</v>
      </c>
      <c r="D42" s="113" t="str">
        <f t="shared" si="39"/>
        <v>중형</v>
      </c>
      <c r="E42" s="109" t="str">
        <f t="shared" si="40"/>
        <v>C</v>
      </c>
      <c r="F42" s="158">
        <f t="shared" si="41"/>
        <v>0.87468749999999995</v>
      </c>
      <c r="G42" s="159">
        <f t="shared" si="42"/>
        <v>2.7989999999999999</v>
      </c>
      <c r="H42" s="160">
        <f t="shared" si="43"/>
        <v>3.2</v>
      </c>
      <c r="I42" s="161">
        <f t="shared" si="44"/>
        <v>4800.5330000000004</v>
      </c>
      <c r="J42" s="162">
        <f t="shared" si="45"/>
        <v>2.3064993828905641E-2</v>
      </c>
      <c r="K42" s="162">
        <f t="shared" si="46"/>
        <v>0.34196867601863901</v>
      </c>
      <c r="L42" s="162">
        <f t="shared" si="47"/>
        <v>0.19622821049245989</v>
      </c>
      <c r="M42" s="163">
        <f t="shared" si="48"/>
        <v>10.064</v>
      </c>
      <c r="N42" s="164">
        <f t="shared" si="49"/>
        <v>0.27100000000000002</v>
      </c>
      <c r="O42" s="164">
        <f t="shared" si="50"/>
        <v>19.706</v>
      </c>
      <c r="P42" s="165">
        <f t="shared" si="51"/>
        <v>8.3333333333333329E-2</v>
      </c>
      <c r="Q42" s="166">
        <f t="shared" si="52"/>
        <v>84</v>
      </c>
      <c r="R42" s="167">
        <f t="shared" si="53"/>
        <v>24.122795678179486</v>
      </c>
      <c r="S42" s="139">
        <f t="shared" si="54"/>
        <v>13</v>
      </c>
      <c r="T42" s="139">
        <f t="shared" si="55"/>
        <v>946</v>
      </c>
      <c r="U42" t="s">
        <v>116</v>
      </c>
      <c r="V42" t="s">
        <v>119</v>
      </c>
      <c r="W42" t="s">
        <v>116</v>
      </c>
      <c r="X42" s="4" t="s">
        <v>119</v>
      </c>
      <c r="Y42" s="4" t="s">
        <v>198</v>
      </c>
      <c r="Z42" s="4" t="s">
        <v>164</v>
      </c>
      <c r="AA42" s="4" t="s">
        <v>48</v>
      </c>
      <c r="AB42" s="4">
        <v>524</v>
      </c>
      <c r="AC42" s="4">
        <v>4800.5330000000004</v>
      </c>
      <c r="AD42" s="4">
        <v>1714.9559999999999</v>
      </c>
      <c r="AE42" s="4">
        <v>2.7989999999999999</v>
      </c>
      <c r="AF42" s="4">
        <v>3.2</v>
      </c>
      <c r="AG42" s="4">
        <v>10.064</v>
      </c>
      <c r="AH42" s="4">
        <v>313.40875499999999</v>
      </c>
      <c r="AI42" s="4">
        <v>7.2287710000000001</v>
      </c>
      <c r="AJ42" s="4">
        <v>107.175977</v>
      </c>
      <c r="AK42" s="4">
        <v>942</v>
      </c>
      <c r="AL42" s="4">
        <v>13</v>
      </c>
      <c r="AM42" s="4">
        <v>946</v>
      </c>
      <c r="AN42" s="4">
        <v>84</v>
      </c>
      <c r="AO42" s="4">
        <v>15.317163000000001</v>
      </c>
      <c r="AP42" s="4">
        <v>359.5</v>
      </c>
      <c r="AQ42" s="4">
        <v>5</v>
      </c>
      <c r="AR42" s="4">
        <v>7</v>
      </c>
      <c r="AS42" s="4">
        <v>2609</v>
      </c>
      <c r="AT42" s="4">
        <v>0.27100000000000002</v>
      </c>
      <c r="AU42" s="4">
        <v>19.706</v>
      </c>
      <c r="AV42" s="4">
        <v>34887</v>
      </c>
      <c r="AW42" s="4">
        <v>0</v>
      </c>
      <c r="AX42" s="4">
        <v>0.66</v>
      </c>
      <c r="AY42">
        <v>0.87468749999999995</v>
      </c>
      <c r="AZ42" t="s">
        <v>69</v>
      </c>
      <c r="BA42" t="s">
        <v>306</v>
      </c>
      <c r="BB42">
        <v>2</v>
      </c>
      <c r="BC42" t="s">
        <v>368</v>
      </c>
      <c r="BD42">
        <v>8</v>
      </c>
      <c r="BE42">
        <v>44560.842000000004</v>
      </c>
      <c r="BF42">
        <v>0.10772985393767918</v>
      </c>
      <c r="BG42">
        <v>9.4229956616113761E-2</v>
      </c>
      <c r="BH42">
        <v>235661.55499999991</v>
      </c>
      <c r="BI42">
        <v>2.0370454569902174E-2</v>
      </c>
      <c r="BJ42">
        <v>1.7817781981611307E-2</v>
      </c>
      <c r="BK42">
        <v>1</v>
      </c>
      <c r="BL42" t="s">
        <v>69</v>
      </c>
      <c r="BM42">
        <v>0</v>
      </c>
      <c r="BN42" t="s">
        <v>288</v>
      </c>
    </row>
    <row r="43" spans="1:66">
      <c r="A43" s="140" t="str">
        <f t="shared" ref="A43:A44" si="56">W43</f>
        <v>신화여객</v>
      </c>
      <c r="B43" s="140" t="str">
        <f t="shared" ref="B43:B44" si="57">V43</f>
        <v>526</v>
      </c>
      <c r="C43" s="141" t="str">
        <f t="shared" ref="C43:C44" si="58">Y43</f>
        <v>72바1103</v>
      </c>
      <c r="D43" s="129" t="str">
        <f t="shared" ref="D43:D44" si="59">Z43</f>
        <v>중형</v>
      </c>
      <c r="E43" s="125" t="str">
        <f t="shared" ref="E43:E44" si="60">AZ43</f>
        <v>D</v>
      </c>
      <c r="F43" s="148">
        <f t="shared" ref="F43:F44" si="61">G43/H43</f>
        <v>0.84437499999999999</v>
      </c>
      <c r="G43" s="149">
        <f t="shared" ref="G43:G44" si="62">AE43</f>
        <v>2.702</v>
      </c>
      <c r="H43" s="150">
        <f t="shared" ref="H43:H44" si="63">AF43</f>
        <v>3.2</v>
      </c>
      <c r="I43" s="151">
        <f t="shared" ref="I43:I44" si="64">AC43</f>
        <v>4825.1289999999999</v>
      </c>
      <c r="J43" s="152">
        <f t="shared" ref="J43:J44" si="65">AI43/AH43</f>
        <v>2.0429049712539116E-2</v>
      </c>
      <c r="K43" s="152">
        <f t="shared" ref="K43:K44" si="66">AJ43/AH43</f>
        <v>0.33353159939986354</v>
      </c>
      <c r="L43" s="152">
        <f t="shared" ref="L43:L44" si="67">AK43/AC43</f>
        <v>0.20040914968283749</v>
      </c>
      <c r="M43" s="153">
        <f t="shared" ref="M43:M44" si="68">AG43</f>
        <v>9.5969999999999995</v>
      </c>
      <c r="N43" s="154">
        <f t="shared" ref="N43:N44" si="69">IF(AW43=0,AT43,"속도계이상")</f>
        <v>0.20699999999999999</v>
      </c>
      <c r="O43" s="154">
        <f t="shared" ref="O43:O44" si="70">IF(AW43=0,AU43,"속도계이상")</f>
        <v>18.404</v>
      </c>
      <c r="P43" s="155">
        <f t="shared" ref="P43:P44" si="71">AQ43/60</f>
        <v>0</v>
      </c>
      <c r="Q43" s="156">
        <f t="shared" ref="Q43:Q44" si="72">AN43</f>
        <v>70</v>
      </c>
      <c r="R43" s="157">
        <f t="shared" ref="R43:R44" si="73">AC43/(AH43-AI43-AJ43)</f>
        <v>22.645881147718331</v>
      </c>
      <c r="S43" s="142">
        <f t="shared" ref="S43:S44" si="74">IF(AW43=0,AL43,"속도계이상")</f>
        <v>10</v>
      </c>
      <c r="T43" s="142">
        <f t="shared" ref="T43:T44" si="75">IF(AW43=0,AM43,"속도계이상")</f>
        <v>888</v>
      </c>
      <c r="U43" t="s">
        <v>116</v>
      </c>
      <c r="V43" t="s">
        <v>119</v>
      </c>
      <c r="W43" t="s">
        <v>116</v>
      </c>
      <c r="X43" s="4" t="s">
        <v>119</v>
      </c>
      <c r="Y43" s="4" t="s">
        <v>322</v>
      </c>
      <c r="Z43" s="4" t="s">
        <v>164</v>
      </c>
      <c r="AA43" s="4" t="s">
        <v>48</v>
      </c>
      <c r="AB43" s="4">
        <v>524</v>
      </c>
      <c r="AC43" s="4">
        <v>4825.1289999999999</v>
      </c>
      <c r="AD43" s="4">
        <v>1785.97</v>
      </c>
      <c r="AE43" s="4">
        <v>2.702</v>
      </c>
      <c r="AF43" s="4">
        <v>3.2</v>
      </c>
      <c r="AG43" s="4">
        <v>9.5969999999999995</v>
      </c>
      <c r="AH43" s="4">
        <v>329.80765600000001</v>
      </c>
      <c r="AI43" s="4">
        <v>6.7376569999999996</v>
      </c>
      <c r="AJ43" s="4">
        <v>110.00127500000001</v>
      </c>
      <c r="AK43" s="4">
        <v>967</v>
      </c>
      <c r="AL43" s="4">
        <v>10</v>
      </c>
      <c r="AM43" s="4">
        <v>888</v>
      </c>
      <c r="AN43" s="4">
        <v>70</v>
      </c>
      <c r="AO43" s="4">
        <v>14.630129999999999</v>
      </c>
      <c r="AP43" s="4">
        <v>37.4</v>
      </c>
      <c r="AQ43" s="4">
        <v>0</v>
      </c>
      <c r="AR43" s="4">
        <v>21</v>
      </c>
      <c r="AS43" s="4">
        <v>5545</v>
      </c>
      <c r="AT43" s="4">
        <v>0.20699999999999999</v>
      </c>
      <c r="AU43" s="4">
        <v>18.404</v>
      </c>
      <c r="AV43" s="4">
        <v>35346</v>
      </c>
      <c r="AW43" s="4">
        <v>0</v>
      </c>
      <c r="AX43" s="4">
        <v>0.66</v>
      </c>
      <c r="AY43">
        <v>0.84437499999999999</v>
      </c>
      <c r="AZ43" t="s">
        <v>67</v>
      </c>
      <c r="BA43" t="s">
        <v>306</v>
      </c>
      <c r="BB43">
        <v>1</v>
      </c>
      <c r="BC43" t="s">
        <v>307</v>
      </c>
      <c r="BD43">
        <v>5</v>
      </c>
      <c r="BE43">
        <v>44560.842000000004</v>
      </c>
      <c r="BF43">
        <v>0.10828181837318064</v>
      </c>
      <c r="BG43">
        <v>9.1430460388854398E-2</v>
      </c>
      <c r="BH43">
        <v>235661.55499999991</v>
      </c>
      <c r="BI43">
        <v>2.0474824584773711E-2</v>
      </c>
      <c r="BJ43">
        <v>1.7288430008768303E-2</v>
      </c>
      <c r="BK43">
        <v>1</v>
      </c>
      <c r="BL43" t="s">
        <v>67</v>
      </c>
      <c r="BM43">
        <v>0</v>
      </c>
      <c r="BN43" t="s">
        <v>288</v>
      </c>
    </row>
    <row r="44" spans="1:66">
      <c r="A44" s="137" t="str">
        <f t="shared" si="56"/>
        <v>신화여객</v>
      </c>
      <c r="B44" s="137" t="str">
        <f t="shared" si="57"/>
        <v>526</v>
      </c>
      <c r="C44" s="138" t="str">
        <f t="shared" si="58"/>
        <v>72바1109</v>
      </c>
      <c r="D44" s="113" t="str">
        <f t="shared" si="59"/>
        <v>중형</v>
      </c>
      <c r="E44" s="109" t="str">
        <f t="shared" si="60"/>
        <v>D</v>
      </c>
      <c r="F44" s="158">
        <f t="shared" si="61"/>
        <v>0.84</v>
      </c>
      <c r="G44" s="159">
        <f t="shared" si="62"/>
        <v>2.6880000000000002</v>
      </c>
      <c r="H44" s="160">
        <f t="shared" si="63"/>
        <v>3.2</v>
      </c>
      <c r="I44" s="161">
        <f t="shared" si="64"/>
        <v>4417.0690000000004</v>
      </c>
      <c r="J44" s="162">
        <f t="shared" si="65"/>
        <v>2.1636524706529506E-2</v>
      </c>
      <c r="K44" s="162">
        <f t="shared" si="66"/>
        <v>0.36124511248962049</v>
      </c>
      <c r="L44" s="162">
        <f t="shared" si="67"/>
        <v>0.16051367999911251</v>
      </c>
      <c r="M44" s="163">
        <f t="shared" si="68"/>
        <v>11.789</v>
      </c>
      <c r="N44" s="164">
        <f t="shared" si="69"/>
        <v>0.113</v>
      </c>
      <c r="O44" s="164">
        <f t="shared" si="70"/>
        <v>14.987</v>
      </c>
      <c r="P44" s="165">
        <f t="shared" si="71"/>
        <v>9.166666666666666E-2</v>
      </c>
      <c r="Q44" s="166">
        <f t="shared" si="72"/>
        <v>82</v>
      </c>
      <c r="R44" s="167">
        <f t="shared" si="73"/>
        <v>23.384123045767431</v>
      </c>
      <c r="S44" s="139">
        <f t="shared" si="74"/>
        <v>5</v>
      </c>
      <c r="T44" s="139">
        <f t="shared" si="75"/>
        <v>662</v>
      </c>
      <c r="U44" t="s">
        <v>116</v>
      </c>
      <c r="V44" t="s">
        <v>119</v>
      </c>
      <c r="W44" t="s">
        <v>116</v>
      </c>
      <c r="X44" s="4" t="s">
        <v>119</v>
      </c>
      <c r="Y44" s="4" t="s">
        <v>199</v>
      </c>
      <c r="Z44" s="4" t="s">
        <v>164</v>
      </c>
      <c r="AA44" s="4" t="s">
        <v>48</v>
      </c>
      <c r="AB44" s="4">
        <v>524</v>
      </c>
      <c r="AC44" s="4">
        <v>4417.0690000000004</v>
      </c>
      <c r="AD44" s="4">
        <v>1643.039</v>
      </c>
      <c r="AE44" s="4">
        <v>2.6880000000000002</v>
      </c>
      <c r="AF44" s="4">
        <v>3.2</v>
      </c>
      <c r="AG44" s="4">
        <v>11.789</v>
      </c>
      <c r="AH44" s="4">
        <v>306.08681799999999</v>
      </c>
      <c r="AI44" s="4">
        <v>6.622655</v>
      </c>
      <c r="AJ44" s="4">
        <v>110.572367</v>
      </c>
      <c r="AK44" s="4">
        <v>709</v>
      </c>
      <c r="AL44" s="4">
        <v>5</v>
      </c>
      <c r="AM44" s="4">
        <v>662</v>
      </c>
      <c r="AN44" s="4">
        <v>82</v>
      </c>
      <c r="AO44" s="4">
        <v>14.430771</v>
      </c>
      <c r="AP44" s="4">
        <v>66.8</v>
      </c>
      <c r="AQ44" s="4">
        <v>5.5</v>
      </c>
      <c r="AR44" s="4">
        <v>11</v>
      </c>
      <c r="AS44" s="4">
        <v>4404</v>
      </c>
      <c r="AT44" s="4">
        <v>0.113</v>
      </c>
      <c r="AU44" s="4">
        <v>14.987</v>
      </c>
      <c r="AV44" s="4">
        <v>22756</v>
      </c>
      <c r="AW44" s="4">
        <v>0</v>
      </c>
      <c r="AX44" s="4">
        <v>0.72</v>
      </c>
      <c r="AY44">
        <v>0.84</v>
      </c>
      <c r="AZ44" t="s">
        <v>67</v>
      </c>
      <c r="BA44" t="s">
        <v>306</v>
      </c>
      <c r="BB44">
        <v>2</v>
      </c>
      <c r="BC44" t="s">
        <v>330</v>
      </c>
      <c r="BD44">
        <v>5</v>
      </c>
      <c r="BE44">
        <v>44560.842000000004</v>
      </c>
      <c r="BF44">
        <v>9.9124451014637474E-2</v>
      </c>
      <c r="BG44">
        <v>8.3264538852295469E-2</v>
      </c>
      <c r="BH44">
        <v>235661.55499999991</v>
      </c>
      <c r="BI44">
        <v>1.8743273589958285E-2</v>
      </c>
      <c r="BJ44">
        <v>1.5744349815564957E-2</v>
      </c>
      <c r="BK44">
        <v>1</v>
      </c>
      <c r="BL44" t="s">
        <v>69</v>
      </c>
      <c r="BM44">
        <v>-1</v>
      </c>
      <c r="BN44" t="s">
        <v>377</v>
      </c>
    </row>
    <row r="45" spans="1:66">
      <c r="A45" s="140" t="str">
        <f t="shared" ref="A45:A46" si="76">W45</f>
        <v>신화여객</v>
      </c>
      <c r="B45" s="140" t="str">
        <f t="shared" ref="B45:B46" si="77">V45</f>
        <v>526</v>
      </c>
      <c r="C45" s="141" t="str">
        <f t="shared" ref="C45:C46" si="78">Y45</f>
        <v>72바1111</v>
      </c>
      <c r="D45" s="129" t="str">
        <f t="shared" ref="D45:D46" si="79">Z45</f>
        <v>중형</v>
      </c>
      <c r="E45" s="125" t="str">
        <f t="shared" ref="E45:E46" si="80">AZ45</f>
        <v>C</v>
      </c>
      <c r="F45" s="148">
        <f t="shared" ref="F45:F46" si="81">G45/H45</f>
        <v>0.86249999999999993</v>
      </c>
      <c r="G45" s="149">
        <f t="shared" ref="G45:G46" si="82">AE45</f>
        <v>2.76</v>
      </c>
      <c r="H45" s="150">
        <f t="shared" ref="H45:H46" si="83">AF45</f>
        <v>3.2</v>
      </c>
      <c r="I45" s="151">
        <f t="shared" ref="I45:I46" si="84">AC45</f>
        <v>4362.4970000000003</v>
      </c>
      <c r="J45" s="152">
        <f t="shared" ref="J45:J46" si="85">AI45/AH45</f>
        <v>9.8434265925740963E-3</v>
      </c>
      <c r="K45" s="152">
        <f t="shared" ref="K45:K46" si="86">AJ45/AH45</f>
        <v>0.33302761862481634</v>
      </c>
      <c r="L45" s="152">
        <f t="shared" ref="L45:L46" si="87">AK45/AC45</f>
        <v>0.13753591119948047</v>
      </c>
      <c r="M45" s="153">
        <f t="shared" ref="M45:M46" si="88">AG45</f>
        <v>9.3480000000000008</v>
      </c>
      <c r="N45" s="154">
        <f t="shared" ref="N45:N46" si="89">IF(AW45=0,AT45,"속도계이상")</f>
        <v>0.183</v>
      </c>
      <c r="O45" s="154">
        <f t="shared" ref="O45:O46" si="90">IF(AW45=0,AU45,"속도계이상")</f>
        <v>10.521000000000001</v>
      </c>
      <c r="P45" s="155">
        <f t="shared" ref="P45:P46" si="91">AQ45/60</f>
        <v>0.08</v>
      </c>
      <c r="Q45" s="156">
        <f t="shared" ref="Q45:Q46" si="92">AN45</f>
        <v>83</v>
      </c>
      <c r="R45" s="157">
        <f t="shared" ref="R45:R46" si="93">AC45/(AH45-AI45-AJ45)</f>
        <v>22.789907557332356</v>
      </c>
      <c r="S45" s="142">
        <f t="shared" ref="S45:S46" si="94">IF(AW45=0,AL45,"속도계이상")</f>
        <v>8</v>
      </c>
      <c r="T45" s="142">
        <f t="shared" ref="T45:T46" si="95">IF(AW45=0,AM45,"속도계이상")</f>
        <v>459</v>
      </c>
      <c r="U45" t="s">
        <v>116</v>
      </c>
      <c r="V45" t="s">
        <v>119</v>
      </c>
      <c r="W45" t="s">
        <v>116</v>
      </c>
      <c r="X45" s="4" t="s">
        <v>119</v>
      </c>
      <c r="Y45" s="4" t="s">
        <v>289</v>
      </c>
      <c r="Z45" s="4" t="s">
        <v>164</v>
      </c>
      <c r="AA45" s="4" t="s">
        <v>48</v>
      </c>
      <c r="AB45" s="4">
        <v>524</v>
      </c>
      <c r="AC45" s="4">
        <v>4362.4970000000003</v>
      </c>
      <c r="AD45" s="4">
        <v>1580.51</v>
      </c>
      <c r="AE45" s="4">
        <v>2.76</v>
      </c>
      <c r="AF45" s="4">
        <v>3.2</v>
      </c>
      <c r="AG45" s="4">
        <v>9.3480000000000008</v>
      </c>
      <c r="AH45" s="4">
        <v>291.30099899999999</v>
      </c>
      <c r="AI45" s="4">
        <v>2.8673999999999999</v>
      </c>
      <c r="AJ45" s="4">
        <v>97.011278000000004</v>
      </c>
      <c r="AK45" s="4">
        <v>600</v>
      </c>
      <c r="AL45" s="4">
        <v>8</v>
      </c>
      <c r="AM45" s="4">
        <v>459</v>
      </c>
      <c r="AN45" s="4">
        <v>83</v>
      </c>
      <c r="AO45" s="4">
        <v>14.975908</v>
      </c>
      <c r="AP45" s="4">
        <v>50.2</v>
      </c>
      <c r="AQ45" s="4">
        <v>4.8</v>
      </c>
      <c r="AR45" s="4">
        <v>7</v>
      </c>
      <c r="AS45" s="4">
        <v>1295</v>
      </c>
      <c r="AT45" s="4">
        <v>0.183</v>
      </c>
      <c r="AU45" s="4">
        <v>10.521000000000001</v>
      </c>
      <c r="AV45" s="4">
        <v>31082</v>
      </c>
      <c r="AW45" s="4">
        <v>0</v>
      </c>
      <c r="AX45" s="4">
        <v>0.66</v>
      </c>
      <c r="AY45">
        <v>0.86249999999999993</v>
      </c>
      <c r="AZ45" t="s">
        <v>69</v>
      </c>
      <c r="BA45" t="s">
        <v>306</v>
      </c>
      <c r="BB45">
        <v>3</v>
      </c>
      <c r="BC45" t="s">
        <v>367</v>
      </c>
      <c r="BD45">
        <v>8</v>
      </c>
      <c r="BE45">
        <v>44560.842000000004</v>
      </c>
      <c r="BF45">
        <v>9.7899788338828966E-2</v>
      </c>
      <c r="BG45">
        <v>8.4438567442239973E-2</v>
      </c>
      <c r="BH45">
        <v>235661.55499999991</v>
      </c>
      <c r="BI45">
        <v>1.8511704210727127E-2</v>
      </c>
      <c r="BJ45">
        <v>1.5966344881752147E-2</v>
      </c>
      <c r="BK45">
        <v>1</v>
      </c>
      <c r="BL45" t="s">
        <v>67</v>
      </c>
      <c r="BM45">
        <v>1</v>
      </c>
      <c r="BN45" t="s">
        <v>329</v>
      </c>
    </row>
    <row r="46" spans="1:66">
      <c r="A46" s="137" t="str">
        <f t="shared" si="76"/>
        <v>신화여객</v>
      </c>
      <c r="B46" s="137" t="str">
        <f t="shared" si="77"/>
        <v>526</v>
      </c>
      <c r="C46" s="138" t="str">
        <f t="shared" si="78"/>
        <v>72바1112</v>
      </c>
      <c r="D46" s="113" t="str">
        <f t="shared" si="79"/>
        <v>중형</v>
      </c>
      <c r="E46" s="109" t="str">
        <f t="shared" si="80"/>
        <v>D</v>
      </c>
      <c r="F46" s="158">
        <f t="shared" si="81"/>
        <v>0.81218750000000006</v>
      </c>
      <c r="G46" s="159">
        <f t="shared" si="82"/>
        <v>2.5990000000000002</v>
      </c>
      <c r="H46" s="160">
        <f t="shared" si="83"/>
        <v>3.2</v>
      </c>
      <c r="I46" s="161">
        <f t="shared" si="84"/>
        <v>4967.1229999999996</v>
      </c>
      <c r="J46" s="162">
        <f t="shared" si="85"/>
        <v>3.9189627625077328E-2</v>
      </c>
      <c r="K46" s="162">
        <f t="shared" si="86"/>
        <v>0.34787456415336576</v>
      </c>
      <c r="L46" s="162">
        <f t="shared" si="87"/>
        <v>0.20675952659114744</v>
      </c>
      <c r="M46" s="163">
        <f t="shared" si="88"/>
        <v>12.125</v>
      </c>
      <c r="N46" s="164">
        <f t="shared" si="89"/>
        <v>0.66400000000000003</v>
      </c>
      <c r="O46" s="164">
        <f t="shared" si="90"/>
        <v>24.420999999999999</v>
      </c>
      <c r="P46" s="165">
        <f t="shared" si="91"/>
        <v>0</v>
      </c>
      <c r="Q46" s="166">
        <f t="shared" si="92"/>
        <v>69</v>
      </c>
      <c r="R46" s="167">
        <f t="shared" si="93"/>
        <v>23.672208903485874</v>
      </c>
      <c r="S46" s="139">
        <f t="shared" si="94"/>
        <v>33</v>
      </c>
      <c r="T46" s="139">
        <f t="shared" si="95"/>
        <v>1213</v>
      </c>
      <c r="U46" t="s">
        <v>116</v>
      </c>
      <c r="V46" t="s">
        <v>119</v>
      </c>
      <c r="W46" t="s">
        <v>116</v>
      </c>
      <c r="X46" s="4" t="s">
        <v>119</v>
      </c>
      <c r="Y46" s="4" t="s">
        <v>200</v>
      </c>
      <c r="Z46" s="4" t="s">
        <v>164</v>
      </c>
      <c r="AA46" s="4" t="s">
        <v>48</v>
      </c>
      <c r="AB46" s="4">
        <v>524</v>
      </c>
      <c r="AC46" s="4">
        <v>4967.1229999999996</v>
      </c>
      <c r="AD46" s="4">
        <v>1910.8510000000001</v>
      </c>
      <c r="AE46" s="4">
        <v>2.5990000000000002</v>
      </c>
      <c r="AF46" s="4">
        <v>3.2</v>
      </c>
      <c r="AG46" s="4">
        <v>12.125</v>
      </c>
      <c r="AH46" s="4">
        <v>342.33486799999997</v>
      </c>
      <c r="AI46" s="4">
        <v>13.415976000000001</v>
      </c>
      <c r="AJ46" s="4">
        <v>119.08959299999999</v>
      </c>
      <c r="AK46" s="4">
        <v>1027</v>
      </c>
      <c r="AL46" s="4">
        <v>33</v>
      </c>
      <c r="AM46" s="4">
        <v>1213</v>
      </c>
      <c r="AN46" s="4">
        <v>69</v>
      </c>
      <c r="AO46" s="4">
        <v>14.509544</v>
      </c>
      <c r="AP46" s="4">
        <v>16.5</v>
      </c>
      <c r="AQ46" s="4">
        <v>0</v>
      </c>
      <c r="AR46" s="4">
        <v>23</v>
      </c>
      <c r="AS46" s="4">
        <v>9206</v>
      </c>
      <c r="AT46" s="4">
        <v>0.66400000000000003</v>
      </c>
      <c r="AU46" s="4">
        <v>24.420999999999999</v>
      </c>
      <c r="AV46" s="4">
        <v>30281</v>
      </c>
      <c r="AW46" s="4">
        <v>0</v>
      </c>
      <c r="AX46" s="4">
        <v>0.7</v>
      </c>
      <c r="AY46">
        <v>0.81218750000000006</v>
      </c>
      <c r="AZ46" t="s">
        <v>67</v>
      </c>
      <c r="BA46" t="s">
        <v>306</v>
      </c>
      <c r="BB46">
        <v>3</v>
      </c>
      <c r="BC46" t="s">
        <v>331</v>
      </c>
      <c r="BD46">
        <v>11</v>
      </c>
      <c r="BE46">
        <v>44560.842000000004</v>
      </c>
      <c r="BF46">
        <v>0.11146833805339673</v>
      </c>
      <c r="BG46">
        <v>9.0533190812743164E-2</v>
      </c>
      <c r="BH46">
        <v>235661.55499999991</v>
      </c>
      <c r="BI46">
        <v>2.107735816306568E-2</v>
      </c>
      <c r="BJ46">
        <v>1.7118766833064909E-2</v>
      </c>
      <c r="BK46">
        <v>1</v>
      </c>
      <c r="BL46" t="s">
        <v>67</v>
      </c>
      <c r="BM46">
        <v>0</v>
      </c>
      <c r="BN46" t="s">
        <v>288</v>
      </c>
    </row>
    <row r="47" spans="1:66">
      <c r="A47" s="140" t="str">
        <f t="shared" ref="A47:A54" si="96">W47</f>
        <v>신화여객</v>
      </c>
      <c r="B47" s="140" t="str">
        <f t="shared" ref="B47:B54" si="97">V47</f>
        <v>555</v>
      </c>
      <c r="C47" s="141" t="str">
        <f t="shared" ref="C47:C54" si="98">Y47</f>
        <v>71바6151</v>
      </c>
      <c r="D47" s="129" t="str">
        <f t="shared" ref="D47:D54" si="99">Z47</f>
        <v>중형</v>
      </c>
      <c r="E47" s="125" t="str">
        <f t="shared" ref="E47:E54" si="100">AZ47</f>
        <v>C</v>
      </c>
      <c r="F47" s="148">
        <f t="shared" ref="F47:F54" si="101">G47/H47</f>
        <v>0.85928571428571443</v>
      </c>
      <c r="G47" s="149">
        <f t="shared" ref="G47:G54" si="102">AE47</f>
        <v>2.4060000000000001</v>
      </c>
      <c r="H47" s="150">
        <f t="shared" ref="H47:H54" si="103">AF47</f>
        <v>2.8</v>
      </c>
      <c r="I47" s="151">
        <f t="shared" ref="I47:I54" si="104">AC47</f>
        <v>3830.6170000000002</v>
      </c>
      <c r="J47" s="152">
        <f t="shared" ref="J47:J54" si="105">AI47/AH47</f>
        <v>2.4139876620261094E-2</v>
      </c>
      <c r="K47" s="152">
        <f t="shared" ref="K47:K54" si="106">AJ47/AH47</f>
        <v>0.40111657210769736</v>
      </c>
      <c r="L47" s="152">
        <f t="shared" ref="L47:L54" si="107">AK47/AC47</f>
        <v>0.18952560383875494</v>
      </c>
      <c r="M47" s="153">
        <f t="shared" ref="M47:M54" si="108">AG47</f>
        <v>12.577</v>
      </c>
      <c r="N47" s="154">
        <f t="shared" ref="N47:N54" si="109">IF(AW47=0,AT47,"속도계이상")</f>
        <v>1.827</v>
      </c>
      <c r="O47" s="154">
        <f t="shared" ref="O47:O54" si="110">IF(AW47=0,AU47,"속도계이상")</f>
        <v>23.181999999999999</v>
      </c>
      <c r="P47" s="155">
        <f t="shared" ref="P47:P54" si="111">AQ47/60</f>
        <v>0</v>
      </c>
      <c r="Q47" s="156">
        <f t="shared" ref="Q47:Q54" si="112">AN47</f>
        <v>81</v>
      </c>
      <c r="R47" s="157">
        <f t="shared" ref="R47:R54" si="113">AC47/(AH47-AI47-AJ47)</f>
        <v>23.787092051955334</v>
      </c>
      <c r="S47" s="142">
        <f t="shared" ref="S47:S54" si="114">IF(AW47=0,AL47,"속도계이상")</f>
        <v>70</v>
      </c>
      <c r="T47" s="142">
        <f t="shared" ref="T47:T54" si="115">IF(AW47=0,AM47,"속도계이상")</f>
        <v>888</v>
      </c>
      <c r="U47" t="s">
        <v>116</v>
      </c>
      <c r="V47" t="s">
        <v>120</v>
      </c>
      <c r="W47" t="s">
        <v>116</v>
      </c>
      <c r="X47" s="4" t="s">
        <v>120</v>
      </c>
      <c r="Y47" s="4" t="s">
        <v>201</v>
      </c>
      <c r="Z47" s="4" t="s">
        <v>164</v>
      </c>
      <c r="AA47" s="4" t="s">
        <v>48</v>
      </c>
      <c r="AB47" s="4">
        <v>524</v>
      </c>
      <c r="AC47" s="4">
        <v>3830.6170000000002</v>
      </c>
      <c r="AD47" s="4">
        <v>1592.14</v>
      </c>
      <c r="AE47" s="4">
        <v>2.4060000000000001</v>
      </c>
      <c r="AF47" s="4">
        <v>2.8</v>
      </c>
      <c r="AG47" s="4">
        <v>12.577</v>
      </c>
      <c r="AH47" s="4">
        <v>280.19041299999998</v>
      </c>
      <c r="AI47" s="4">
        <v>6.7637619999999998</v>
      </c>
      <c r="AJ47" s="4">
        <v>112.38901799999999</v>
      </c>
      <c r="AK47" s="4">
        <v>726</v>
      </c>
      <c r="AL47" s="4">
        <v>70</v>
      </c>
      <c r="AM47" s="4">
        <v>888</v>
      </c>
      <c r="AN47" s="4">
        <v>81</v>
      </c>
      <c r="AO47" s="4">
        <v>13.671476999999999</v>
      </c>
      <c r="AP47" s="4">
        <v>320.39999999999998</v>
      </c>
      <c r="AQ47" s="4">
        <v>0</v>
      </c>
      <c r="AR47" s="4">
        <v>61</v>
      </c>
      <c r="AS47" s="4">
        <v>22386</v>
      </c>
      <c r="AT47" s="4">
        <v>1.827</v>
      </c>
      <c r="AU47" s="4">
        <v>23.181999999999999</v>
      </c>
      <c r="AV47" s="4">
        <v>0</v>
      </c>
      <c r="AW47" s="4">
        <v>0</v>
      </c>
      <c r="AX47" s="4">
        <v>0.66</v>
      </c>
      <c r="AY47">
        <v>0.85928571428571443</v>
      </c>
      <c r="AZ47" t="s">
        <v>69</v>
      </c>
      <c r="BA47" t="s">
        <v>308</v>
      </c>
      <c r="BB47">
        <v>2</v>
      </c>
      <c r="BC47" t="s">
        <v>310</v>
      </c>
      <c r="BD47">
        <v>1</v>
      </c>
      <c r="BE47">
        <v>27270.957000000002</v>
      </c>
      <c r="BF47">
        <v>0.14046507425463653</v>
      </c>
      <c r="BG47">
        <v>0.12069963166309126</v>
      </c>
      <c r="BH47">
        <v>235661.55499999991</v>
      </c>
      <c r="BI47">
        <v>1.6254738707804934E-2</v>
      </c>
      <c r="BJ47">
        <v>1.3967464761063813E-2</v>
      </c>
      <c r="BK47">
        <v>1</v>
      </c>
      <c r="BL47" t="s">
        <v>69</v>
      </c>
      <c r="BM47">
        <v>0</v>
      </c>
      <c r="BN47" t="s">
        <v>288</v>
      </c>
    </row>
    <row r="48" spans="1:66">
      <c r="A48" s="137" t="str">
        <f t="shared" si="96"/>
        <v>신화여객</v>
      </c>
      <c r="B48" s="137" t="str">
        <f t="shared" si="97"/>
        <v>555</v>
      </c>
      <c r="C48" s="138" t="str">
        <f t="shared" si="98"/>
        <v>71바6153</v>
      </c>
      <c r="D48" s="113" t="str">
        <f t="shared" si="99"/>
        <v>중형</v>
      </c>
      <c r="E48" s="109" t="str">
        <f t="shared" si="100"/>
        <v>A</v>
      </c>
      <c r="F48" s="158">
        <f t="shared" si="101"/>
        <v>0.97571428571428587</v>
      </c>
      <c r="G48" s="159">
        <f t="shared" si="102"/>
        <v>2.7320000000000002</v>
      </c>
      <c r="H48" s="160">
        <f t="shared" si="103"/>
        <v>2.8</v>
      </c>
      <c r="I48" s="161">
        <f t="shared" si="104"/>
        <v>2105.4940000000001</v>
      </c>
      <c r="J48" s="162">
        <f t="shared" si="105"/>
        <v>1.5854107760268923E-2</v>
      </c>
      <c r="K48" s="162">
        <f t="shared" si="106"/>
        <v>0.36024962021052692</v>
      </c>
      <c r="L48" s="162">
        <f t="shared" si="107"/>
        <v>0.1790553665790546</v>
      </c>
      <c r="M48" s="163">
        <f t="shared" si="108"/>
        <v>11.347</v>
      </c>
      <c r="N48" s="164">
        <f t="shared" si="109"/>
        <v>1.1870000000000001</v>
      </c>
      <c r="O48" s="164">
        <f t="shared" si="110"/>
        <v>27.452000000000002</v>
      </c>
      <c r="P48" s="165">
        <f t="shared" si="111"/>
        <v>0</v>
      </c>
      <c r="Q48" s="166">
        <f t="shared" si="112"/>
        <v>74</v>
      </c>
      <c r="R48" s="167">
        <f t="shared" si="113"/>
        <v>23.204496414925394</v>
      </c>
      <c r="S48" s="139">
        <f t="shared" si="114"/>
        <v>25</v>
      </c>
      <c r="T48" s="139">
        <f t="shared" si="115"/>
        <v>578</v>
      </c>
      <c r="U48" t="s">
        <v>116</v>
      </c>
      <c r="V48" t="s">
        <v>120</v>
      </c>
      <c r="W48" t="s">
        <v>116</v>
      </c>
      <c r="X48" s="4" t="s">
        <v>120</v>
      </c>
      <c r="Y48" s="4" t="s">
        <v>202</v>
      </c>
      <c r="Z48" s="4" t="s">
        <v>164</v>
      </c>
      <c r="AA48" s="4" t="s">
        <v>48</v>
      </c>
      <c r="AB48" s="4">
        <v>524</v>
      </c>
      <c r="AC48" s="4">
        <v>2105.4940000000001</v>
      </c>
      <c r="AD48" s="4">
        <v>770.702</v>
      </c>
      <c r="AE48" s="4">
        <v>2.7320000000000002</v>
      </c>
      <c r="AF48" s="4">
        <v>2.8</v>
      </c>
      <c r="AG48" s="4">
        <v>11.347</v>
      </c>
      <c r="AH48" s="4">
        <v>145.43517900000001</v>
      </c>
      <c r="AI48" s="4">
        <v>2.3057449999999999</v>
      </c>
      <c r="AJ48" s="4">
        <v>52.392968000000003</v>
      </c>
      <c r="AK48" s="4">
        <v>377</v>
      </c>
      <c r="AL48" s="4">
        <v>25</v>
      </c>
      <c r="AM48" s="4">
        <v>578</v>
      </c>
      <c r="AN48" s="4">
        <v>74</v>
      </c>
      <c r="AO48" s="4">
        <v>14.477198</v>
      </c>
      <c r="AP48" s="4">
        <v>61</v>
      </c>
      <c r="AQ48" s="4">
        <v>0</v>
      </c>
      <c r="AR48" s="4">
        <v>10</v>
      </c>
      <c r="AS48" s="4">
        <v>2007</v>
      </c>
      <c r="AT48" s="4">
        <v>1.1870000000000001</v>
      </c>
      <c r="AU48" s="4">
        <v>27.452000000000002</v>
      </c>
      <c r="AV48" s="4">
        <v>9113</v>
      </c>
      <c r="AW48" s="4">
        <v>0</v>
      </c>
      <c r="AX48" s="4">
        <v>0.72</v>
      </c>
      <c r="AY48">
        <v>0.97571428571428587</v>
      </c>
      <c r="AZ48" t="s">
        <v>66</v>
      </c>
      <c r="BA48" t="s">
        <v>308</v>
      </c>
      <c r="BB48">
        <v>2</v>
      </c>
      <c r="BC48" t="s">
        <v>384</v>
      </c>
      <c r="BD48">
        <v>8</v>
      </c>
      <c r="BE48">
        <v>27270.957000000002</v>
      </c>
      <c r="BF48">
        <v>7.7206458137864392E-2</v>
      </c>
      <c r="BG48">
        <v>7.5331444154516272E-2</v>
      </c>
      <c r="BH48">
        <v>235661.55499999991</v>
      </c>
      <c r="BI48">
        <v>8.9343974667399646E-3</v>
      </c>
      <c r="BJ48">
        <v>8.7174192425477099E-3</v>
      </c>
      <c r="BK48">
        <v>1</v>
      </c>
      <c r="BL48" t="s">
        <v>71</v>
      </c>
      <c r="BM48">
        <v>-1</v>
      </c>
      <c r="BN48" t="s">
        <v>377</v>
      </c>
    </row>
    <row r="49" spans="1:66">
      <c r="A49" s="140" t="str">
        <f t="shared" si="96"/>
        <v>신화여객</v>
      </c>
      <c r="B49" s="140" t="str">
        <f t="shared" si="97"/>
        <v>555</v>
      </c>
      <c r="C49" s="141" t="str">
        <f t="shared" si="98"/>
        <v>71바6157</v>
      </c>
      <c r="D49" s="129" t="str">
        <f t="shared" si="99"/>
        <v>중형</v>
      </c>
      <c r="E49" s="125" t="str">
        <f t="shared" si="100"/>
        <v>B</v>
      </c>
      <c r="F49" s="148">
        <f t="shared" si="101"/>
        <v>0.92928571428571427</v>
      </c>
      <c r="G49" s="149">
        <f t="shared" si="102"/>
        <v>2.6019999999999999</v>
      </c>
      <c r="H49" s="150">
        <f t="shared" si="103"/>
        <v>2.8</v>
      </c>
      <c r="I49" s="151">
        <f t="shared" si="104"/>
        <v>1870.713</v>
      </c>
      <c r="J49" s="152">
        <f t="shared" si="105"/>
        <v>8.3059602323642436E-3</v>
      </c>
      <c r="K49" s="152">
        <f t="shared" si="106"/>
        <v>0.3666797710739319</v>
      </c>
      <c r="L49" s="152">
        <f t="shared" si="107"/>
        <v>0.1747996619470758</v>
      </c>
      <c r="M49" s="153">
        <f t="shared" si="108"/>
        <v>9.7219999999999995</v>
      </c>
      <c r="N49" s="154">
        <f t="shared" si="109"/>
        <v>0.48099999999999998</v>
      </c>
      <c r="O49" s="154">
        <f t="shared" si="110"/>
        <v>15.021000000000001</v>
      </c>
      <c r="P49" s="155">
        <f t="shared" si="111"/>
        <v>0</v>
      </c>
      <c r="Q49" s="156">
        <f t="shared" si="112"/>
        <v>82</v>
      </c>
      <c r="R49" s="157">
        <f t="shared" si="113"/>
        <v>23.019665428032614</v>
      </c>
      <c r="S49" s="142">
        <f t="shared" si="114"/>
        <v>9</v>
      </c>
      <c r="T49" s="142">
        <f t="shared" si="115"/>
        <v>281</v>
      </c>
      <c r="U49" t="s">
        <v>116</v>
      </c>
      <c r="V49" t="s">
        <v>120</v>
      </c>
      <c r="W49" t="s">
        <v>116</v>
      </c>
      <c r="X49" s="4" t="s">
        <v>120</v>
      </c>
      <c r="Y49" s="4" t="s">
        <v>203</v>
      </c>
      <c r="Z49" s="4" t="s">
        <v>164</v>
      </c>
      <c r="AA49" s="4" t="s">
        <v>48</v>
      </c>
      <c r="AB49" s="4">
        <v>524</v>
      </c>
      <c r="AC49" s="4">
        <v>1870.713</v>
      </c>
      <c r="AD49" s="4">
        <v>718.95799999999997</v>
      </c>
      <c r="AE49" s="4">
        <v>2.6019999999999999</v>
      </c>
      <c r="AF49" s="4">
        <v>2.8</v>
      </c>
      <c r="AG49" s="4">
        <v>9.7219999999999995</v>
      </c>
      <c r="AH49" s="4">
        <v>130.022414</v>
      </c>
      <c r="AI49" s="4">
        <v>1.0799609999999999</v>
      </c>
      <c r="AJ49" s="4">
        <v>47.676589</v>
      </c>
      <c r="AK49" s="4">
        <v>327</v>
      </c>
      <c r="AL49" s="4">
        <v>9</v>
      </c>
      <c r="AM49" s="4">
        <v>281</v>
      </c>
      <c r="AN49" s="4">
        <v>82</v>
      </c>
      <c r="AO49" s="4">
        <v>14.387619000000001</v>
      </c>
      <c r="AP49" s="4">
        <v>104.3</v>
      </c>
      <c r="AQ49" s="4">
        <v>0</v>
      </c>
      <c r="AR49" s="4">
        <v>3</v>
      </c>
      <c r="AS49" s="4">
        <v>394</v>
      </c>
      <c r="AT49" s="4">
        <v>0.48099999999999998</v>
      </c>
      <c r="AU49" s="4">
        <v>15.021000000000001</v>
      </c>
      <c r="AV49" s="4">
        <v>13449</v>
      </c>
      <c r="AW49" s="4">
        <v>0</v>
      </c>
      <c r="AX49" s="4">
        <v>0.63</v>
      </c>
      <c r="AY49">
        <v>0.92928571428571427</v>
      </c>
      <c r="AZ49" t="s">
        <v>68</v>
      </c>
      <c r="BA49" t="s">
        <v>308</v>
      </c>
      <c r="BB49">
        <v>2</v>
      </c>
      <c r="BC49" t="s">
        <v>371</v>
      </c>
      <c r="BD49">
        <v>6</v>
      </c>
      <c r="BE49">
        <v>27270.957000000002</v>
      </c>
      <c r="BF49">
        <v>6.8597262648318502E-2</v>
      </c>
      <c r="BG49">
        <v>6.3746456218187406E-2</v>
      </c>
      <c r="BH49">
        <v>235661.55499999991</v>
      </c>
      <c r="BI49">
        <v>7.9381339905017622E-3</v>
      </c>
      <c r="BJ49">
        <v>7.3767945154591371E-3</v>
      </c>
      <c r="BK49">
        <v>1</v>
      </c>
      <c r="BL49" t="s">
        <v>68</v>
      </c>
      <c r="BM49">
        <v>0</v>
      </c>
      <c r="BN49" t="s">
        <v>288</v>
      </c>
    </row>
    <row r="50" spans="1:66">
      <c r="A50" s="137" t="str">
        <f t="shared" si="96"/>
        <v>신화여객</v>
      </c>
      <c r="B50" s="137" t="str">
        <f t="shared" si="97"/>
        <v>555</v>
      </c>
      <c r="C50" s="138" t="str">
        <f t="shared" si="98"/>
        <v>71바6159</v>
      </c>
      <c r="D50" s="113" t="str">
        <f t="shared" si="99"/>
        <v>중형</v>
      </c>
      <c r="E50" s="109" t="str">
        <f t="shared" si="100"/>
        <v>B</v>
      </c>
      <c r="F50" s="158">
        <f t="shared" si="101"/>
        <v>0.94071428571428573</v>
      </c>
      <c r="G50" s="159">
        <f t="shared" si="102"/>
        <v>2.6339999999999999</v>
      </c>
      <c r="H50" s="160">
        <f t="shared" si="103"/>
        <v>2.8</v>
      </c>
      <c r="I50" s="161">
        <f t="shared" si="104"/>
        <v>4246.0429999999997</v>
      </c>
      <c r="J50" s="162">
        <f t="shared" si="105"/>
        <v>1.4481260422602086E-2</v>
      </c>
      <c r="K50" s="162">
        <f t="shared" si="106"/>
        <v>0.35116230338966126</v>
      </c>
      <c r="L50" s="162">
        <f t="shared" si="107"/>
        <v>0.20654524695110249</v>
      </c>
      <c r="M50" s="163">
        <f t="shared" si="108"/>
        <v>9.4</v>
      </c>
      <c r="N50" s="164">
        <f t="shared" si="109"/>
        <v>0.51800000000000002</v>
      </c>
      <c r="O50" s="164">
        <f t="shared" si="110"/>
        <v>10.457000000000001</v>
      </c>
      <c r="P50" s="165">
        <f t="shared" si="111"/>
        <v>0</v>
      </c>
      <c r="Q50" s="166">
        <f t="shared" si="112"/>
        <v>68</v>
      </c>
      <c r="R50" s="167">
        <f t="shared" si="113"/>
        <v>22.500443685073055</v>
      </c>
      <c r="S50" s="139">
        <f t="shared" si="114"/>
        <v>22</v>
      </c>
      <c r="T50" s="139">
        <f t="shared" si="115"/>
        <v>444</v>
      </c>
      <c r="U50" t="s">
        <v>116</v>
      </c>
      <c r="V50" t="s">
        <v>120</v>
      </c>
      <c r="W50" t="s">
        <v>116</v>
      </c>
      <c r="X50" s="4" t="s">
        <v>120</v>
      </c>
      <c r="Y50" s="4" t="s">
        <v>204</v>
      </c>
      <c r="Z50" s="4" t="s">
        <v>164</v>
      </c>
      <c r="AA50" s="4" t="s">
        <v>48</v>
      </c>
      <c r="AB50" s="4">
        <v>524</v>
      </c>
      <c r="AC50" s="4">
        <v>4246.0429999999997</v>
      </c>
      <c r="AD50" s="4">
        <v>1611.9849999999999</v>
      </c>
      <c r="AE50" s="4">
        <v>2.6339999999999999</v>
      </c>
      <c r="AF50" s="4">
        <v>2.8</v>
      </c>
      <c r="AG50" s="4">
        <v>9.4</v>
      </c>
      <c r="AH50" s="4">
        <v>297.481495</v>
      </c>
      <c r="AI50" s="4">
        <v>4.3079070000000002</v>
      </c>
      <c r="AJ50" s="4">
        <v>104.464287</v>
      </c>
      <c r="AK50" s="4">
        <v>877</v>
      </c>
      <c r="AL50" s="4">
        <v>22</v>
      </c>
      <c r="AM50" s="4">
        <v>444</v>
      </c>
      <c r="AN50" s="4">
        <v>68</v>
      </c>
      <c r="AO50" s="4">
        <v>14.273301</v>
      </c>
      <c r="AP50" s="4">
        <v>170.8</v>
      </c>
      <c r="AQ50" s="4">
        <v>0</v>
      </c>
      <c r="AR50" s="4">
        <v>9</v>
      </c>
      <c r="AS50" s="4">
        <v>1109</v>
      </c>
      <c r="AT50" s="4">
        <v>0.51800000000000002</v>
      </c>
      <c r="AU50" s="4">
        <v>10.457000000000001</v>
      </c>
      <c r="AV50" s="4">
        <v>17465</v>
      </c>
      <c r="AW50" s="4">
        <v>0</v>
      </c>
      <c r="AX50" s="4">
        <v>0.64</v>
      </c>
      <c r="AY50">
        <v>0.94071428571428573</v>
      </c>
      <c r="AZ50" t="s">
        <v>68</v>
      </c>
      <c r="BA50" t="s">
        <v>308</v>
      </c>
      <c r="BB50">
        <v>1</v>
      </c>
      <c r="BC50" t="s">
        <v>332</v>
      </c>
      <c r="BD50">
        <v>5</v>
      </c>
      <c r="BE50">
        <v>27270.957000000002</v>
      </c>
      <c r="BF50">
        <v>0.1556983497132132</v>
      </c>
      <c r="BG50">
        <v>0.1464676618373584</v>
      </c>
      <c r="BH50">
        <v>235661.55499999991</v>
      </c>
      <c r="BI50">
        <v>1.8017546391900882E-2</v>
      </c>
      <c r="BJ50">
        <v>1.6949363284381045E-2</v>
      </c>
      <c r="BK50">
        <v>1</v>
      </c>
      <c r="BL50" t="s">
        <v>68</v>
      </c>
      <c r="BM50">
        <v>0</v>
      </c>
      <c r="BN50" t="s">
        <v>288</v>
      </c>
    </row>
    <row r="51" spans="1:66">
      <c r="A51" s="140" t="str">
        <f t="shared" si="96"/>
        <v>신화여객</v>
      </c>
      <c r="B51" s="140" t="str">
        <f t="shared" si="97"/>
        <v>555</v>
      </c>
      <c r="C51" s="141" t="str">
        <f t="shared" si="98"/>
        <v>72바1104</v>
      </c>
      <c r="D51" s="129" t="str">
        <f t="shared" si="99"/>
        <v>중형</v>
      </c>
      <c r="E51" s="125" t="str">
        <f t="shared" si="100"/>
        <v>B</v>
      </c>
      <c r="F51" s="148">
        <f t="shared" si="101"/>
        <v>0.90678571428571442</v>
      </c>
      <c r="G51" s="149">
        <f t="shared" si="102"/>
        <v>2.5390000000000001</v>
      </c>
      <c r="H51" s="150">
        <f t="shared" si="103"/>
        <v>2.8</v>
      </c>
      <c r="I51" s="151">
        <f t="shared" si="104"/>
        <v>3888.6190000000001</v>
      </c>
      <c r="J51" s="152">
        <f t="shared" si="105"/>
        <v>1.9501645051326042E-2</v>
      </c>
      <c r="K51" s="152">
        <f t="shared" si="106"/>
        <v>0.38048758493844842</v>
      </c>
      <c r="L51" s="152">
        <f t="shared" si="107"/>
        <v>0.19621361722503541</v>
      </c>
      <c r="M51" s="153">
        <f t="shared" si="108"/>
        <v>11.487</v>
      </c>
      <c r="N51" s="154">
        <f t="shared" si="109"/>
        <v>0.64300000000000002</v>
      </c>
      <c r="O51" s="154">
        <f t="shared" si="110"/>
        <v>17.898</v>
      </c>
      <c r="P51" s="155">
        <f t="shared" si="111"/>
        <v>0</v>
      </c>
      <c r="Q51" s="156">
        <f t="shared" si="112"/>
        <v>79</v>
      </c>
      <c r="R51" s="157">
        <f t="shared" si="113"/>
        <v>23.350570192545305</v>
      </c>
      <c r="S51" s="142">
        <f t="shared" si="114"/>
        <v>25</v>
      </c>
      <c r="T51" s="142">
        <f t="shared" si="115"/>
        <v>696</v>
      </c>
      <c r="U51" t="s">
        <v>116</v>
      </c>
      <c r="V51" t="s">
        <v>120</v>
      </c>
      <c r="W51" t="s">
        <v>116</v>
      </c>
      <c r="X51" s="4" t="s">
        <v>120</v>
      </c>
      <c r="Y51" s="4" t="s">
        <v>205</v>
      </c>
      <c r="Z51" s="4" t="s">
        <v>164</v>
      </c>
      <c r="AA51" s="4" t="s">
        <v>48</v>
      </c>
      <c r="AB51" s="4">
        <v>524</v>
      </c>
      <c r="AC51" s="4">
        <v>3888.6190000000001</v>
      </c>
      <c r="AD51" s="4">
        <v>1531.5609999999999</v>
      </c>
      <c r="AE51" s="4">
        <v>2.5390000000000001</v>
      </c>
      <c r="AF51" s="4">
        <v>2.8</v>
      </c>
      <c r="AG51" s="4">
        <v>11.487</v>
      </c>
      <c r="AH51" s="4">
        <v>277.54848299999998</v>
      </c>
      <c r="AI51" s="4">
        <v>5.4126519999999996</v>
      </c>
      <c r="AJ51" s="4">
        <v>105.603752</v>
      </c>
      <c r="AK51" s="4">
        <v>763</v>
      </c>
      <c r="AL51" s="4">
        <v>25</v>
      </c>
      <c r="AM51" s="4">
        <v>696</v>
      </c>
      <c r="AN51" s="4">
        <v>79</v>
      </c>
      <c r="AO51" s="4">
        <v>14.010593</v>
      </c>
      <c r="AP51" s="4">
        <v>191.8</v>
      </c>
      <c r="AQ51" s="4">
        <v>0</v>
      </c>
      <c r="AR51" s="4">
        <v>22</v>
      </c>
      <c r="AS51" s="4">
        <v>2986</v>
      </c>
      <c r="AT51" s="4">
        <v>0.64300000000000002</v>
      </c>
      <c r="AU51" s="4">
        <v>17.898</v>
      </c>
      <c r="AV51" s="4">
        <v>541</v>
      </c>
      <c r="AW51" s="4">
        <v>0</v>
      </c>
      <c r="AX51" s="4">
        <v>0.67</v>
      </c>
      <c r="AY51">
        <v>0.90678571428571442</v>
      </c>
      <c r="AZ51" t="s">
        <v>68</v>
      </c>
      <c r="BA51" t="s">
        <v>308</v>
      </c>
      <c r="BB51">
        <v>3</v>
      </c>
      <c r="BC51" t="s">
        <v>372</v>
      </c>
      <c r="BD51">
        <v>1</v>
      </c>
      <c r="BE51">
        <v>27270.957000000002</v>
      </c>
      <c r="BF51">
        <v>0.14259195231029112</v>
      </c>
      <c r="BG51">
        <v>0.12930034532708187</v>
      </c>
      <c r="BH51">
        <v>235661.55499999991</v>
      </c>
      <c r="BI51">
        <v>1.6500862858178127E-2</v>
      </c>
      <c r="BJ51">
        <v>1.4962746713183669E-2</v>
      </c>
      <c r="BK51">
        <v>1</v>
      </c>
      <c r="BL51" t="s">
        <v>68</v>
      </c>
      <c r="BM51">
        <v>0</v>
      </c>
      <c r="BN51" t="s">
        <v>288</v>
      </c>
    </row>
    <row r="52" spans="1:66">
      <c r="A52" s="137" t="str">
        <f t="shared" si="96"/>
        <v>신화여객</v>
      </c>
      <c r="B52" s="137" t="str">
        <f t="shared" si="97"/>
        <v>555</v>
      </c>
      <c r="C52" s="138" t="str">
        <f t="shared" si="98"/>
        <v>72바1105</v>
      </c>
      <c r="D52" s="113" t="str">
        <f t="shared" si="99"/>
        <v>중형</v>
      </c>
      <c r="E52" s="109" t="str">
        <f t="shared" si="100"/>
        <v>A</v>
      </c>
      <c r="F52" s="158">
        <f t="shared" si="101"/>
        <v>0.98785714285714288</v>
      </c>
      <c r="G52" s="159">
        <f t="shared" si="102"/>
        <v>2.766</v>
      </c>
      <c r="H52" s="160">
        <f t="shared" si="103"/>
        <v>2.8</v>
      </c>
      <c r="I52" s="161">
        <f t="shared" si="104"/>
        <v>4687.1409999999996</v>
      </c>
      <c r="J52" s="162">
        <f t="shared" si="105"/>
        <v>3.1934314731148217E-2</v>
      </c>
      <c r="K52" s="162">
        <f t="shared" si="106"/>
        <v>0.36387872036858521</v>
      </c>
      <c r="L52" s="162">
        <f t="shared" si="107"/>
        <v>0.21398972209284936</v>
      </c>
      <c r="M52" s="163">
        <f t="shared" si="108"/>
        <v>9.4250000000000007</v>
      </c>
      <c r="N52" s="164">
        <f t="shared" si="109"/>
        <v>0.49099999999999999</v>
      </c>
      <c r="O52" s="164">
        <f t="shared" si="110"/>
        <v>17.303000000000001</v>
      </c>
      <c r="P52" s="165">
        <f t="shared" si="111"/>
        <v>0</v>
      </c>
      <c r="Q52" s="166">
        <f t="shared" si="112"/>
        <v>82</v>
      </c>
      <c r="R52" s="167">
        <f t="shared" si="113"/>
        <v>23.295012095522697</v>
      </c>
      <c r="S52" s="139">
        <f t="shared" si="114"/>
        <v>23</v>
      </c>
      <c r="T52" s="139">
        <f t="shared" si="115"/>
        <v>811</v>
      </c>
      <c r="U52" t="s">
        <v>116</v>
      </c>
      <c r="V52" t="s">
        <v>120</v>
      </c>
      <c r="W52" t="s">
        <v>116</v>
      </c>
      <c r="X52" s="4" t="s">
        <v>120</v>
      </c>
      <c r="Y52" s="4" t="s">
        <v>206</v>
      </c>
      <c r="Z52" s="4" t="s">
        <v>164</v>
      </c>
      <c r="AA52" s="4" t="s">
        <v>48</v>
      </c>
      <c r="AB52" s="4">
        <v>524</v>
      </c>
      <c r="AC52" s="4">
        <v>4687.1409999999996</v>
      </c>
      <c r="AD52" s="4">
        <v>1694.5889999999999</v>
      </c>
      <c r="AE52" s="4">
        <v>2.766</v>
      </c>
      <c r="AF52" s="4">
        <v>2.8</v>
      </c>
      <c r="AG52" s="4">
        <v>9.4250000000000007</v>
      </c>
      <c r="AH52" s="4">
        <v>333.02261499999997</v>
      </c>
      <c r="AI52" s="4">
        <v>10.634849000000001</v>
      </c>
      <c r="AJ52" s="4">
        <v>121.17984300000001</v>
      </c>
      <c r="AK52" s="4">
        <v>1003</v>
      </c>
      <c r="AL52" s="4">
        <v>23</v>
      </c>
      <c r="AM52" s="4">
        <v>811</v>
      </c>
      <c r="AN52" s="4">
        <v>82</v>
      </c>
      <c r="AO52" s="4">
        <v>14.074541999999999</v>
      </c>
      <c r="AP52" s="4">
        <v>256.39999999999998</v>
      </c>
      <c r="AQ52" s="4">
        <v>0</v>
      </c>
      <c r="AR52" s="4">
        <v>43</v>
      </c>
      <c r="AS52" s="4">
        <v>8859</v>
      </c>
      <c r="AT52" s="4">
        <v>0.49099999999999999</v>
      </c>
      <c r="AU52" s="4">
        <v>17.303000000000001</v>
      </c>
      <c r="AV52" s="4">
        <v>0</v>
      </c>
      <c r="AW52" s="4">
        <v>0</v>
      </c>
      <c r="AX52" s="4">
        <v>0.65</v>
      </c>
      <c r="AY52">
        <v>0.98785714285714288</v>
      </c>
      <c r="AZ52" t="s">
        <v>66</v>
      </c>
      <c r="BA52" t="s">
        <v>308</v>
      </c>
      <c r="BB52">
        <v>1</v>
      </c>
      <c r="BC52" t="s">
        <v>309</v>
      </c>
      <c r="BD52">
        <v>1</v>
      </c>
      <c r="BE52">
        <v>27270.957000000002</v>
      </c>
      <c r="BF52">
        <v>0.17187299294263855</v>
      </c>
      <c r="BG52">
        <v>0.16978596374262081</v>
      </c>
      <c r="BH52">
        <v>235661.55499999991</v>
      </c>
      <c r="BI52">
        <v>1.9889289960765989E-2</v>
      </c>
      <c r="BJ52">
        <v>1.9647777154099544E-2</v>
      </c>
      <c r="BK52">
        <v>1</v>
      </c>
      <c r="BL52" t="s">
        <v>66</v>
      </c>
      <c r="BM52">
        <v>0</v>
      </c>
      <c r="BN52" t="s">
        <v>288</v>
      </c>
    </row>
    <row r="53" spans="1:66">
      <c r="A53" s="140" t="str">
        <f t="shared" si="96"/>
        <v>신화여객</v>
      </c>
      <c r="B53" s="140" t="str">
        <f t="shared" si="97"/>
        <v>555</v>
      </c>
      <c r="C53" s="141" t="str">
        <f t="shared" si="98"/>
        <v>72바1106</v>
      </c>
      <c r="D53" s="129" t="str">
        <f t="shared" si="99"/>
        <v>중형</v>
      </c>
      <c r="E53" s="125" t="str">
        <f t="shared" si="100"/>
        <v>C</v>
      </c>
      <c r="F53" s="148">
        <f t="shared" si="101"/>
        <v>0.86655172413793102</v>
      </c>
      <c r="G53" s="149">
        <f t="shared" si="102"/>
        <v>2.5129999999999999</v>
      </c>
      <c r="H53" s="150">
        <f t="shared" si="103"/>
        <v>2.9</v>
      </c>
      <c r="I53" s="151">
        <f t="shared" si="104"/>
        <v>2342.6849999999999</v>
      </c>
      <c r="J53" s="152">
        <f t="shared" si="105"/>
        <v>2.8952436540133505E-2</v>
      </c>
      <c r="K53" s="152">
        <f t="shared" si="106"/>
        <v>0.38490055929156147</v>
      </c>
      <c r="L53" s="152">
        <f t="shared" si="107"/>
        <v>0.23818823273295386</v>
      </c>
      <c r="M53" s="153">
        <f t="shared" si="108"/>
        <v>9.5679999999999996</v>
      </c>
      <c r="N53" s="154">
        <f t="shared" si="109"/>
        <v>0.51200000000000001</v>
      </c>
      <c r="O53" s="154">
        <f t="shared" si="110"/>
        <v>28.472000000000001</v>
      </c>
      <c r="P53" s="155">
        <f t="shared" si="111"/>
        <v>0</v>
      </c>
      <c r="Q53" s="156">
        <f t="shared" si="112"/>
        <v>83</v>
      </c>
      <c r="R53" s="157">
        <f t="shared" si="113"/>
        <v>23.134501844980186</v>
      </c>
      <c r="S53" s="142">
        <f t="shared" si="114"/>
        <v>12</v>
      </c>
      <c r="T53" s="142">
        <f t="shared" si="115"/>
        <v>667</v>
      </c>
      <c r="U53" t="s">
        <v>116</v>
      </c>
      <c r="V53" t="s">
        <v>120</v>
      </c>
      <c r="W53" t="s">
        <v>116</v>
      </c>
      <c r="X53" s="4" t="s">
        <v>120</v>
      </c>
      <c r="Y53" s="4" t="s">
        <v>343</v>
      </c>
      <c r="Z53" s="4" t="s">
        <v>164</v>
      </c>
      <c r="AA53" s="4" t="s">
        <v>48</v>
      </c>
      <c r="AB53" s="4">
        <v>524</v>
      </c>
      <c r="AC53" s="4">
        <v>2342.6849999999999</v>
      </c>
      <c r="AD53" s="4">
        <v>932.10299999999995</v>
      </c>
      <c r="AE53" s="4">
        <v>2.5129999999999999</v>
      </c>
      <c r="AF53" s="4">
        <v>2.9</v>
      </c>
      <c r="AG53" s="4">
        <v>9.5679999999999996</v>
      </c>
      <c r="AH53" s="4">
        <v>172.76159100000001</v>
      </c>
      <c r="AI53" s="4">
        <v>5.0018690000000001</v>
      </c>
      <c r="AJ53" s="4">
        <v>66.496032999999997</v>
      </c>
      <c r="AK53" s="4">
        <v>558</v>
      </c>
      <c r="AL53" s="4">
        <v>12</v>
      </c>
      <c r="AM53" s="4">
        <v>667</v>
      </c>
      <c r="AN53" s="4">
        <v>83</v>
      </c>
      <c r="AO53" s="4">
        <v>13.560218000000001</v>
      </c>
      <c r="AP53" s="4">
        <v>181.9</v>
      </c>
      <c r="AQ53" s="4">
        <v>0</v>
      </c>
      <c r="AR53" s="4">
        <v>34</v>
      </c>
      <c r="AS53" s="4">
        <v>13348</v>
      </c>
      <c r="AT53" s="4">
        <v>0.51200000000000001</v>
      </c>
      <c r="AU53" s="4">
        <v>28.472000000000001</v>
      </c>
      <c r="AV53" s="4">
        <v>0</v>
      </c>
      <c r="AW53" s="4">
        <v>0</v>
      </c>
      <c r="AX53" s="4">
        <v>0.6</v>
      </c>
      <c r="AY53">
        <v>0.86655172413793102</v>
      </c>
      <c r="AZ53" t="s">
        <v>69</v>
      </c>
      <c r="BA53" t="s">
        <v>308</v>
      </c>
      <c r="BB53">
        <v>1</v>
      </c>
      <c r="BC53" t="s">
        <v>311</v>
      </c>
      <c r="BD53">
        <v>1</v>
      </c>
      <c r="BE53">
        <v>27270.957000000002</v>
      </c>
      <c r="BF53">
        <v>8.5904026030329622E-2</v>
      </c>
      <c r="BG53">
        <v>7.4440281866971839E-2</v>
      </c>
      <c r="BH53">
        <v>235661.55499999991</v>
      </c>
      <c r="BI53">
        <v>9.9408874731391848E-3</v>
      </c>
      <c r="BJ53">
        <v>8.6142931793099214E-3</v>
      </c>
      <c r="BK53">
        <v>1</v>
      </c>
      <c r="BL53" t="s">
        <v>69</v>
      </c>
      <c r="BM53">
        <v>0</v>
      </c>
      <c r="BN53" t="s">
        <v>288</v>
      </c>
    </row>
    <row r="54" spans="1:66">
      <c r="A54" s="137" t="str">
        <f t="shared" si="96"/>
        <v>신화여객</v>
      </c>
      <c r="B54" s="137" t="str">
        <f t="shared" si="97"/>
        <v>555</v>
      </c>
      <c r="C54" s="138" t="str">
        <f t="shared" si="98"/>
        <v>73아2101</v>
      </c>
      <c r="D54" s="113" t="str">
        <f t="shared" si="99"/>
        <v>중형</v>
      </c>
      <c r="E54" s="109" t="str">
        <f t="shared" si="100"/>
        <v>S</v>
      </c>
      <c r="F54" s="158">
        <f t="shared" si="101"/>
        <v>1.0099999999999998</v>
      </c>
      <c r="G54" s="159">
        <f t="shared" si="102"/>
        <v>2.7269999999999999</v>
      </c>
      <c r="H54" s="160">
        <f t="shared" si="103"/>
        <v>2.7</v>
      </c>
      <c r="I54" s="161">
        <f t="shared" si="104"/>
        <v>4299.6450000000004</v>
      </c>
      <c r="J54" s="162">
        <f t="shared" si="105"/>
        <v>3.3908924716585249E-2</v>
      </c>
      <c r="K54" s="162">
        <f t="shared" si="106"/>
        <v>0.35745094891029144</v>
      </c>
      <c r="L54" s="162">
        <f t="shared" si="107"/>
        <v>0.28700043840828715</v>
      </c>
      <c r="M54" s="163">
        <f t="shared" si="108"/>
        <v>8.6289999999999996</v>
      </c>
      <c r="N54" s="164">
        <f t="shared" si="109"/>
        <v>0.30199999999999999</v>
      </c>
      <c r="O54" s="164">
        <f t="shared" si="110"/>
        <v>6.6050000000000004</v>
      </c>
      <c r="P54" s="165">
        <f t="shared" si="111"/>
        <v>0</v>
      </c>
      <c r="Q54" s="166">
        <f t="shared" si="112"/>
        <v>82</v>
      </c>
      <c r="R54" s="167">
        <f t="shared" si="113"/>
        <v>22.548038445544979</v>
      </c>
      <c r="S54" s="139">
        <f t="shared" si="114"/>
        <v>13</v>
      </c>
      <c r="T54" s="139">
        <f t="shared" si="115"/>
        <v>284</v>
      </c>
      <c r="U54" t="s">
        <v>116</v>
      </c>
      <c r="V54" t="s">
        <v>120</v>
      </c>
      <c r="W54" t="s">
        <v>116</v>
      </c>
      <c r="X54" s="4" t="s">
        <v>120</v>
      </c>
      <c r="Y54" s="4" t="s">
        <v>207</v>
      </c>
      <c r="Z54" s="4" t="s">
        <v>164</v>
      </c>
      <c r="AA54" s="4" t="s">
        <v>48</v>
      </c>
      <c r="AB54" s="4">
        <v>524</v>
      </c>
      <c r="AC54" s="4">
        <v>4299.6450000000004</v>
      </c>
      <c r="AD54" s="4">
        <v>1576.748</v>
      </c>
      <c r="AE54" s="4">
        <v>2.7269999999999999</v>
      </c>
      <c r="AF54" s="4">
        <v>2.7</v>
      </c>
      <c r="AG54" s="4">
        <v>8.6289999999999996</v>
      </c>
      <c r="AH54" s="4">
        <v>313.30206099999998</v>
      </c>
      <c r="AI54" s="4">
        <v>10.623735999999999</v>
      </c>
      <c r="AJ54" s="4">
        <v>111.99011900000001</v>
      </c>
      <c r="AK54" s="4">
        <v>1234</v>
      </c>
      <c r="AL54" s="4">
        <v>13</v>
      </c>
      <c r="AM54" s="4">
        <v>284</v>
      </c>
      <c r="AN54" s="4">
        <v>82</v>
      </c>
      <c r="AO54" s="4">
        <v>13.72364</v>
      </c>
      <c r="AP54" s="4">
        <v>136.80000000000001</v>
      </c>
      <c r="AQ54" s="4">
        <v>0</v>
      </c>
      <c r="AR54" s="4">
        <v>40</v>
      </c>
      <c r="AS54" s="4">
        <v>7015</v>
      </c>
      <c r="AT54" s="4">
        <v>0.30199999999999999</v>
      </c>
      <c r="AU54" s="4">
        <v>6.6050000000000004</v>
      </c>
      <c r="AV54" s="4">
        <v>17305</v>
      </c>
      <c r="AW54" s="4">
        <v>0</v>
      </c>
      <c r="AX54" s="4">
        <v>0.63</v>
      </c>
      <c r="AY54">
        <v>1.0099999999999998</v>
      </c>
      <c r="AZ54" t="s">
        <v>71</v>
      </c>
      <c r="BA54" t="s">
        <v>308</v>
      </c>
      <c r="BB54">
        <v>1</v>
      </c>
      <c r="BC54" t="s">
        <v>373</v>
      </c>
      <c r="BD54">
        <v>9</v>
      </c>
      <c r="BE54">
        <v>27270.957000000002</v>
      </c>
      <c r="BF54">
        <v>0.15766388396270803</v>
      </c>
      <c r="BG54">
        <v>0.15924052280233508</v>
      </c>
      <c r="BH54">
        <v>235661.55499999991</v>
      </c>
      <c r="BI54">
        <v>1.8244999698826574E-2</v>
      </c>
      <c r="BJ54">
        <v>1.8427449695814835E-2</v>
      </c>
      <c r="BK54">
        <v>1</v>
      </c>
      <c r="BL54" t="s">
        <v>71</v>
      </c>
      <c r="BM54">
        <v>0</v>
      </c>
      <c r="BN54" t="s">
        <v>288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1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79" width="0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159</v>
      </c>
      <c r="Q4" s="214" t="s">
        <v>43</v>
      </c>
      <c r="R4" s="214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519</v>
      </c>
      <c r="AN4" s="13"/>
      <c r="AO4" t="s">
        <v>162</v>
      </c>
      <c r="AP4" t="s">
        <v>520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521</v>
      </c>
      <c r="AY4" t="s">
        <v>123</v>
      </c>
      <c r="AZ4" t="s">
        <v>522</v>
      </c>
      <c r="BA4" t="s">
        <v>523</v>
      </c>
      <c r="BB4" t="s">
        <v>524</v>
      </c>
      <c r="BC4" t="s">
        <v>525</v>
      </c>
      <c r="BD4">
        <v>24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294" t="str">
        <f>BI5</f>
        <v>신화여객</v>
      </c>
      <c r="B5" s="124">
        <f>IF(BJ5="NULL", E5, BJ5)</f>
        <v>678</v>
      </c>
      <c r="C5" s="125" t="str">
        <f>BK5</f>
        <v>F</v>
      </c>
      <c r="D5" s="126">
        <f>BL5</f>
        <v>0.71115384615384614</v>
      </c>
      <c r="E5" s="127">
        <f>U5</f>
        <v>678</v>
      </c>
      <c r="F5" s="128" t="str">
        <f t="shared" ref="F5:I6" si="0">BN5</f>
        <v>37</v>
      </c>
      <c r="G5" s="129" t="str">
        <f t="shared" si="0"/>
        <v>71바6162</v>
      </c>
      <c r="H5" s="130">
        <f t="shared" si="0"/>
        <v>1</v>
      </c>
      <c r="I5" s="131">
        <f t="shared" si="0"/>
        <v>775.43</v>
      </c>
      <c r="J5" s="132">
        <f>AB5/AA5</f>
        <v>4.8586552605254997E-2</v>
      </c>
      <c r="K5" s="132">
        <f>AC5/AA5</f>
        <v>0.41144952882315133</v>
      </c>
      <c r="L5" s="132">
        <f>AD5/I5</f>
        <v>0.20117870084985107</v>
      </c>
      <c r="M5" s="133">
        <f>Z5</f>
        <v>13.99</v>
      </c>
      <c r="N5" s="134">
        <f>BV5</f>
        <v>1.8054498794217404</v>
      </c>
      <c r="O5" s="134">
        <f>BW5</f>
        <v>13.025031272971127</v>
      </c>
      <c r="P5" s="215">
        <f>AK5</f>
        <v>21</v>
      </c>
      <c r="Q5" s="216">
        <f>AE5</f>
        <v>14</v>
      </c>
      <c r="R5" s="216">
        <f>AF5</f>
        <v>101</v>
      </c>
      <c r="T5">
        <v>524</v>
      </c>
      <c r="U5">
        <v>678</v>
      </c>
      <c r="V5" t="s">
        <v>526</v>
      </c>
      <c r="W5">
        <v>775.43</v>
      </c>
      <c r="X5">
        <v>419.41</v>
      </c>
      <c r="Y5">
        <v>1.849</v>
      </c>
      <c r="Z5">
        <v>13.99</v>
      </c>
      <c r="AA5">
        <v>57.726095999999998</v>
      </c>
      <c r="AB5">
        <v>2.8047119999999999</v>
      </c>
      <c r="AC5">
        <v>23.751374999999999</v>
      </c>
      <c r="AD5" s="1">
        <v>156</v>
      </c>
      <c r="AE5">
        <v>14</v>
      </c>
      <c r="AF5">
        <v>101</v>
      </c>
      <c r="AG5">
        <v>73</v>
      </c>
      <c r="AH5">
        <v>13.432919</v>
      </c>
      <c r="AI5">
        <v>76.3</v>
      </c>
      <c r="AJ5">
        <v>0</v>
      </c>
      <c r="AK5">
        <v>21</v>
      </c>
      <c r="AL5">
        <v>16022</v>
      </c>
      <c r="AM5">
        <v>0.71115384615384614</v>
      </c>
      <c r="AN5" t="s">
        <v>70</v>
      </c>
      <c r="AO5">
        <v>775.43</v>
      </c>
      <c r="AP5" t="s">
        <v>527</v>
      </c>
      <c r="AQ5" t="s">
        <v>116</v>
      </c>
      <c r="AR5" t="s">
        <v>118</v>
      </c>
      <c r="AS5" t="s">
        <v>116</v>
      </c>
      <c r="AT5" t="s">
        <v>118</v>
      </c>
      <c r="AU5" t="s">
        <v>339</v>
      </c>
      <c r="AV5" t="s">
        <v>526</v>
      </c>
      <c r="AW5" t="s">
        <v>70</v>
      </c>
      <c r="AX5">
        <v>678</v>
      </c>
      <c r="AY5" t="s">
        <v>528</v>
      </c>
      <c r="AZ5">
        <v>4</v>
      </c>
      <c r="BA5" t="s">
        <v>529</v>
      </c>
      <c r="BB5">
        <v>1</v>
      </c>
      <c r="BC5">
        <v>1</v>
      </c>
      <c r="BE5" t="s">
        <v>70</v>
      </c>
      <c r="BF5">
        <v>0</v>
      </c>
      <c r="BG5" t="s">
        <v>288</v>
      </c>
      <c r="BI5" t="s">
        <v>116</v>
      </c>
      <c r="BJ5" t="s">
        <v>526</v>
      </c>
      <c r="BK5" t="s">
        <v>70</v>
      </c>
      <c r="BL5">
        <v>0.71115384615384614</v>
      </c>
      <c r="BM5">
        <v>678</v>
      </c>
      <c r="BN5" t="s">
        <v>118</v>
      </c>
      <c r="BO5" t="s">
        <v>339</v>
      </c>
      <c r="BP5">
        <v>1</v>
      </c>
      <c r="BQ5">
        <v>775.43</v>
      </c>
      <c r="BR5">
        <v>4.8586552605254997E-2</v>
      </c>
      <c r="BS5">
        <v>0.41144952882315133</v>
      </c>
      <c r="BT5">
        <v>0.20117870084985107</v>
      </c>
      <c r="BU5">
        <v>13.99</v>
      </c>
      <c r="BV5">
        <v>1.8054498794217404</v>
      </c>
      <c r="BW5">
        <v>13.025031272971127</v>
      </c>
      <c r="BX5">
        <v>21</v>
      </c>
      <c r="BY5">
        <v>14</v>
      </c>
      <c r="BZ5">
        <v>101</v>
      </c>
    </row>
    <row r="6" spans="1:78" ht="16.5">
      <c r="A6" s="295" t="str">
        <f>BI6</f>
        <v>신화여객</v>
      </c>
      <c r="B6" s="108" t="str">
        <f>IF(BJ6="NULL", E6, BJ6)</f>
        <v>강상규</v>
      </c>
      <c r="C6" s="109" t="str">
        <f>BK6</f>
        <v>C</v>
      </c>
      <c r="D6" s="110">
        <f>BL6</f>
        <v>0.85218749999999988</v>
      </c>
      <c r="E6" s="111">
        <f>U6</f>
        <v>6572</v>
      </c>
      <c r="F6" s="112" t="str">
        <f t="shared" si="0"/>
        <v>526</v>
      </c>
      <c r="G6" s="113" t="str">
        <f t="shared" si="0"/>
        <v>72바1102</v>
      </c>
      <c r="H6" s="114">
        <f t="shared" si="0"/>
        <v>1</v>
      </c>
      <c r="I6" s="115">
        <f t="shared" si="0"/>
        <v>1825.162</v>
      </c>
      <c r="J6" s="116">
        <f>AB6/AA6</f>
        <v>3.2652686341060611E-2</v>
      </c>
      <c r="K6" s="116">
        <f>AC6/AA6</f>
        <v>0.33990815003745622</v>
      </c>
      <c r="L6" s="116">
        <f>AD6/I6</f>
        <v>0.25860718117076731</v>
      </c>
      <c r="M6" s="117">
        <f>Z6</f>
        <v>11.601000000000001</v>
      </c>
      <c r="N6" s="118">
        <f>BV6</f>
        <v>0</v>
      </c>
      <c r="O6" s="118">
        <f>BW6</f>
        <v>27.011300914658534</v>
      </c>
      <c r="P6" s="217">
        <f>AK6</f>
        <v>3</v>
      </c>
      <c r="Q6" s="218">
        <f>AE6</f>
        <v>0</v>
      </c>
      <c r="R6" s="218">
        <f>AF6</f>
        <v>493</v>
      </c>
      <c r="T6">
        <v>524</v>
      </c>
      <c r="U6">
        <v>6572</v>
      </c>
      <c r="V6" t="s">
        <v>208</v>
      </c>
      <c r="W6">
        <v>1825.162</v>
      </c>
      <c r="X6">
        <v>669.33600000000001</v>
      </c>
      <c r="Y6">
        <v>2.7269999999999999</v>
      </c>
      <c r="Z6">
        <v>11.601000000000001</v>
      </c>
      <c r="AA6">
        <v>113.55911</v>
      </c>
      <c r="AB6">
        <v>3.7080099999999998</v>
      </c>
      <c r="AC6">
        <v>38.599666999999997</v>
      </c>
      <c r="AD6" s="1">
        <v>472</v>
      </c>
      <c r="AE6">
        <v>0</v>
      </c>
      <c r="AF6">
        <v>493</v>
      </c>
      <c r="AG6">
        <v>69</v>
      </c>
      <c r="AH6">
        <v>16.072351999999999</v>
      </c>
      <c r="AI6">
        <v>142.9</v>
      </c>
      <c r="AJ6">
        <v>0</v>
      </c>
      <c r="AK6">
        <v>3</v>
      </c>
      <c r="AL6">
        <v>379</v>
      </c>
      <c r="AM6">
        <v>0.85218749999999988</v>
      </c>
      <c r="AN6" t="s">
        <v>69</v>
      </c>
      <c r="AO6">
        <v>1825.162</v>
      </c>
      <c r="AP6" t="s">
        <v>385</v>
      </c>
      <c r="AQ6" t="s">
        <v>116</v>
      </c>
      <c r="AR6" t="s">
        <v>119</v>
      </c>
      <c r="AS6" t="s">
        <v>116</v>
      </c>
      <c r="AT6" t="s">
        <v>119</v>
      </c>
      <c r="AU6" t="s">
        <v>198</v>
      </c>
      <c r="AV6" t="s">
        <v>208</v>
      </c>
      <c r="AW6" t="s">
        <v>69</v>
      </c>
      <c r="AX6">
        <v>6572</v>
      </c>
      <c r="AY6" t="s">
        <v>530</v>
      </c>
      <c r="AZ6">
        <v>7</v>
      </c>
      <c r="BA6" t="s">
        <v>382</v>
      </c>
      <c r="BB6">
        <v>1</v>
      </c>
      <c r="BC6">
        <v>1</v>
      </c>
      <c r="BE6" t="s">
        <v>67</v>
      </c>
      <c r="BF6">
        <v>1</v>
      </c>
      <c r="BG6" t="s">
        <v>329</v>
      </c>
      <c r="BI6" t="s">
        <v>116</v>
      </c>
      <c r="BJ6" t="s">
        <v>208</v>
      </c>
      <c r="BK6" t="s">
        <v>69</v>
      </c>
      <c r="BL6">
        <v>0.85218749999999988</v>
      </c>
      <c r="BM6">
        <v>6572</v>
      </c>
      <c r="BN6" t="s">
        <v>119</v>
      </c>
      <c r="BO6" t="s">
        <v>198</v>
      </c>
      <c r="BP6">
        <v>1</v>
      </c>
      <c r="BQ6">
        <v>1825.162</v>
      </c>
      <c r="BR6">
        <v>3.2652686341060611E-2</v>
      </c>
      <c r="BS6">
        <v>0.33990815003745622</v>
      </c>
      <c r="BT6">
        <v>0.25860718117076731</v>
      </c>
      <c r="BU6">
        <v>11.601000000000001</v>
      </c>
      <c r="BV6">
        <v>0</v>
      </c>
      <c r="BW6">
        <v>27.011300914658534</v>
      </c>
      <c r="BX6">
        <v>3</v>
      </c>
      <c r="BY6">
        <v>0</v>
      </c>
      <c r="BZ6">
        <v>493</v>
      </c>
    </row>
    <row r="7" spans="1:78" ht="16.5">
      <c r="A7" s="294" t="str">
        <f t="shared" ref="A7:A70" si="1">BI7</f>
        <v>신화여객</v>
      </c>
      <c r="B7" s="124" t="str">
        <f t="shared" ref="B7:B70" si="2">IF(BJ7="NULL", E7, BJ7)</f>
        <v>강천성</v>
      </c>
      <c r="C7" s="125" t="str">
        <f t="shared" ref="C7:C70" si="3">BK7</f>
        <v>B</v>
      </c>
      <c r="D7" s="126">
        <f t="shared" ref="D7:D70" si="4">BL7</f>
        <v>0.94929798570632362</v>
      </c>
      <c r="E7" s="127">
        <f t="shared" ref="E7:E70" si="5">U7</f>
        <v>6074</v>
      </c>
      <c r="F7" s="128" t="str">
        <f t="shared" ref="F7:F70" si="6">BN7</f>
        <v>555</v>
      </c>
      <c r="G7" s="129" t="str">
        <f t="shared" ref="G7:G70" si="7">BO7</f>
        <v>72바1105</v>
      </c>
      <c r="H7" s="130">
        <f t="shared" ref="H7:H70" si="8">BP7</f>
        <v>6</v>
      </c>
      <c r="I7" s="131">
        <f t="shared" ref="I7:I70" si="9">BQ7</f>
        <v>7530.4779999999992</v>
      </c>
      <c r="J7" s="132">
        <f t="shared" ref="J7:J70" si="10">AB7/AA7</f>
        <v>3.0530184229085957E-2</v>
      </c>
      <c r="K7" s="132">
        <f t="shared" ref="K7:K70" si="11">AC7/AA7</f>
        <v>0.3704626668416377</v>
      </c>
      <c r="L7" s="132">
        <f t="shared" ref="L7:L70" si="12">AD7/I7</f>
        <v>0.22322620157711107</v>
      </c>
      <c r="M7" s="133">
        <f t="shared" ref="M7:M70" si="13">Z7</f>
        <v>9.5250000000000004</v>
      </c>
      <c r="N7" s="134">
        <f t="shared" ref="N7:N70" si="14">BV7</f>
        <v>0.47805730260416407</v>
      </c>
      <c r="O7" s="134">
        <f t="shared" ref="O7:O70" si="15">BW7</f>
        <v>20.822051402314703</v>
      </c>
      <c r="P7" s="215">
        <f t="shared" ref="P7:P70" si="16">AK7</f>
        <v>82</v>
      </c>
      <c r="Q7" s="216">
        <f t="shared" ref="Q7:Q70" si="17">AE7</f>
        <v>36</v>
      </c>
      <c r="R7" s="216">
        <f t="shared" ref="R7:R70" si="18">AF7</f>
        <v>1568</v>
      </c>
      <c r="T7">
        <v>524</v>
      </c>
      <c r="U7">
        <v>6074</v>
      </c>
      <c r="V7" t="s">
        <v>290</v>
      </c>
      <c r="W7">
        <v>7530.4780000000001</v>
      </c>
      <c r="X7">
        <v>2811.1329999999998</v>
      </c>
      <c r="Y7">
        <v>2.6789999999999998</v>
      </c>
      <c r="Z7">
        <v>9.5250000000000004</v>
      </c>
      <c r="AA7">
        <v>539.68557399999997</v>
      </c>
      <c r="AB7">
        <v>16.476700000000001</v>
      </c>
      <c r="AC7">
        <v>199.933357</v>
      </c>
      <c r="AD7" s="1">
        <v>1681</v>
      </c>
      <c r="AE7">
        <v>36</v>
      </c>
      <c r="AF7">
        <v>1568</v>
      </c>
      <c r="AG7">
        <v>83</v>
      </c>
      <c r="AH7">
        <v>13.953454000000001</v>
      </c>
      <c r="AI7">
        <v>449.7</v>
      </c>
      <c r="AJ7">
        <v>0</v>
      </c>
      <c r="AK7">
        <v>82</v>
      </c>
      <c r="AL7">
        <v>22860</v>
      </c>
      <c r="AM7">
        <v>0.94929798570632362</v>
      </c>
      <c r="AN7" t="s">
        <v>68</v>
      </c>
      <c r="AO7">
        <v>4729.2960000000003</v>
      </c>
      <c r="AP7" t="s">
        <v>386</v>
      </c>
      <c r="AQ7" t="s">
        <v>116</v>
      </c>
      <c r="AR7" t="s">
        <v>120</v>
      </c>
      <c r="AS7" t="s">
        <v>116</v>
      </c>
      <c r="AT7" t="s">
        <v>120</v>
      </c>
      <c r="AU7" t="s">
        <v>206</v>
      </c>
      <c r="AV7" t="s">
        <v>290</v>
      </c>
      <c r="AW7" t="s">
        <v>68</v>
      </c>
      <c r="AX7">
        <v>6074</v>
      </c>
      <c r="AY7" t="s">
        <v>531</v>
      </c>
      <c r="AZ7">
        <v>1</v>
      </c>
      <c r="BA7" t="s">
        <v>332</v>
      </c>
      <c r="BB7">
        <v>6</v>
      </c>
      <c r="BC7">
        <v>1</v>
      </c>
      <c r="BE7" t="s">
        <v>66</v>
      </c>
      <c r="BF7">
        <v>-1</v>
      </c>
      <c r="BG7" t="s">
        <v>377</v>
      </c>
      <c r="BI7" t="s">
        <v>116</v>
      </c>
      <c r="BJ7" t="s">
        <v>290</v>
      </c>
      <c r="BK7" t="s">
        <v>68</v>
      </c>
      <c r="BL7">
        <v>0.94929798570632362</v>
      </c>
      <c r="BM7">
        <v>6074</v>
      </c>
      <c r="BN7" t="s">
        <v>120</v>
      </c>
      <c r="BO7" t="s">
        <v>206</v>
      </c>
      <c r="BP7">
        <v>6</v>
      </c>
      <c r="BQ7">
        <v>7530.4779999999992</v>
      </c>
      <c r="BR7">
        <v>3.0530184229085957E-2</v>
      </c>
      <c r="BS7">
        <v>0.3704626668416377</v>
      </c>
      <c r="BT7">
        <v>0.22322620157711104</v>
      </c>
      <c r="BU7">
        <v>9.5250000000000004</v>
      </c>
      <c r="BV7">
        <v>0.47805730260416407</v>
      </c>
      <c r="BW7">
        <v>20.822051402314703</v>
      </c>
      <c r="BX7">
        <v>82</v>
      </c>
      <c r="BY7">
        <v>36</v>
      </c>
      <c r="BZ7">
        <v>1568</v>
      </c>
    </row>
    <row r="8" spans="1:78" ht="16.5">
      <c r="A8" s="295" t="str">
        <f t="shared" si="1"/>
        <v>신화여객</v>
      </c>
      <c r="B8" s="108" t="str">
        <f t="shared" si="2"/>
        <v>고동윤</v>
      </c>
      <c r="C8" s="109" t="str">
        <f t="shared" si="3"/>
        <v>F</v>
      </c>
      <c r="D8" s="110">
        <f t="shared" si="4"/>
        <v>0.79749999999999999</v>
      </c>
      <c r="E8" s="111">
        <f t="shared" si="5"/>
        <v>5283</v>
      </c>
      <c r="F8" s="112" t="str">
        <f t="shared" si="6"/>
        <v>526</v>
      </c>
      <c r="G8" s="113" t="str">
        <f t="shared" si="7"/>
        <v>72바1103</v>
      </c>
      <c r="H8" s="114">
        <f t="shared" si="8"/>
        <v>1</v>
      </c>
      <c r="I8" s="115">
        <f t="shared" si="9"/>
        <v>2004.999</v>
      </c>
      <c r="J8" s="116">
        <f t="shared" si="10"/>
        <v>2.6051711520236231E-2</v>
      </c>
      <c r="K8" s="116">
        <f t="shared" si="11"/>
        <v>0.35046495027780022</v>
      </c>
      <c r="L8" s="116">
        <f t="shared" si="12"/>
        <v>0.25037418971281283</v>
      </c>
      <c r="M8" s="117">
        <f t="shared" si="13"/>
        <v>10.986000000000001</v>
      </c>
      <c r="N8" s="118">
        <f t="shared" si="14"/>
        <v>4.9875336596177849E-2</v>
      </c>
      <c r="O8" s="118">
        <f t="shared" si="15"/>
        <v>17.306741798873716</v>
      </c>
      <c r="P8" s="217">
        <f t="shared" si="16"/>
        <v>10</v>
      </c>
      <c r="Q8" s="218">
        <f t="shared" si="17"/>
        <v>1</v>
      </c>
      <c r="R8" s="218">
        <f t="shared" si="18"/>
        <v>347</v>
      </c>
      <c r="T8">
        <v>524</v>
      </c>
      <c r="U8">
        <v>5283</v>
      </c>
      <c r="V8" t="s">
        <v>321</v>
      </c>
      <c r="W8">
        <v>2004.999</v>
      </c>
      <c r="X8">
        <v>785.69799999999998</v>
      </c>
      <c r="Y8">
        <v>2.552</v>
      </c>
      <c r="Z8">
        <v>10.986000000000001</v>
      </c>
      <c r="AA8">
        <v>138.728275</v>
      </c>
      <c r="AB8">
        <v>3.614109</v>
      </c>
      <c r="AC8">
        <v>48.619397999999997</v>
      </c>
      <c r="AD8" s="1">
        <v>502</v>
      </c>
      <c r="AE8">
        <v>1</v>
      </c>
      <c r="AF8">
        <v>347</v>
      </c>
      <c r="AG8">
        <v>76</v>
      </c>
      <c r="AH8">
        <v>14.452705999999999</v>
      </c>
      <c r="AI8">
        <v>25.3</v>
      </c>
      <c r="AJ8">
        <v>0</v>
      </c>
      <c r="AK8">
        <v>10</v>
      </c>
      <c r="AL8">
        <v>2098</v>
      </c>
      <c r="AM8">
        <v>0.79749999999999999</v>
      </c>
      <c r="AN8" t="s">
        <v>70</v>
      </c>
      <c r="AO8">
        <v>2004.999</v>
      </c>
      <c r="AP8" t="s">
        <v>387</v>
      </c>
      <c r="AQ8" t="s">
        <v>116</v>
      </c>
      <c r="AR8" t="s">
        <v>119</v>
      </c>
      <c r="AS8" t="s">
        <v>116</v>
      </c>
      <c r="AT8" t="s">
        <v>119</v>
      </c>
      <c r="AU8" t="s">
        <v>322</v>
      </c>
      <c r="AV8" t="s">
        <v>321</v>
      </c>
      <c r="AW8" t="s">
        <v>70</v>
      </c>
      <c r="AX8">
        <v>5283</v>
      </c>
      <c r="AY8" t="s">
        <v>532</v>
      </c>
      <c r="AZ8">
        <v>1</v>
      </c>
      <c r="BA8" t="s">
        <v>533</v>
      </c>
      <c r="BB8">
        <v>1</v>
      </c>
      <c r="BC8">
        <v>1</v>
      </c>
      <c r="BE8" t="s">
        <v>67</v>
      </c>
      <c r="BF8">
        <v>-1</v>
      </c>
      <c r="BG8" t="s">
        <v>377</v>
      </c>
      <c r="BI8" t="s">
        <v>116</v>
      </c>
      <c r="BJ8" t="s">
        <v>321</v>
      </c>
      <c r="BK8" t="s">
        <v>70</v>
      </c>
      <c r="BL8">
        <v>0.79749999999999999</v>
      </c>
      <c r="BM8">
        <v>5283</v>
      </c>
      <c r="BN8" t="s">
        <v>119</v>
      </c>
      <c r="BO8" t="s">
        <v>322</v>
      </c>
      <c r="BP8">
        <v>1</v>
      </c>
      <c r="BQ8">
        <v>2004.999</v>
      </c>
      <c r="BR8">
        <v>2.6051711520236231E-2</v>
      </c>
      <c r="BS8">
        <v>0.35046495027780022</v>
      </c>
      <c r="BT8">
        <v>0.25037418971281283</v>
      </c>
      <c r="BU8">
        <v>10.986000000000001</v>
      </c>
      <c r="BV8">
        <v>4.9875336596177849E-2</v>
      </c>
      <c r="BW8">
        <v>17.306741798873716</v>
      </c>
      <c r="BX8">
        <v>10</v>
      </c>
      <c r="BY8">
        <v>1</v>
      </c>
      <c r="BZ8">
        <v>347</v>
      </c>
    </row>
    <row r="9" spans="1:78" ht="16.5">
      <c r="A9" s="294" t="str">
        <f t="shared" si="1"/>
        <v>신화여객</v>
      </c>
      <c r="B9" s="124" t="str">
        <f t="shared" si="2"/>
        <v>고한석</v>
      </c>
      <c r="C9" s="125" t="str">
        <f t="shared" si="3"/>
        <v>D</v>
      </c>
      <c r="D9" s="126">
        <f t="shared" si="4"/>
        <v>0.84445282676630562</v>
      </c>
      <c r="E9" s="127">
        <f t="shared" si="5"/>
        <v>2677</v>
      </c>
      <c r="F9" s="128" t="str">
        <f t="shared" si="6"/>
        <v>37</v>
      </c>
      <c r="G9" s="129" t="str">
        <f t="shared" si="7"/>
        <v>71바6166</v>
      </c>
      <c r="H9" s="130">
        <f t="shared" si="8"/>
        <v>2</v>
      </c>
      <c r="I9" s="131">
        <f t="shared" si="9"/>
        <v>2496.1669999999999</v>
      </c>
      <c r="J9" s="132">
        <f t="shared" si="10"/>
        <v>5.1196700369045951E-2</v>
      </c>
      <c r="K9" s="132">
        <f t="shared" si="11"/>
        <v>0.34862086966038297</v>
      </c>
      <c r="L9" s="132">
        <f t="shared" si="12"/>
        <v>0.16425183090714685</v>
      </c>
      <c r="M9" s="133">
        <f t="shared" si="13"/>
        <v>10.571999999999999</v>
      </c>
      <c r="N9" s="134">
        <f t="shared" si="14"/>
        <v>0.16024568868989936</v>
      </c>
      <c r="O9" s="134">
        <f t="shared" si="15"/>
        <v>7.4113631019078454</v>
      </c>
      <c r="P9" s="215">
        <f t="shared" si="16"/>
        <v>17</v>
      </c>
      <c r="Q9" s="216">
        <f t="shared" si="17"/>
        <v>4</v>
      </c>
      <c r="R9" s="216">
        <f t="shared" si="18"/>
        <v>185</v>
      </c>
      <c r="T9">
        <v>524</v>
      </c>
      <c r="U9">
        <v>2677</v>
      </c>
      <c r="V9" t="s">
        <v>323</v>
      </c>
      <c r="W9">
        <v>2496.1669999999999</v>
      </c>
      <c r="X9">
        <v>1137.9179999999999</v>
      </c>
      <c r="Y9">
        <v>2.194</v>
      </c>
      <c r="Z9">
        <v>10.571999999999999</v>
      </c>
      <c r="AA9">
        <v>168.89549400000001</v>
      </c>
      <c r="AB9">
        <v>8.6468919999999994</v>
      </c>
      <c r="AC9">
        <v>58.880493999999999</v>
      </c>
      <c r="AD9" s="1">
        <v>410</v>
      </c>
      <c r="AE9">
        <v>4</v>
      </c>
      <c r="AF9">
        <v>185</v>
      </c>
      <c r="AG9">
        <v>85</v>
      </c>
      <c r="AH9">
        <v>14.779358</v>
      </c>
      <c r="AI9">
        <v>698.4</v>
      </c>
      <c r="AJ9">
        <v>73.5</v>
      </c>
      <c r="AK9">
        <v>17</v>
      </c>
      <c r="AL9">
        <v>9949</v>
      </c>
      <c r="AM9">
        <v>0.84445282676630562</v>
      </c>
      <c r="AN9" t="s">
        <v>67</v>
      </c>
      <c r="AO9">
        <v>2370.8069999999998</v>
      </c>
      <c r="AP9" t="s">
        <v>388</v>
      </c>
      <c r="AQ9" t="s">
        <v>116</v>
      </c>
      <c r="AR9" t="s">
        <v>118</v>
      </c>
      <c r="AS9" t="s">
        <v>116</v>
      </c>
      <c r="AT9" t="s">
        <v>118</v>
      </c>
      <c r="AU9" t="s">
        <v>337</v>
      </c>
      <c r="AV9" t="s">
        <v>323</v>
      </c>
      <c r="AW9" t="s">
        <v>67</v>
      </c>
      <c r="AX9">
        <v>2677</v>
      </c>
      <c r="AY9" t="s">
        <v>534</v>
      </c>
      <c r="AZ9">
        <v>1</v>
      </c>
      <c r="BA9" t="s">
        <v>303</v>
      </c>
      <c r="BB9">
        <v>2</v>
      </c>
      <c r="BC9">
        <v>1</v>
      </c>
      <c r="BE9" t="s">
        <v>68</v>
      </c>
      <c r="BF9">
        <v>-2</v>
      </c>
      <c r="BG9" t="s">
        <v>377</v>
      </c>
      <c r="BI9" t="s">
        <v>116</v>
      </c>
      <c r="BJ9" t="s">
        <v>323</v>
      </c>
      <c r="BK9" t="s">
        <v>67</v>
      </c>
      <c r="BL9">
        <v>0.84445282676630562</v>
      </c>
      <c r="BM9">
        <v>2677</v>
      </c>
      <c r="BN9" t="s">
        <v>118</v>
      </c>
      <c r="BO9" t="s">
        <v>337</v>
      </c>
      <c r="BP9">
        <v>2</v>
      </c>
      <c r="BQ9">
        <v>2496.1669999999999</v>
      </c>
      <c r="BR9">
        <v>5.1196700369045951E-2</v>
      </c>
      <c r="BS9">
        <v>0.34862086966038297</v>
      </c>
      <c r="BT9">
        <v>0.16425183090714685</v>
      </c>
      <c r="BU9">
        <v>10.571999999999999</v>
      </c>
      <c r="BV9">
        <v>0.16024568868989936</v>
      </c>
      <c r="BW9">
        <v>7.4113631019078454</v>
      </c>
      <c r="BX9">
        <v>17</v>
      </c>
      <c r="BY9">
        <v>4</v>
      </c>
      <c r="BZ9">
        <v>185</v>
      </c>
    </row>
    <row r="10" spans="1:78" ht="16.5">
      <c r="A10" s="295" t="str">
        <f t="shared" si="1"/>
        <v>신화여객</v>
      </c>
      <c r="B10" s="108" t="str">
        <f t="shared" si="2"/>
        <v>곽태용</v>
      </c>
      <c r="C10" s="109" t="str">
        <f t="shared" si="3"/>
        <v>S</v>
      </c>
      <c r="D10" s="110">
        <f t="shared" si="4"/>
        <v>1.0325</v>
      </c>
      <c r="E10" s="111">
        <f t="shared" si="5"/>
        <v>4181</v>
      </c>
      <c r="F10" s="112" t="str">
        <f t="shared" si="6"/>
        <v>555</v>
      </c>
      <c r="G10" s="113" t="str">
        <f t="shared" si="7"/>
        <v>71바6157</v>
      </c>
      <c r="H10" s="114">
        <f t="shared" si="8"/>
        <v>1</v>
      </c>
      <c r="I10" s="115">
        <f t="shared" si="9"/>
        <v>756.01400000000001</v>
      </c>
      <c r="J10" s="116">
        <f t="shared" si="10"/>
        <v>3.09384021318828E-4</v>
      </c>
      <c r="K10" s="116">
        <f t="shared" si="11"/>
        <v>0.35849816307268073</v>
      </c>
      <c r="L10" s="116">
        <f t="shared" si="12"/>
        <v>0.24338173631705232</v>
      </c>
      <c r="M10" s="117">
        <f t="shared" si="13"/>
        <v>8.0649999999999995</v>
      </c>
      <c r="N10" s="118">
        <f t="shared" si="14"/>
        <v>0.13227268278100671</v>
      </c>
      <c r="O10" s="118">
        <f t="shared" si="15"/>
        <v>3.0422717039631539</v>
      </c>
      <c r="P10" s="217">
        <f t="shared" si="16"/>
        <v>0</v>
      </c>
      <c r="Q10" s="218">
        <f t="shared" si="17"/>
        <v>1</v>
      </c>
      <c r="R10" s="218">
        <f t="shared" si="18"/>
        <v>23</v>
      </c>
      <c r="T10">
        <v>524</v>
      </c>
      <c r="U10">
        <v>4181</v>
      </c>
      <c r="V10" t="s">
        <v>209</v>
      </c>
      <c r="W10">
        <v>756.01400000000001</v>
      </c>
      <c r="X10">
        <v>261.50700000000001</v>
      </c>
      <c r="Y10">
        <v>2.891</v>
      </c>
      <c r="Z10">
        <v>8.0649999999999995</v>
      </c>
      <c r="AA10">
        <v>51.169417000000003</v>
      </c>
      <c r="AB10">
        <v>1.5831000000000001E-2</v>
      </c>
      <c r="AC10">
        <v>18.344142000000002</v>
      </c>
      <c r="AD10" s="1">
        <v>184</v>
      </c>
      <c r="AE10">
        <v>1</v>
      </c>
      <c r="AF10">
        <v>23</v>
      </c>
      <c r="AG10">
        <v>69</v>
      </c>
      <c r="AH10">
        <v>14.774723</v>
      </c>
      <c r="AI10">
        <v>25.4</v>
      </c>
      <c r="AJ10">
        <v>0</v>
      </c>
      <c r="AK10">
        <v>0</v>
      </c>
      <c r="AL10">
        <v>0</v>
      </c>
      <c r="AM10">
        <v>1.0325</v>
      </c>
      <c r="AN10" t="s">
        <v>71</v>
      </c>
      <c r="AO10">
        <v>756.01400000000001</v>
      </c>
      <c r="AP10" t="s">
        <v>389</v>
      </c>
      <c r="AQ10" t="s">
        <v>116</v>
      </c>
      <c r="AR10" t="s">
        <v>120</v>
      </c>
      <c r="AS10" t="s">
        <v>116</v>
      </c>
      <c r="AT10" t="s">
        <v>120</v>
      </c>
      <c r="AU10" t="s">
        <v>203</v>
      </c>
      <c r="AV10" t="s">
        <v>209</v>
      </c>
      <c r="AW10" t="s">
        <v>71</v>
      </c>
      <c r="AX10">
        <v>4181</v>
      </c>
      <c r="AY10" t="s">
        <v>535</v>
      </c>
      <c r="AZ10">
        <v>4</v>
      </c>
      <c r="BA10" t="s">
        <v>536</v>
      </c>
      <c r="BB10">
        <v>1</v>
      </c>
      <c r="BC10">
        <v>1</v>
      </c>
      <c r="BE10" t="s">
        <v>66</v>
      </c>
      <c r="BF10">
        <v>1</v>
      </c>
      <c r="BG10" t="s">
        <v>329</v>
      </c>
      <c r="BI10" t="s">
        <v>116</v>
      </c>
      <c r="BJ10" t="s">
        <v>209</v>
      </c>
      <c r="BK10" t="s">
        <v>71</v>
      </c>
      <c r="BL10">
        <v>1.0325</v>
      </c>
      <c r="BM10">
        <v>4181</v>
      </c>
      <c r="BN10" t="s">
        <v>120</v>
      </c>
      <c r="BO10" t="s">
        <v>203</v>
      </c>
      <c r="BP10">
        <v>1</v>
      </c>
      <c r="BQ10">
        <v>756.01400000000001</v>
      </c>
      <c r="BR10">
        <v>3.09384021318828E-4</v>
      </c>
      <c r="BS10">
        <v>0.35849816307268073</v>
      </c>
      <c r="BT10">
        <v>0.24338173631705232</v>
      </c>
      <c r="BU10">
        <v>8.0649999999999995</v>
      </c>
      <c r="BV10">
        <v>0.13227268278100671</v>
      </c>
      <c r="BW10">
        <v>3.0422717039631539</v>
      </c>
      <c r="BX10">
        <v>0</v>
      </c>
      <c r="BY10">
        <v>1</v>
      </c>
      <c r="BZ10">
        <v>23</v>
      </c>
    </row>
    <row r="11" spans="1:78" ht="16.5">
      <c r="A11" s="294" t="str">
        <f t="shared" si="1"/>
        <v>신화여객</v>
      </c>
      <c r="B11" s="124" t="str">
        <f t="shared" si="2"/>
        <v>곽현용</v>
      </c>
      <c r="C11" s="125" t="str">
        <f t="shared" si="3"/>
        <v>C</v>
      </c>
      <c r="D11" s="126">
        <f t="shared" si="4"/>
        <v>0.89419607746983787</v>
      </c>
      <c r="E11" s="127">
        <f t="shared" si="5"/>
        <v>3788</v>
      </c>
      <c r="F11" s="128" t="str">
        <f t="shared" si="6"/>
        <v>34</v>
      </c>
      <c r="G11" s="129" t="str">
        <f t="shared" si="7"/>
        <v>71바6152</v>
      </c>
      <c r="H11" s="130">
        <f t="shared" si="8"/>
        <v>3</v>
      </c>
      <c r="I11" s="131">
        <f t="shared" si="9"/>
        <v>2462.7550000000001</v>
      </c>
      <c r="J11" s="132">
        <f t="shared" si="10"/>
        <v>9.0358362304594209E-3</v>
      </c>
      <c r="K11" s="132">
        <f t="shared" si="11"/>
        <v>0.33041546013164502</v>
      </c>
      <c r="L11" s="132">
        <f t="shared" si="12"/>
        <v>0.16688627167542042</v>
      </c>
      <c r="M11" s="133">
        <f t="shared" si="13"/>
        <v>9.3919999999999995</v>
      </c>
      <c r="N11" s="134">
        <f t="shared" si="14"/>
        <v>4.060493228112419E-2</v>
      </c>
      <c r="O11" s="134">
        <f t="shared" si="15"/>
        <v>15.632898928232812</v>
      </c>
      <c r="P11" s="215">
        <f t="shared" si="16"/>
        <v>6</v>
      </c>
      <c r="Q11" s="216">
        <f t="shared" si="17"/>
        <v>1</v>
      </c>
      <c r="R11" s="216">
        <f t="shared" si="18"/>
        <v>385</v>
      </c>
      <c r="T11">
        <v>524</v>
      </c>
      <c r="U11">
        <v>3788</v>
      </c>
      <c r="V11" t="s">
        <v>210</v>
      </c>
      <c r="W11">
        <v>2462.7550000000001</v>
      </c>
      <c r="X11">
        <v>1097.579</v>
      </c>
      <c r="Y11">
        <v>2.2440000000000002</v>
      </c>
      <c r="Z11">
        <v>9.3919999999999995</v>
      </c>
      <c r="AA11">
        <v>153.949116</v>
      </c>
      <c r="AB11">
        <v>1.391059</v>
      </c>
      <c r="AC11">
        <v>50.867167999999999</v>
      </c>
      <c r="AD11" s="1">
        <v>411</v>
      </c>
      <c r="AE11">
        <v>1</v>
      </c>
      <c r="AF11">
        <v>385</v>
      </c>
      <c r="AG11">
        <v>78</v>
      </c>
      <c r="AH11">
        <v>15.997201</v>
      </c>
      <c r="AI11">
        <v>1135.2</v>
      </c>
      <c r="AJ11">
        <v>0</v>
      </c>
      <c r="AK11">
        <v>6</v>
      </c>
      <c r="AL11">
        <v>1355</v>
      </c>
      <c r="AM11">
        <v>0.89419607746983787</v>
      </c>
      <c r="AN11" t="s">
        <v>69</v>
      </c>
      <c r="AO11">
        <v>2061.63</v>
      </c>
      <c r="AP11" t="s">
        <v>390</v>
      </c>
      <c r="AQ11" t="s">
        <v>116</v>
      </c>
      <c r="AR11" t="s">
        <v>117</v>
      </c>
      <c r="AS11" t="s">
        <v>116</v>
      </c>
      <c r="AT11" t="s">
        <v>117</v>
      </c>
      <c r="AU11" t="s">
        <v>171</v>
      </c>
      <c r="AV11" t="s">
        <v>210</v>
      </c>
      <c r="AW11" t="s">
        <v>69</v>
      </c>
      <c r="AX11">
        <v>3788</v>
      </c>
      <c r="AY11" t="s">
        <v>537</v>
      </c>
      <c r="AZ11">
        <v>3</v>
      </c>
      <c r="BA11" t="s">
        <v>361</v>
      </c>
      <c r="BB11">
        <v>3</v>
      </c>
      <c r="BC11">
        <v>1</v>
      </c>
      <c r="BE11" t="s">
        <v>69</v>
      </c>
      <c r="BF11">
        <v>0</v>
      </c>
      <c r="BG11" t="s">
        <v>288</v>
      </c>
      <c r="BI11" t="s">
        <v>116</v>
      </c>
      <c r="BJ11" t="s">
        <v>210</v>
      </c>
      <c r="BK11" t="s">
        <v>69</v>
      </c>
      <c r="BL11">
        <v>0.89419607746983787</v>
      </c>
      <c r="BM11">
        <v>3788</v>
      </c>
      <c r="BN11" t="s">
        <v>117</v>
      </c>
      <c r="BO11" t="s">
        <v>171</v>
      </c>
      <c r="BP11">
        <v>3</v>
      </c>
      <c r="BQ11">
        <v>2462.7550000000001</v>
      </c>
      <c r="BR11">
        <v>9.0358362304594209E-3</v>
      </c>
      <c r="BS11">
        <v>0.33041546013164502</v>
      </c>
      <c r="BT11">
        <v>0.16688627167542042</v>
      </c>
      <c r="BU11">
        <v>9.3919999999999995</v>
      </c>
      <c r="BV11">
        <v>4.060493228112419E-2</v>
      </c>
      <c r="BW11">
        <v>15.632898928232812</v>
      </c>
      <c r="BX11">
        <v>6</v>
      </c>
      <c r="BY11">
        <v>1</v>
      </c>
      <c r="BZ11">
        <v>385</v>
      </c>
    </row>
    <row r="12" spans="1:78" ht="16.5">
      <c r="A12" s="295" t="str">
        <f t="shared" si="1"/>
        <v>신화여객</v>
      </c>
      <c r="B12" s="108" t="str">
        <f t="shared" si="2"/>
        <v>권기홍</v>
      </c>
      <c r="C12" s="109" t="str">
        <f t="shared" si="3"/>
        <v>C</v>
      </c>
      <c r="D12" s="110">
        <f t="shared" si="4"/>
        <v>0.85161251220760414</v>
      </c>
      <c r="E12" s="111">
        <f t="shared" si="5"/>
        <v>484</v>
      </c>
      <c r="F12" s="112" t="str">
        <f t="shared" si="6"/>
        <v>34</v>
      </c>
      <c r="G12" s="113" t="str">
        <f t="shared" si="7"/>
        <v>71바5104</v>
      </c>
      <c r="H12" s="114">
        <f t="shared" si="8"/>
        <v>7</v>
      </c>
      <c r="I12" s="115">
        <f t="shared" si="9"/>
        <v>1433.7690000000002</v>
      </c>
      <c r="J12" s="116">
        <f t="shared" si="10"/>
        <v>2.7332975811015136E-2</v>
      </c>
      <c r="K12" s="116">
        <f t="shared" si="11"/>
        <v>0.35266901966238873</v>
      </c>
      <c r="L12" s="116">
        <f t="shared" si="12"/>
        <v>0.14716457114081832</v>
      </c>
      <c r="M12" s="117">
        <f t="shared" si="13"/>
        <v>12</v>
      </c>
      <c r="N12" s="118">
        <f t="shared" si="14"/>
        <v>0</v>
      </c>
      <c r="O12" s="118">
        <f t="shared" si="15"/>
        <v>25.248139693353668</v>
      </c>
      <c r="P12" s="217">
        <f t="shared" si="16"/>
        <v>14</v>
      </c>
      <c r="Q12" s="218">
        <f t="shared" si="17"/>
        <v>0</v>
      </c>
      <c r="R12" s="218">
        <f t="shared" si="18"/>
        <v>362</v>
      </c>
      <c r="T12">
        <v>524</v>
      </c>
      <c r="U12">
        <v>484</v>
      </c>
      <c r="V12" t="s">
        <v>211</v>
      </c>
      <c r="W12">
        <v>1433.769</v>
      </c>
      <c r="X12">
        <v>653.79999999999995</v>
      </c>
      <c r="Y12">
        <v>2.1930000000000001</v>
      </c>
      <c r="Z12">
        <v>12</v>
      </c>
      <c r="AA12">
        <v>94.614140000000006</v>
      </c>
      <c r="AB12">
        <v>2.5860859999999999</v>
      </c>
      <c r="AC12">
        <v>33.367476000000003</v>
      </c>
      <c r="AD12" s="1">
        <v>211</v>
      </c>
      <c r="AE12">
        <v>0</v>
      </c>
      <c r="AF12">
        <v>362</v>
      </c>
      <c r="AG12">
        <v>74</v>
      </c>
      <c r="AH12">
        <v>15.153855</v>
      </c>
      <c r="AI12">
        <v>335.4</v>
      </c>
      <c r="AJ12">
        <v>0</v>
      </c>
      <c r="AK12">
        <v>14</v>
      </c>
      <c r="AL12">
        <v>2390</v>
      </c>
      <c r="AM12">
        <v>0.85161251220760414</v>
      </c>
      <c r="AN12" t="s">
        <v>69</v>
      </c>
      <c r="AO12">
        <v>389.10700000000003</v>
      </c>
      <c r="AP12" t="s">
        <v>391</v>
      </c>
      <c r="AQ12" t="s">
        <v>116</v>
      </c>
      <c r="AR12" t="s">
        <v>117</v>
      </c>
      <c r="AS12" t="s">
        <v>116</v>
      </c>
      <c r="AT12" t="s">
        <v>117</v>
      </c>
      <c r="AU12" t="s">
        <v>344</v>
      </c>
      <c r="AV12" t="s">
        <v>211</v>
      </c>
      <c r="AW12" t="s">
        <v>69</v>
      </c>
      <c r="AX12">
        <v>484</v>
      </c>
      <c r="AY12" t="s">
        <v>537</v>
      </c>
      <c r="AZ12">
        <v>13</v>
      </c>
      <c r="BA12" t="s">
        <v>538</v>
      </c>
      <c r="BB12">
        <v>7</v>
      </c>
      <c r="BC12">
        <v>1</v>
      </c>
      <c r="BE12" t="s">
        <v>67</v>
      </c>
      <c r="BF12">
        <v>1</v>
      </c>
      <c r="BG12" t="s">
        <v>329</v>
      </c>
      <c r="BI12" t="s">
        <v>116</v>
      </c>
      <c r="BJ12" t="s">
        <v>211</v>
      </c>
      <c r="BK12" t="s">
        <v>69</v>
      </c>
      <c r="BL12">
        <v>0.85161251220760414</v>
      </c>
      <c r="BM12">
        <v>484</v>
      </c>
      <c r="BN12" t="s">
        <v>117</v>
      </c>
      <c r="BO12" t="s">
        <v>344</v>
      </c>
      <c r="BP12">
        <v>7</v>
      </c>
      <c r="BQ12">
        <v>1433.7690000000002</v>
      </c>
      <c r="BR12">
        <v>2.7332975811015136E-2</v>
      </c>
      <c r="BS12">
        <v>0.35266901966238873</v>
      </c>
      <c r="BT12">
        <v>0.14716457114081835</v>
      </c>
      <c r="BU12">
        <v>12</v>
      </c>
      <c r="BV12">
        <v>0</v>
      </c>
      <c r="BW12">
        <v>25.248139693353668</v>
      </c>
      <c r="BX12">
        <v>14</v>
      </c>
      <c r="BY12">
        <v>0</v>
      </c>
      <c r="BZ12">
        <v>362</v>
      </c>
    </row>
    <row r="13" spans="1:78" ht="16.5">
      <c r="A13" s="294" t="str">
        <f t="shared" si="1"/>
        <v>신화여객</v>
      </c>
      <c r="B13" s="124" t="str">
        <f t="shared" si="2"/>
        <v>권오선</v>
      </c>
      <c r="C13" s="125" t="str">
        <f t="shared" si="3"/>
        <v>C</v>
      </c>
      <c r="D13" s="126">
        <f t="shared" si="4"/>
        <v>0.85538461538461541</v>
      </c>
      <c r="E13" s="127">
        <f t="shared" si="5"/>
        <v>3126</v>
      </c>
      <c r="F13" s="128" t="str">
        <f t="shared" si="6"/>
        <v>37</v>
      </c>
      <c r="G13" s="129" t="str">
        <f t="shared" si="7"/>
        <v>71바6164</v>
      </c>
      <c r="H13" s="130">
        <f t="shared" si="8"/>
        <v>1</v>
      </c>
      <c r="I13" s="131">
        <f t="shared" si="9"/>
        <v>2377.3380000000002</v>
      </c>
      <c r="J13" s="132">
        <f t="shared" si="10"/>
        <v>9.6204854137016352E-3</v>
      </c>
      <c r="K13" s="132">
        <f t="shared" si="11"/>
        <v>0.34755452724201125</v>
      </c>
      <c r="L13" s="132">
        <f t="shared" si="12"/>
        <v>0.22966864619166477</v>
      </c>
      <c r="M13" s="133">
        <f t="shared" si="13"/>
        <v>11.154999999999999</v>
      </c>
      <c r="N13" s="134">
        <f t="shared" si="14"/>
        <v>1.7666818937820368</v>
      </c>
      <c r="O13" s="134">
        <f t="shared" si="15"/>
        <v>14.301710568711727</v>
      </c>
      <c r="P13" s="215">
        <f t="shared" si="16"/>
        <v>0</v>
      </c>
      <c r="Q13" s="216">
        <f t="shared" si="17"/>
        <v>42</v>
      </c>
      <c r="R13" s="216">
        <f t="shared" si="18"/>
        <v>340</v>
      </c>
      <c r="T13">
        <v>524</v>
      </c>
      <c r="U13">
        <v>3126</v>
      </c>
      <c r="V13" t="s">
        <v>333</v>
      </c>
      <c r="W13">
        <v>2377.3380000000002</v>
      </c>
      <c r="X13">
        <v>1068.847</v>
      </c>
      <c r="Y13">
        <v>2.2240000000000002</v>
      </c>
      <c r="Z13">
        <v>11.154999999999999</v>
      </c>
      <c r="AA13">
        <v>151.147155</v>
      </c>
      <c r="AB13">
        <v>1.4541090000000001</v>
      </c>
      <c r="AC13">
        <v>52.531877999999999</v>
      </c>
      <c r="AD13" s="1">
        <v>546</v>
      </c>
      <c r="AE13">
        <v>42</v>
      </c>
      <c r="AF13">
        <v>340</v>
      </c>
      <c r="AG13">
        <v>73</v>
      </c>
      <c r="AH13">
        <v>15.728631999999999</v>
      </c>
      <c r="AI13">
        <v>106.8</v>
      </c>
      <c r="AJ13">
        <v>0</v>
      </c>
      <c r="AK13">
        <v>0</v>
      </c>
      <c r="AL13">
        <v>0</v>
      </c>
      <c r="AM13">
        <v>0.85538461538461541</v>
      </c>
      <c r="AN13" t="s">
        <v>69</v>
      </c>
      <c r="AO13">
        <v>2377.3380000000002</v>
      </c>
      <c r="AP13" t="s">
        <v>392</v>
      </c>
      <c r="AQ13" t="s">
        <v>116</v>
      </c>
      <c r="AR13" t="s">
        <v>118</v>
      </c>
      <c r="AS13" t="s">
        <v>116</v>
      </c>
      <c r="AT13" t="s">
        <v>118</v>
      </c>
      <c r="AU13" t="s">
        <v>334</v>
      </c>
      <c r="AV13" t="s">
        <v>333</v>
      </c>
      <c r="AW13" t="s">
        <v>69</v>
      </c>
      <c r="AX13">
        <v>3126</v>
      </c>
      <c r="AY13" t="s">
        <v>539</v>
      </c>
      <c r="AZ13">
        <v>9</v>
      </c>
      <c r="BA13" t="s">
        <v>540</v>
      </c>
      <c r="BB13">
        <v>1</v>
      </c>
      <c r="BC13">
        <v>1</v>
      </c>
      <c r="BE13" t="s">
        <v>67</v>
      </c>
      <c r="BF13">
        <v>1</v>
      </c>
      <c r="BG13" t="s">
        <v>329</v>
      </c>
      <c r="BI13" t="s">
        <v>116</v>
      </c>
      <c r="BJ13" t="s">
        <v>333</v>
      </c>
      <c r="BK13" t="s">
        <v>69</v>
      </c>
      <c r="BL13">
        <v>0.85538461538461541</v>
      </c>
      <c r="BM13">
        <v>3126</v>
      </c>
      <c r="BN13" t="s">
        <v>118</v>
      </c>
      <c r="BO13" t="s">
        <v>334</v>
      </c>
      <c r="BP13">
        <v>1</v>
      </c>
      <c r="BQ13">
        <v>2377.3380000000002</v>
      </c>
      <c r="BR13">
        <v>9.6204854137016352E-3</v>
      </c>
      <c r="BS13">
        <v>0.34755452724201125</v>
      </c>
      <c r="BT13">
        <v>0.22966864619166477</v>
      </c>
      <c r="BU13">
        <v>11.154999999999999</v>
      </c>
      <c r="BV13">
        <v>1.7666818937820368</v>
      </c>
      <c r="BW13">
        <v>14.301710568711727</v>
      </c>
      <c r="BX13">
        <v>0</v>
      </c>
      <c r="BY13">
        <v>42</v>
      </c>
      <c r="BZ13">
        <v>340</v>
      </c>
    </row>
    <row r="14" spans="1:78" ht="16.5">
      <c r="A14" s="295" t="str">
        <f t="shared" si="1"/>
        <v>신화여객</v>
      </c>
      <c r="B14" s="108" t="str">
        <f t="shared" si="2"/>
        <v>김기홍</v>
      </c>
      <c r="C14" s="109" t="str">
        <f t="shared" si="3"/>
        <v>C</v>
      </c>
      <c r="D14" s="110">
        <f t="shared" si="4"/>
        <v>0.86124999999999985</v>
      </c>
      <c r="E14" s="111">
        <f t="shared" si="5"/>
        <v>8820</v>
      </c>
      <c r="F14" s="112" t="str">
        <f t="shared" si="6"/>
        <v>526</v>
      </c>
      <c r="G14" s="113" t="str">
        <f t="shared" si="7"/>
        <v>71바5105</v>
      </c>
      <c r="H14" s="114">
        <f t="shared" si="8"/>
        <v>1</v>
      </c>
      <c r="I14" s="115">
        <f t="shared" si="9"/>
        <v>1941.144</v>
      </c>
      <c r="J14" s="116">
        <f t="shared" si="10"/>
        <v>5.7190046703239905E-3</v>
      </c>
      <c r="K14" s="116">
        <f t="shared" si="11"/>
        <v>0.35350046835208443</v>
      </c>
      <c r="L14" s="116">
        <f t="shared" si="12"/>
        <v>0.33433892591173042</v>
      </c>
      <c r="M14" s="117">
        <f t="shared" si="13"/>
        <v>8.4719999999999995</v>
      </c>
      <c r="N14" s="118">
        <f t="shared" si="14"/>
        <v>0.51516013237554759</v>
      </c>
      <c r="O14" s="118">
        <f t="shared" si="15"/>
        <v>28.642903360080446</v>
      </c>
      <c r="P14" s="217">
        <f t="shared" si="16"/>
        <v>0</v>
      </c>
      <c r="Q14" s="218">
        <f t="shared" si="17"/>
        <v>10</v>
      </c>
      <c r="R14" s="218">
        <f t="shared" si="18"/>
        <v>556</v>
      </c>
      <c r="T14">
        <v>524</v>
      </c>
      <c r="U14">
        <v>8820</v>
      </c>
      <c r="V14" t="s">
        <v>212</v>
      </c>
      <c r="W14">
        <v>1941.144</v>
      </c>
      <c r="X14">
        <v>704.43499999999995</v>
      </c>
      <c r="Y14">
        <v>2.7559999999999998</v>
      </c>
      <c r="Z14">
        <v>8.4719999999999995</v>
      </c>
      <c r="AA14">
        <v>132.152716</v>
      </c>
      <c r="AB14">
        <v>0.75578199999999995</v>
      </c>
      <c r="AC14">
        <v>46.716047000000003</v>
      </c>
      <c r="AD14" s="1">
        <v>649</v>
      </c>
      <c r="AE14">
        <v>10</v>
      </c>
      <c r="AF14">
        <v>556</v>
      </c>
      <c r="AG14">
        <v>60</v>
      </c>
      <c r="AH14">
        <v>14.688642</v>
      </c>
      <c r="AI14">
        <v>0</v>
      </c>
      <c r="AJ14">
        <v>0</v>
      </c>
      <c r="AK14">
        <v>0</v>
      </c>
      <c r="AL14">
        <v>0</v>
      </c>
      <c r="AM14">
        <v>0.86124999999999985</v>
      </c>
      <c r="AN14" t="s">
        <v>69</v>
      </c>
      <c r="AO14">
        <v>1941.144</v>
      </c>
      <c r="AP14" t="s">
        <v>393</v>
      </c>
      <c r="AQ14" t="s">
        <v>116</v>
      </c>
      <c r="AR14" t="s">
        <v>119</v>
      </c>
      <c r="AS14" t="s">
        <v>116</v>
      </c>
      <c r="AT14" t="s">
        <v>119</v>
      </c>
      <c r="AU14" t="s">
        <v>195</v>
      </c>
      <c r="AV14" t="s">
        <v>212</v>
      </c>
      <c r="AW14" t="s">
        <v>69</v>
      </c>
      <c r="AX14">
        <v>8820</v>
      </c>
      <c r="AY14" t="s">
        <v>530</v>
      </c>
      <c r="AZ14">
        <v>5</v>
      </c>
      <c r="BA14" t="s">
        <v>369</v>
      </c>
      <c r="BB14">
        <v>1</v>
      </c>
      <c r="BC14">
        <v>1</v>
      </c>
      <c r="BE14" t="s">
        <v>68</v>
      </c>
      <c r="BF14">
        <v>-1</v>
      </c>
      <c r="BG14" t="s">
        <v>377</v>
      </c>
      <c r="BI14" t="s">
        <v>116</v>
      </c>
      <c r="BJ14" t="s">
        <v>212</v>
      </c>
      <c r="BK14" t="s">
        <v>69</v>
      </c>
      <c r="BL14">
        <v>0.86124999999999985</v>
      </c>
      <c r="BM14">
        <v>8820</v>
      </c>
      <c r="BN14" t="s">
        <v>119</v>
      </c>
      <c r="BO14" t="s">
        <v>195</v>
      </c>
      <c r="BP14">
        <v>1</v>
      </c>
      <c r="BQ14">
        <v>1941.144</v>
      </c>
      <c r="BR14">
        <v>5.7190046703239905E-3</v>
      </c>
      <c r="BS14">
        <v>0.35350046835208443</v>
      </c>
      <c r="BT14">
        <v>0.33433892591173042</v>
      </c>
      <c r="BU14">
        <v>8.4719999999999995</v>
      </c>
      <c r="BV14">
        <v>0.51516013237554759</v>
      </c>
      <c r="BW14">
        <v>28.642903360080446</v>
      </c>
      <c r="BX14">
        <v>0</v>
      </c>
      <c r="BY14">
        <v>10</v>
      </c>
      <c r="BZ14">
        <v>556</v>
      </c>
    </row>
    <row r="15" spans="1:78" ht="16.5">
      <c r="A15" s="294" t="str">
        <f t="shared" si="1"/>
        <v>신화여객</v>
      </c>
      <c r="B15" s="124" t="str">
        <f t="shared" si="2"/>
        <v>김대원</v>
      </c>
      <c r="C15" s="125" t="str">
        <f t="shared" si="3"/>
        <v>B</v>
      </c>
      <c r="D15" s="126">
        <f t="shared" si="4"/>
        <v>0.90117244428637644</v>
      </c>
      <c r="E15" s="127">
        <f t="shared" si="5"/>
        <v>1321</v>
      </c>
      <c r="F15" s="128" t="str">
        <f t="shared" si="6"/>
        <v>526</v>
      </c>
      <c r="G15" s="129" t="str">
        <f t="shared" si="7"/>
        <v>71바5107</v>
      </c>
      <c r="H15" s="130">
        <f t="shared" si="8"/>
        <v>2</v>
      </c>
      <c r="I15" s="131">
        <f t="shared" si="9"/>
        <v>2097.1979999999999</v>
      </c>
      <c r="J15" s="132">
        <f t="shared" si="10"/>
        <v>7.2869860060434727E-3</v>
      </c>
      <c r="K15" s="132">
        <f t="shared" si="11"/>
        <v>0.34373130857796524</v>
      </c>
      <c r="L15" s="132">
        <f t="shared" si="12"/>
        <v>0.19931356028376912</v>
      </c>
      <c r="M15" s="133">
        <f t="shared" si="13"/>
        <v>9.4420000000000002</v>
      </c>
      <c r="N15" s="134">
        <f t="shared" si="14"/>
        <v>0.14304800977304002</v>
      </c>
      <c r="O15" s="134">
        <f t="shared" si="15"/>
        <v>4.4821709728885875</v>
      </c>
      <c r="P15" s="215">
        <f t="shared" si="16"/>
        <v>0</v>
      </c>
      <c r="Q15" s="216">
        <f t="shared" si="17"/>
        <v>3</v>
      </c>
      <c r="R15" s="216">
        <f t="shared" si="18"/>
        <v>94</v>
      </c>
      <c r="T15">
        <v>524</v>
      </c>
      <c r="U15">
        <v>1321</v>
      </c>
      <c r="V15" t="s">
        <v>213</v>
      </c>
      <c r="W15">
        <v>2097.1979999999999</v>
      </c>
      <c r="X15">
        <v>727.45</v>
      </c>
      <c r="Y15">
        <v>2.883</v>
      </c>
      <c r="Z15">
        <v>9.4420000000000002</v>
      </c>
      <c r="AA15">
        <v>135.39466100000001</v>
      </c>
      <c r="AB15">
        <v>0.98661900000000002</v>
      </c>
      <c r="AC15">
        <v>46.539383999999998</v>
      </c>
      <c r="AD15" s="1">
        <v>418</v>
      </c>
      <c r="AE15">
        <v>3</v>
      </c>
      <c r="AF15">
        <v>94</v>
      </c>
      <c r="AG15">
        <v>65</v>
      </c>
      <c r="AH15">
        <v>15.489516999999999</v>
      </c>
      <c r="AI15">
        <v>11</v>
      </c>
      <c r="AJ15">
        <v>0</v>
      </c>
      <c r="AK15">
        <v>0</v>
      </c>
      <c r="AL15">
        <v>0</v>
      </c>
      <c r="AM15">
        <v>0.90117244428637644</v>
      </c>
      <c r="AN15" t="s">
        <v>68</v>
      </c>
      <c r="AO15">
        <v>1988.989</v>
      </c>
      <c r="AP15" t="s">
        <v>394</v>
      </c>
      <c r="AQ15" t="s">
        <v>116</v>
      </c>
      <c r="AR15" t="s">
        <v>119</v>
      </c>
      <c r="AS15" t="s">
        <v>116</v>
      </c>
      <c r="AT15" t="s">
        <v>119</v>
      </c>
      <c r="AU15" t="s">
        <v>196</v>
      </c>
      <c r="AV15" t="s">
        <v>213</v>
      </c>
      <c r="AW15" t="s">
        <v>68</v>
      </c>
      <c r="AX15">
        <v>1321</v>
      </c>
      <c r="AY15" t="s">
        <v>541</v>
      </c>
      <c r="AZ15">
        <v>6</v>
      </c>
      <c r="BA15" t="s">
        <v>542</v>
      </c>
      <c r="BB15">
        <v>2</v>
      </c>
      <c r="BC15">
        <v>1</v>
      </c>
      <c r="BE15" t="s">
        <v>69</v>
      </c>
      <c r="BF15">
        <v>1</v>
      </c>
      <c r="BG15" t="s">
        <v>329</v>
      </c>
      <c r="BI15" t="s">
        <v>116</v>
      </c>
      <c r="BJ15" t="s">
        <v>213</v>
      </c>
      <c r="BK15" t="s">
        <v>68</v>
      </c>
      <c r="BL15">
        <v>0.90117244428637644</v>
      </c>
      <c r="BM15">
        <v>1321</v>
      </c>
      <c r="BN15" t="s">
        <v>119</v>
      </c>
      <c r="BO15" t="s">
        <v>196</v>
      </c>
      <c r="BP15">
        <v>2</v>
      </c>
      <c r="BQ15">
        <v>2097.1979999999999</v>
      </c>
      <c r="BR15">
        <v>7.2869860060434727E-3</v>
      </c>
      <c r="BS15">
        <v>0.34373130857796524</v>
      </c>
      <c r="BT15">
        <v>0.19931356028376912</v>
      </c>
      <c r="BU15">
        <v>9.4420000000000002</v>
      </c>
      <c r="BV15">
        <v>0.14304800977304002</v>
      </c>
      <c r="BW15">
        <v>4.4821709728885875</v>
      </c>
      <c r="BX15">
        <v>0</v>
      </c>
      <c r="BY15">
        <v>3</v>
      </c>
      <c r="BZ15">
        <v>94</v>
      </c>
    </row>
    <row r="16" spans="1:78" ht="16.5">
      <c r="A16" s="295" t="str">
        <f t="shared" si="1"/>
        <v>신화여객</v>
      </c>
      <c r="B16" s="108" t="str">
        <f t="shared" si="2"/>
        <v>김동호</v>
      </c>
      <c r="C16" s="109" t="str">
        <f t="shared" si="3"/>
        <v>S</v>
      </c>
      <c r="D16" s="110">
        <f t="shared" si="4"/>
        <v>1.0088260219583602</v>
      </c>
      <c r="E16" s="111">
        <f t="shared" si="5"/>
        <v>700</v>
      </c>
      <c r="F16" s="112" t="str">
        <f t="shared" si="6"/>
        <v>37</v>
      </c>
      <c r="G16" s="113" t="str">
        <f t="shared" si="7"/>
        <v>71바6165</v>
      </c>
      <c r="H16" s="114">
        <f t="shared" si="8"/>
        <v>3</v>
      </c>
      <c r="I16" s="115">
        <f t="shared" si="9"/>
        <v>2253.5239999999999</v>
      </c>
      <c r="J16" s="116">
        <f t="shared" si="10"/>
        <v>3.1264420686673497E-2</v>
      </c>
      <c r="K16" s="116">
        <f t="shared" si="11"/>
        <v>0.2906469674620013</v>
      </c>
      <c r="L16" s="116">
        <f t="shared" si="12"/>
        <v>0.26003716845261021</v>
      </c>
      <c r="M16" s="117">
        <f t="shared" si="13"/>
        <v>7.7729999999999997</v>
      </c>
      <c r="N16" s="118">
        <f t="shared" si="14"/>
        <v>8.8749886843894274E-2</v>
      </c>
      <c r="O16" s="118">
        <f t="shared" si="15"/>
        <v>4.1712446816630315</v>
      </c>
      <c r="P16" s="217">
        <f t="shared" si="16"/>
        <v>0</v>
      </c>
      <c r="Q16" s="218">
        <f t="shared" si="17"/>
        <v>2</v>
      </c>
      <c r="R16" s="218">
        <f t="shared" si="18"/>
        <v>94</v>
      </c>
      <c r="T16">
        <v>524</v>
      </c>
      <c r="U16">
        <v>700</v>
      </c>
      <c r="V16" t="s">
        <v>214</v>
      </c>
      <c r="W16">
        <v>2253.5239999999999</v>
      </c>
      <c r="X16">
        <v>863.12300000000005</v>
      </c>
      <c r="Y16">
        <v>2.6110000000000002</v>
      </c>
      <c r="Z16">
        <v>7.7729999999999997</v>
      </c>
      <c r="AA16">
        <v>143.825502</v>
      </c>
      <c r="AB16">
        <v>4.4966210000000002</v>
      </c>
      <c r="AC16">
        <v>41.802446000000003</v>
      </c>
      <c r="AD16" s="1">
        <v>586</v>
      </c>
      <c r="AE16">
        <v>2</v>
      </c>
      <c r="AF16">
        <v>94</v>
      </c>
      <c r="AG16">
        <v>70</v>
      </c>
      <c r="AH16">
        <v>15.668459</v>
      </c>
      <c r="AI16">
        <v>97.8</v>
      </c>
      <c r="AJ16">
        <v>0</v>
      </c>
      <c r="AK16">
        <v>0</v>
      </c>
      <c r="AL16">
        <v>0</v>
      </c>
      <c r="AM16">
        <v>1.0088260219583602</v>
      </c>
      <c r="AN16" t="s">
        <v>71</v>
      </c>
      <c r="AO16">
        <v>1903.4559999999999</v>
      </c>
      <c r="AP16" t="s">
        <v>395</v>
      </c>
      <c r="AQ16" t="s">
        <v>116</v>
      </c>
      <c r="AR16" t="s">
        <v>118</v>
      </c>
      <c r="AS16" t="s">
        <v>116</v>
      </c>
      <c r="AT16" t="s">
        <v>118</v>
      </c>
      <c r="AU16" t="s">
        <v>188</v>
      </c>
      <c r="AV16" t="s">
        <v>214</v>
      </c>
      <c r="AW16" t="s">
        <v>71</v>
      </c>
      <c r="AX16">
        <v>700</v>
      </c>
      <c r="AY16" t="s">
        <v>543</v>
      </c>
      <c r="AZ16">
        <v>1</v>
      </c>
      <c r="BA16" t="s">
        <v>544</v>
      </c>
      <c r="BB16">
        <v>3</v>
      </c>
      <c r="BC16">
        <v>1</v>
      </c>
      <c r="BE16" t="s">
        <v>68</v>
      </c>
      <c r="BF16">
        <v>2</v>
      </c>
      <c r="BG16" t="s">
        <v>329</v>
      </c>
      <c r="BI16" t="s">
        <v>116</v>
      </c>
      <c r="BJ16" t="s">
        <v>214</v>
      </c>
      <c r="BK16" t="s">
        <v>71</v>
      </c>
      <c r="BL16">
        <v>1.0088260219583602</v>
      </c>
      <c r="BM16">
        <v>700</v>
      </c>
      <c r="BN16" t="s">
        <v>118</v>
      </c>
      <c r="BO16" t="s">
        <v>188</v>
      </c>
      <c r="BP16">
        <v>3</v>
      </c>
      <c r="BQ16">
        <v>2253.5239999999999</v>
      </c>
      <c r="BR16">
        <v>3.1264420686673497E-2</v>
      </c>
      <c r="BS16">
        <v>0.2906469674620013</v>
      </c>
      <c r="BT16">
        <v>0.26003716845261021</v>
      </c>
      <c r="BU16">
        <v>7.7729999999999997</v>
      </c>
      <c r="BV16">
        <v>8.8749886843894274E-2</v>
      </c>
      <c r="BW16">
        <v>4.1712446816630315</v>
      </c>
      <c r="BX16">
        <v>0</v>
      </c>
      <c r="BY16">
        <v>2</v>
      </c>
      <c r="BZ16">
        <v>94</v>
      </c>
    </row>
    <row r="17" spans="1:78" ht="16.5">
      <c r="A17" s="294" t="str">
        <f t="shared" si="1"/>
        <v>신화여객</v>
      </c>
      <c r="B17" s="124" t="str">
        <f t="shared" si="2"/>
        <v>김명규</v>
      </c>
      <c r="C17" s="125" t="str">
        <f t="shared" si="3"/>
        <v>C</v>
      </c>
      <c r="D17" s="126">
        <f t="shared" si="4"/>
        <v>0.86461538461538467</v>
      </c>
      <c r="E17" s="127">
        <f t="shared" si="5"/>
        <v>9573</v>
      </c>
      <c r="F17" s="128" t="str">
        <f t="shared" si="6"/>
        <v>37</v>
      </c>
      <c r="G17" s="129" t="str">
        <f t="shared" si="7"/>
        <v>71바6171</v>
      </c>
      <c r="H17" s="130">
        <f t="shared" si="8"/>
        <v>1</v>
      </c>
      <c r="I17" s="131">
        <f t="shared" si="9"/>
        <v>1740.52</v>
      </c>
      <c r="J17" s="132">
        <f t="shared" si="10"/>
        <v>2.1987492685454961E-2</v>
      </c>
      <c r="K17" s="132">
        <f t="shared" si="11"/>
        <v>0.37839503024390436</v>
      </c>
      <c r="L17" s="132">
        <f t="shared" si="12"/>
        <v>0.16431870935122836</v>
      </c>
      <c r="M17" s="133">
        <f t="shared" si="13"/>
        <v>13.369</v>
      </c>
      <c r="N17" s="134">
        <f t="shared" si="14"/>
        <v>1.6087146370050329</v>
      </c>
      <c r="O17" s="134">
        <f t="shared" si="15"/>
        <v>61.99296761887252</v>
      </c>
      <c r="P17" s="215">
        <f t="shared" si="16"/>
        <v>10</v>
      </c>
      <c r="Q17" s="216">
        <f t="shared" si="17"/>
        <v>28</v>
      </c>
      <c r="R17" s="216">
        <f t="shared" si="18"/>
        <v>1079</v>
      </c>
      <c r="T17">
        <v>524</v>
      </c>
      <c r="U17">
        <v>9573</v>
      </c>
      <c r="V17" t="s">
        <v>215</v>
      </c>
      <c r="W17">
        <v>1740.52</v>
      </c>
      <c r="X17">
        <v>774.26300000000003</v>
      </c>
      <c r="Y17">
        <v>2.2480000000000002</v>
      </c>
      <c r="Z17">
        <v>13.369</v>
      </c>
      <c r="AA17">
        <v>102.696066</v>
      </c>
      <c r="AB17">
        <v>2.2580290000000001</v>
      </c>
      <c r="AC17">
        <v>38.859681000000002</v>
      </c>
      <c r="AD17" s="1">
        <v>286</v>
      </c>
      <c r="AE17">
        <v>28</v>
      </c>
      <c r="AF17">
        <v>1079</v>
      </c>
      <c r="AG17">
        <v>73</v>
      </c>
      <c r="AH17">
        <v>16.948263000000001</v>
      </c>
      <c r="AI17">
        <v>375.8</v>
      </c>
      <c r="AJ17">
        <v>0</v>
      </c>
      <c r="AK17">
        <v>10</v>
      </c>
      <c r="AL17">
        <v>4956</v>
      </c>
      <c r="AM17">
        <v>0.86461538461538467</v>
      </c>
      <c r="AN17" t="s">
        <v>69</v>
      </c>
      <c r="AO17">
        <v>1740.52</v>
      </c>
      <c r="AP17" t="s">
        <v>396</v>
      </c>
      <c r="AQ17" t="s">
        <v>116</v>
      </c>
      <c r="AR17" t="s">
        <v>118</v>
      </c>
      <c r="AS17" t="s">
        <v>116</v>
      </c>
      <c r="AT17" t="s">
        <v>118</v>
      </c>
      <c r="AU17" t="s">
        <v>192</v>
      </c>
      <c r="AV17" t="s">
        <v>215</v>
      </c>
      <c r="AW17" t="s">
        <v>69</v>
      </c>
      <c r="AX17">
        <v>9573</v>
      </c>
      <c r="AY17" t="s">
        <v>539</v>
      </c>
      <c r="AZ17">
        <v>7</v>
      </c>
      <c r="BA17" t="s">
        <v>545</v>
      </c>
      <c r="BB17">
        <v>1</v>
      </c>
      <c r="BC17">
        <v>2</v>
      </c>
      <c r="BE17" t="s">
        <v>69</v>
      </c>
      <c r="BF17">
        <v>0</v>
      </c>
      <c r="BG17" t="s">
        <v>288</v>
      </c>
      <c r="BI17" t="s">
        <v>116</v>
      </c>
      <c r="BJ17" t="s">
        <v>215</v>
      </c>
      <c r="BK17" t="s">
        <v>69</v>
      </c>
      <c r="BL17">
        <v>0.86461538461538467</v>
      </c>
      <c r="BM17">
        <v>9573</v>
      </c>
      <c r="BN17" t="s">
        <v>118</v>
      </c>
      <c r="BO17" t="s">
        <v>192</v>
      </c>
      <c r="BP17">
        <v>1</v>
      </c>
      <c r="BQ17">
        <v>1740.52</v>
      </c>
      <c r="BR17">
        <v>2.1987492685454961E-2</v>
      </c>
      <c r="BS17">
        <v>0.37839503024390436</v>
      </c>
      <c r="BT17">
        <v>0.16431870935122836</v>
      </c>
      <c r="BU17">
        <v>13.369</v>
      </c>
      <c r="BV17">
        <v>1.6087146370050329</v>
      </c>
      <c r="BW17">
        <v>61.99296761887252</v>
      </c>
      <c r="BX17">
        <v>10</v>
      </c>
      <c r="BY17">
        <v>28</v>
      </c>
      <c r="BZ17">
        <v>1079</v>
      </c>
    </row>
    <row r="18" spans="1:78" ht="16.5">
      <c r="A18" s="295" t="str">
        <f t="shared" si="1"/>
        <v>신화여객</v>
      </c>
      <c r="B18" s="108" t="str">
        <f t="shared" si="2"/>
        <v>김석준</v>
      </c>
      <c r="C18" s="109" t="str">
        <f t="shared" si="3"/>
        <v>C</v>
      </c>
      <c r="D18" s="110">
        <f t="shared" si="4"/>
        <v>0.88461538461538447</v>
      </c>
      <c r="E18" s="111">
        <f t="shared" si="5"/>
        <v>4040</v>
      </c>
      <c r="F18" s="112" t="str">
        <f t="shared" si="6"/>
        <v>34</v>
      </c>
      <c r="G18" s="113" t="str">
        <f t="shared" si="7"/>
        <v>72바1098</v>
      </c>
      <c r="H18" s="114">
        <f t="shared" si="8"/>
        <v>1</v>
      </c>
      <c r="I18" s="115">
        <f t="shared" si="9"/>
        <v>2539.0430000000001</v>
      </c>
      <c r="J18" s="116">
        <f t="shared" si="10"/>
        <v>2.0986626434300288E-2</v>
      </c>
      <c r="K18" s="116">
        <f t="shared" si="11"/>
        <v>0.37557056126211791</v>
      </c>
      <c r="L18" s="116">
        <f t="shared" si="12"/>
        <v>0.15714582226453036</v>
      </c>
      <c r="M18" s="117">
        <f t="shared" si="13"/>
        <v>12.489000000000001</v>
      </c>
      <c r="N18" s="118">
        <f t="shared" si="14"/>
        <v>1.5753967144313821</v>
      </c>
      <c r="O18" s="118">
        <f t="shared" si="15"/>
        <v>29.420533642006063</v>
      </c>
      <c r="P18" s="217">
        <f t="shared" si="16"/>
        <v>28</v>
      </c>
      <c r="Q18" s="218">
        <f t="shared" si="17"/>
        <v>40</v>
      </c>
      <c r="R18" s="218">
        <f t="shared" si="18"/>
        <v>747</v>
      </c>
      <c r="T18">
        <v>524</v>
      </c>
      <c r="U18">
        <v>4040</v>
      </c>
      <c r="V18" t="s">
        <v>286</v>
      </c>
      <c r="W18">
        <v>2539.0430000000001</v>
      </c>
      <c r="X18">
        <v>1104.1400000000001</v>
      </c>
      <c r="Y18">
        <v>2.2999999999999998</v>
      </c>
      <c r="Z18">
        <v>12.489000000000001</v>
      </c>
      <c r="AA18">
        <v>163.34245100000001</v>
      </c>
      <c r="AB18">
        <v>3.428007</v>
      </c>
      <c r="AC18">
        <v>61.346615999999997</v>
      </c>
      <c r="AD18" s="1">
        <v>399</v>
      </c>
      <c r="AE18">
        <v>40</v>
      </c>
      <c r="AF18">
        <v>747</v>
      </c>
      <c r="AG18">
        <v>87</v>
      </c>
      <c r="AH18">
        <v>15.544293</v>
      </c>
      <c r="AI18">
        <v>2341.8000000000002</v>
      </c>
      <c r="AJ18">
        <v>14.6</v>
      </c>
      <c r="AK18">
        <v>28</v>
      </c>
      <c r="AL18">
        <v>8691</v>
      </c>
      <c r="AM18">
        <v>0.88461538461538447</v>
      </c>
      <c r="AN18" t="s">
        <v>69</v>
      </c>
      <c r="AO18">
        <v>2539.0430000000001</v>
      </c>
      <c r="AP18" t="s">
        <v>397</v>
      </c>
      <c r="AQ18" t="s">
        <v>116</v>
      </c>
      <c r="AR18" t="s">
        <v>117</v>
      </c>
      <c r="AS18" t="s">
        <v>116</v>
      </c>
      <c r="AT18" t="s">
        <v>117</v>
      </c>
      <c r="AU18" t="s">
        <v>283</v>
      </c>
      <c r="AV18" t="s">
        <v>286</v>
      </c>
      <c r="AW18" t="s">
        <v>69</v>
      </c>
      <c r="AX18">
        <v>4040</v>
      </c>
      <c r="AY18" t="s">
        <v>537</v>
      </c>
      <c r="AZ18">
        <v>4</v>
      </c>
      <c r="BA18" t="s">
        <v>354</v>
      </c>
      <c r="BB18">
        <v>1</v>
      </c>
      <c r="BC18">
        <v>2</v>
      </c>
      <c r="BE18" t="s">
        <v>68</v>
      </c>
      <c r="BF18">
        <v>-1</v>
      </c>
      <c r="BG18" t="s">
        <v>377</v>
      </c>
      <c r="BI18" t="s">
        <v>116</v>
      </c>
      <c r="BJ18" t="s">
        <v>286</v>
      </c>
      <c r="BK18" t="s">
        <v>69</v>
      </c>
      <c r="BL18">
        <v>0.88461538461538447</v>
      </c>
      <c r="BM18">
        <v>4040</v>
      </c>
      <c r="BN18" t="s">
        <v>117</v>
      </c>
      <c r="BO18" t="s">
        <v>283</v>
      </c>
      <c r="BP18">
        <v>1</v>
      </c>
      <c r="BQ18">
        <v>2539.0430000000001</v>
      </c>
      <c r="BR18">
        <v>2.0986626434300288E-2</v>
      </c>
      <c r="BS18">
        <v>0.37557056126211791</v>
      </c>
      <c r="BT18">
        <v>0.15714582226453036</v>
      </c>
      <c r="BU18">
        <v>12.489000000000001</v>
      </c>
      <c r="BV18">
        <v>1.5753967144313821</v>
      </c>
      <c r="BW18">
        <v>29.420533642006063</v>
      </c>
      <c r="BX18">
        <v>28</v>
      </c>
      <c r="BY18">
        <v>40</v>
      </c>
      <c r="BZ18">
        <v>747</v>
      </c>
    </row>
    <row r="19" spans="1:78" ht="16.5">
      <c r="A19" s="294" t="str">
        <f t="shared" si="1"/>
        <v>신화여객</v>
      </c>
      <c r="B19" s="124" t="str">
        <f t="shared" si="2"/>
        <v>김석호</v>
      </c>
      <c r="C19" s="125" t="str">
        <f t="shared" si="3"/>
        <v>B</v>
      </c>
      <c r="D19" s="126">
        <f t="shared" si="4"/>
        <v>0.91593749999999996</v>
      </c>
      <c r="E19" s="127">
        <f t="shared" si="5"/>
        <v>9318</v>
      </c>
      <c r="F19" s="128" t="str">
        <f t="shared" si="6"/>
        <v>526</v>
      </c>
      <c r="G19" s="129" t="str">
        <f t="shared" si="7"/>
        <v>72바1102</v>
      </c>
      <c r="H19" s="130">
        <f t="shared" si="8"/>
        <v>1</v>
      </c>
      <c r="I19" s="131">
        <f t="shared" si="9"/>
        <v>1755.1780000000001</v>
      </c>
      <c r="J19" s="132">
        <f t="shared" si="10"/>
        <v>5.3649484344357916E-3</v>
      </c>
      <c r="K19" s="132">
        <f t="shared" si="11"/>
        <v>0.3337602915801825</v>
      </c>
      <c r="L19" s="132">
        <f t="shared" si="12"/>
        <v>0.14186595319676978</v>
      </c>
      <c r="M19" s="133">
        <f t="shared" si="13"/>
        <v>8.7119999999999997</v>
      </c>
      <c r="N19" s="134">
        <f t="shared" si="14"/>
        <v>5.697427839227702E-2</v>
      </c>
      <c r="O19" s="134">
        <f t="shared" si="15"/>
        <v>10.825112894532634</v>
      </c>
      <c r="P19" s="215">
        <f t="shared" si="16"/>
        <v>0</v>
      </c>
      <c r="Q19" s="216">
        <f t="shared" si="17"/>
        <v>1</v>
      </c>
      <c r="R19" s="216">
        <f t="shared" si="18"/>
        <v>190</v>
      </c>
      <c r="T19">
        <v>524</v>
      </c>
      <c r="U19">
        <v>9318</v>
      </c>
      <c r="V19" t="s">
        <v>216</v>
      </c>
      <c r="W19">
        <v>1755.1780000000001</v>
      </c>
      <c r="X19">
        <v>598.92999999999995</v>
      </c>
      <c r="Y19">
        <v>2.931</v>
      </c>
      <c r="Z19">
        <v>8.7119999999999997</v>
      </c>
      <c r="AA19">
        <v>114.21023099999999</v>
      </c>
      <c r="AB19">
        <v>0.61273200000000005</v>
      </c>
      <c r="AC19">
        <v>38.118839999999999</v>
      </c>
      <c r="AD19" s="1">
        <v>249</v>
      </c>
      <c r="AE19">
        <v>1</v>
      </c>
      <c r="AF19">
        <v>190</v>
      </c>
      <c r="AG19">
        <v>63</v>
      </c>
      <c r="AH19">
        <v>15.367957000000001</v>
      </c>
      <c r="AI19">
        <v>3.4</v>
      </c>
      <c r="AJ19">
        <v>0</v>
      </c>
      <c r="AK19">
        <v>0</v>
      </c>
      <c r="AL19">
        <v>0</v>
      </c>
      <c r="AM19">
        <v>0.91593749999999996</v>
      </c>
      <c r="AN19" t="s">
        <v>68</v>
      </c>
      <c r="AO19">
        <v>1755.1780000000001</v>
      </c>
      <c r="AP19" t="s">
        <v>398</v>
      </c>
      <c r="AQ19" t="s">
        <v>116</v>
      </c>
      <c r="AR19" t="s">
        <v>119</v>
      </c>
      <c r="AS19" t="s">
        <v>116</v>
      </c>
      <c r="AT19" t="s">
        <v>119</v>
      </c>
      <c r="AU19" t="s">
        <v>198</v>
      </c>
      <c r="AV19" t="s">
        <v>216</v>
      </c>
      <c r="AW19" t="s">
        <v>68</v>
      </c>
      <c r="AX19">
        <v>9318</v>
      </c>
      <c r="AY19" t="s">
        <v>541</v>
      </c>
      <c r="AZ19">
        <v>1</v>
      </c>
      <c r="BA19" t="s">
        <v>546</v>
      </c>
      <c r="BB19">
        <v>1</v>
      </c>
      <c r="BC19">
        <v>1</v>
      </c>
      <c r="BE19" t="s">
        <v>69</v>
      </c>
      <c r="BF19">
        <v>1</v>
      </c>
      <c r="BG19" t="s">
        <v>329</v>
      </c>
      <c r="BI19" t="s">
        <v>116</v>
      </c>
      <c r="BJ19" t="s">
        <v>216</v>
      </c>
      <c r="BK19" t="s">
        <v>68</v>
      </c>
      <c r="BL19">
        <v>0.91593749999999996</v>
      </c>
      <c r="BM19">
        <v>9318</v>
      </c>
      <c r="BN19" t="s">
        <v>119</v>
      </c>
      <c r="BO19" t="s">
        <v>198</v>
      </c>
      <c r="BP19">
        <v>1</v>
      </c>
      <c r="BQ19">
        <v>1755.1780000000001</v>
      </c>
      <c r="BR19">
        <v>5.3649484344357916E-3</v>
      </c>
      <c r="BS19">
        <v>0.3337602915801825</v>
      </c>
      <c r="BT19">
        <v>0.14186595319676978</v>
      </c>
      <c r="BU19">
        <v>8.7119999999999997</v>
      </c>
      <c r="BV19">
        <v>5.697427839227702E-2</v>
      </c>
      <c r="BW19">
        <v>10.825112894532634</v>
      </c>
      <c r="BX19">
        <v>0</v>
      </c>
      <c r="BY19">
        <v>1</v>
      </c>
      <c r="BZ19">
        <v>190</v>
      </c>
    </row>
    <row r="20" spans="1:78" ht="16.5">
      <c r="A20" s="295" t="str">
        <f t="shared" si="1"/>
        <v>신화여객</v>
      </c>
      <c r="B20" s="108" t="str">
        <f t="shared" si="2"/>
        <v>김성윤</v>
      </c>
      <c r="C20" s="109" t="str">
        <f t="shared" si="3"/>
        <v>D</v>
      </c>
      <c r="D20" s="110">
        <f t="shared" si="4"/>
        <v>0.80769230769230771</v>
      </c>
      <c r="E20" s="111">
        <f t="shared" si="5"/>
        <v>3596</v>
      </c>
      <c r="F20" s="112" t="str">
        <f t="shared" si="6"/>
        <v>34</v>
      </c>
      <c r="G20" s="113" t="str">
        <f t="shared" si="7"/>
        <v>72바1096</v>
      </c>
      <c r="H20" s="114">
        <f t="shared" si="8"/>
        <v>1</v>
      </c>
      <c r="I20" s="115">
        <f t="shared" si="9"/>
        <v>2022.145</v>
      </c>
      <c r="J20" s="116">
        <f t="shared" si="10"/>
        <v>4.682835369516701E-2</v>
      </c>
      <c r="K20" s="116">
        <f t="shared" si="11"/>
        <v>0.36526555038739406</v>
      </c>
      <c r="L20" s="116">
        <f t="shared" si="12"/>
        <v>8.3080095641014859E-2</v>
      </c>
      <c r="M20" s="117">
        <f t="shared" si="13"/>
        <v>16.291</v>
      </c>
      <c r="N20" s="118">
        <f t="shared" si="14"/>
        <v>0.29671462728933878</v>
      </c>
      <c r="O20" s="118">
        <f t="shared" si="15"/>
        <v>47.968864745109769</v>
      </c>
      <c r="P20" s="217">
        <f t="shared" si="16"/>
        <v>19</v>
      </c>
      <c r="Q20" s="218">
        <f t="shared" si="17"/>
        <v>6</v>
      </c>
      <c r="R20" s="218">
        <f t="shared" si="18"/>
        <v>970</v>
      </c>
      <c r="T20">
        <v>524</v>
      </c>
      <c r="U20">
        <v>3596</v>
      </c>
      <c r="V20" t="s">
        <v>217</v>
      </c>
      <c r="W20">
        <v>2022.145</v>
      </c>
      <c r="X20">
        <v>962.82299999999998</v>
      </c>
      <c r="Y20">
        <v>2.1</v>
      </c>
      <c r="Z20">
        <v>16.291</v>
      </c>
      <c r="AA20">
        <v>126.560802</v>
      </c>
      <c r="AB20">
        <v>5.926634</v>
      </c>
      <c r="AC20">
        <v>46.228301000000002</v>
      </c>
      <c r="AD20" s="1">
        <v>168</v>
      </c>
      <c r="AE20">
        <v>6</v>
      </c>
      <c r="AF20">
        <v>970</v>
      </c>
      <c r="AG20">
        <v>80</v>
      </c>
      <c r="AH20">
        <v>15.977656</v>
      </c>
      <c r="AI20">
        <v>2306</v>
      </c>
      <c r="AJ20">
        <v>0</v>
      </c>
      <c r="AK20">
        <v>19</v>
      </c>
      <c r="AL20">
        <v>4963</v>
      </c>
      <c r="AM20">
        <v>0.80769230769230771</v>
      </c>
      <c r="AN20" t="s">
        <v>67</v>
      </c>
      <c r="AO20">
        <v>2022.145</v>
      </c>
      <c r="AP20" t="s">
        <v>399</v>
      </c>
      <c r="AQ20" t="s">
        <v>116</v>
      </c>
      <c r="AR20" t="s">
        <v>117</v>
      </c>
      <c r="AS20" t="s">
        <v>116</v>
      </c>
      <c r="AT20" t="s">
        <v>117</v>
      </c>
      <c r="AU20" t="s">
        <v>178</v>
      </c>
      <c r="AV20" t="s">
        <v>217</v>
      </c>
      <c r="AW20" t="s">
        <v>67</v>
      </c>
      <c r="AX20">
        <v>3596</v>
      </c>
      <c r="AY20" t="s">
        <v>547</v>
      </c>
      <c r="AZ20">
        <v>13</v>
      </c>
      <c r="BA20" t="s">
        <v>548</v>
      </c>
      <c r="BB20">
        <v>1</v>
      </c>
      <c r="BC20">
        <v>1</v>
      </c>
      <c r="BE20" t="s">
        <v>67</v>
      </c>
      <c r="BF20">
        <v>0</v>
      </c>
      <c r="BG20" t="s">
        <v>288</v>
      </c>
      <c r="BI20" t="s">
        <v>116</v>
      </c>
      <c r="BJ20" t="s">
        <v>217</v>
      </c>
      <c r="BK20" t="s">
        <v>67</v>
      </c>
      <c r="BL20">
        <v>0.80769230769230771</v>
      </c>
      <c r="BM20">
        <v>3596</v>
      </c>
      <c r="BN20" t="s">
        <v>117</v>
      </c>
      <c r="BO20" t="s">
        <v>178</v>
      </c>
      <c r="BP20">
        <v>1</v>
      </c>
      <c r="BQ20">
        <v>2022.145</v>
      </c>
      <c r="BR20">
        <v>4.682835369516701E-2</v>
      </c>
      <c r="BS20">
        <v>0.36526555038739406</v>
      </c>
      <c r="BT20">
        <v>8.3080095641014859E-2</v>
      </c>
      <c r="BU20">
        <v>16.291</v>
      </c>
      <c r="BV20">
        <v>0.29671462728933878</v>
      </c>
      <c r="BW20">
        <v>47.968864745109769</v>
      </c>
      <c r="BX20">
        <v>19</v>
      </c>
      <c r="BY20">
        <v>6</v>
      </c>
      <c r="BZ20">
        <v>970</v>
      </c>
    </row>
    <row r="21" spans="1:78" ht="16.5">
      <c r="A21" s="294" t="str">
        <f t="shared" si="1"/>
        <v>신화여객</v>
      </c>
      <c r="B21" s="124" t="str">
        <f t="shared" si="2"/>
        <v>김성주</v>
      </c>
      <c r="C21" s="125" t="str">
        <f t="shared" si="3"/>
        <v>D</v>
      </c>
      <c r="D21" s="126">
        <f t="shared" si="4"/>
        <v>0.83730769230769231</v>
      </c>
      <c r="E21" s="127">
        <f t="shared" si="5"/>
        <v>6098</v>
      </c>
      <c r="F21" s="128" t="str">
        <f t="shared" si="6"/>
        <v>34</v>
      </c>
      <c r="G21" s="129" t="str">
        <f t="shared" si="7"/>
        <v>72바1097</v>
      </c>
      <c r="H21" s="130">
        <f t="shared" si="8"/>
        <v>1</v>
      </c>
      <c r="I21" s="131">
        <f t="shared" si="9"/>
        <v>2580.3789999999999</v>
      </c>
      <c r="J21" s="132">
        <f t="shared" si="10"/>
        <v>1.3325472513791179E-2</v>
      </c>
      <c r="K21" s="132">
        <f t="shared" si="11"/>
        <v>0.30627657587684809</v>
      </c>
      <c r="L21" s="132">
        <f t="shared" si="12"/>
        <v>0.16702972702847141</v>
      </c>
      <c r="M21" s="133">
        <f t="shared" si="13"/>
        <v>11.430999999999999</v>
      </c>
      <c r="N21" s="134">
        <f t="shared" si="14"/>
        <v>0</v>
      </c>
      <c r="O21" s="134">
        <f t="shared" si="15"/>
        <v>18.873196534307557</v>
      </c>
      <c r="P21" s="215">
        <f t="shared" si="16"/>
        <v>13</v>
      </c>
      <c r="Q21" s="216">
        <f t="shared" si="17"/>
        <v>0</v>
      </c>
      <c r="R21" s="216">
        <f t="shared" si="18"/>
        <v>488</v>
      </c>
      <c r="T21">
        <v>524</v>
      </c>
      <c r="U21">
        <v>6098</v>
      </c>
      <c r="V21" t="s">
        <v>218</v>
      </c>
      <c r="W21">
        <v>2604.7809999999999</v>
      </c>
      <c r="X21">
        <v>1196.818</v>
      </c>
      <c r="Y21">
        <v>2.1760000000000002</v>
      </c>
      <c r="Z21">
        <v>11.430999999999999</v>
      </c>
      <c r="AA21">
        <v>165.96912399999999</v>
      </c>
      <c r="AB21">
        <v>2.2116169999999999</v>
      </c>
      <c r="AC21">
        <v>50.832455000000003</v>
      </c>
      <c r="AD21" s="1">
        <v>431</v>
      </c>
      <c r="AE21">
        <v>0</v>
      </c>
      <c r="AF21">
        <v>488</v>
      </c>
      <c r="AG21">
        <v>70</v>
      </c>
      <c r="AH21">
        <v>15.694369999999999</v>
      </c>
      <c r="AI21">
        <v>743.9</v>
      </c>
      <c r="AJ21">
        <v>0</v>
      </c>
      <c r="AK21">
        <v>13</v>
      </c>
      <c r="AL21">
        <v>4922</v>
      </c>
      <c r="AM21">
        <v>0.83730769230769231</v>
      </c>
      <c r="AN21" t="s">
        <v>67</v>
      </c>
      <c r="AO21">
        <v>2580.3789999999999</v>
      </c>
      <c r="AP21" t="s">
        <v>400</v>
      </c>
      <c r="AQ21" t="s">
        <v>116</v>
      </c>
      <c r="AR21" t="s">
        <v>117</v>
      </c>
      <c r="AS21" t="s">
        <v>116</v>
      </c>
      <c r="AT21" t="s">
        <v>117</v>
      </c>
      <c r="AU21" t="s">
        <v>180</v>
      </c>
      <c r="AV21" t="s">
        <v>218</v>
      </c>
      <c r="AW21" t="s">
        <v>67</v>
      </c>
      <c r="AX21">
        <v>6098</v>
      </c>
      <c r="AY21" t="s">
        <v>547</v>
      </c>
      <c r="AZ21">
        <v>3</v>
      </c>
      <c r="BA21" t="s">
        <v>282</v>
      </c>
      <c r="BB21">
        <v>1</v>
      </c>
      <c r="BC21">
        <v>1</v>
      </c>
      <c r="BE21" t="s">
        <v>67</v>
      </c>
      <c r="BF21">
        <v>0</v>
      </c>
      <c r="BG21" t="s">
        <v>288</v>
      </c>
      <c r="BI21" t="s">
        <v>116</v>
      </c>
      <c r="BJ21" t="s">
        <v>218</v>
      </c>
      <c r="BK21" t="s">
        <v>67</v>
      </c>
      <c r="BL21">
        <v>0.83730769230769231</v>
      </c>
      <c r="BM21">
        <v>6098</v>
      </c>
      <c r="BN21" t="s">
        <v>117</v>
      </c>
      <c r="BO21" t="s">
        <v>180</v>
      </c>
      <c r="BP21">
        <v>1</v>
      </c>
      <c r="BQ21">
        <v>2580.3789999999999</v>
      </c>
      <c r="BR21">
        <v>1.3325472513791179E-2</v>
      </c>
      <c r="BS21">
        <v>0.30627657587684809</v>
      </c>
      <c r="BT21">
        <v>0.16546496615262474</v>
      </c>
      <c r="BU21">
        <v>11.430999999999999</v>
      </c>
      <c r="BV21">
        <v>0</v>
      </c>
      <c r="BW21">
        <v>18.873196534307557</v>
      </c>
      <c r="BX21">
        <v>13</v>
      </c>
      <c r="BY21">
        <v>0</v>
      </c>
      <c r="BZ21">
        <v>488</v>
      </c>
    </row>
    <row r="22" spans="1:78" ht="16.5">
      <c r="A22" s="295" t="str">
        <f t="shared" si="1"/>
        <v>신화여객</v>
      </c>
      <c r="B22" s="108" t="str">
        <f t="shared" si="2"/>
        <v>김순길</v>
      </c>
      <c r="C22" s="109" t="str">
        <f t="shared" si="3"/>
        <v>F</v>
      </c>
      <c r="D22" s="110">
        <f t="shared" si="4"/>
        <v>0.79631176204023191</v>
      </c>
      <c r="E22" s="111">
        <f t="shared" si="5"/>
        <v>3718</v>
      </c>
      <c r="F22" s="112" t="str">
        <f t="shared" si="6"/>
        <v>34</v>
      </c>
      <c r="G22" s="113" t="str">
        <f t="shared" si="7"/>
        <v>72바1113</v>
      </c>
      <c r="H22" s="114">
        <f t="shared" si="8"/>
        <v>9</v>
      </c>
      <c r="I22" s="115">
        <f t="shared" si="9"/>
        <v>2171.9250000000002</v>
      </c>
      <c r="J22" s="116">
        <f t="shared" si="10"/>
        <v>3.7069328015370731E-2</v>
      </c>
      <c r="K22" s="116">
        <f t="shared" si="11"/>
        <v>0.3532531561590716</v>
      </c>
      <c r="L22" s="116">
        <f t="shared" si="12"/>
        <v>0.15608273766359335</v>
      </c>
      <c r="M22" s="117">
        <f t="shared" si="13"/>
        <v>13.835000000000001</v>
      </c>
      <c r="N22" s="118">
        <f t="shared" si="14"/>
        <v>1.93376843123036</v>
      </c>
      <c r="O22" s="118">
        <f t="shared" si="15"/>
        <v>32.459684381366756</v>
      </c>
      <c r="P22" s="217">
        <f t="shared" si="16"/>
        <v>23</v>
      </c>
      <c r="Q22" s="218">
        <f t="shared" si="17"/>
        <v>42</v>
      </c>
      <c r="R22" s="218">
        <f t="shared" si="18"/>
        <v>705</v>
      </c>
      <c r="T22">
        <v>524</v>
      </c>
      <c r="U22">
        <v>3718</v>
      </c>
      <c r="V22" t="s">
        <v>219</v>
      </c>
      <c r="W22">
        <v>2171.9250000000002</v>
      </c>
      <c r="X22">
        <v>1063.037</v>
      </c>
      <c r="Y22">
        <v>2.0430000000000001</v>
      </c>
      <c r="Z22">
        <v>13.835000000000001</v>
      </c>
      <c r="AA22">
        <v>137.19690299999999</v>
      </c>
      <c r="AB22">
        <v>5.0857970000000003</v>
      </c>
      <c r="AC22">
        <v>48.465238999999997</v>
      </c>
      <c r="AD22" s="1">
        <v>339</v>
      </c>
      <c r="AE22">
        <v>42</v>
      </c>
      <c r="AF22">
        <v>705</v>
      </c>
      <c r="AG22">
        <v>105</v>
      </c>
      <c r="AH22">
        <v>15.830714</v>
      </c>
      <c r="AI22">
        <v>1978.4</v>
      </c>
      <c r="AJ22">
        <v>84.1</v>
      </c>
      <c r="AK22">
        <v>23</v>
      </c>
      <c r="AL22">
        <v>4884</v>
      </c>
      <c r="AM22">
        <v>0.79631176204023191</v>
      </c>
      <c r="AN22" t="s">
        <v>70</v>
      </c>
      <c r="AO22">
        <v>639.18600000000004</v>
      </c>
      <c r="AP22" t="s">
        <v>401</v>
      </c>
      <c r="AQ22" t="s">
        <v>116</v>
      </c>
      <c r="AR22" t="s">
        <v>117</v>
      </c>
      <c r="AS22" t="s">
        <v>116</v>
      </c>
      <c r="AT22" t="s">
        <v>117</v>
      </c>
      <c r="AU22" t="s">
        <v>184</v>
      </c>
      <c r="AV22" t="s">
        <v>219</v>
      </c>
      <c r="AW22" t="s">
        <v>70</v>
      </c>
      <c r="AX22">
        <v>3718</v>
      </c>
      <c r="AY22" t="s">
        <v>549</v>
      </c>
      <c r="AZ22">
        <v>3</v>
      </c>
      <c r="BA22" t="s">
        <v>300</v>
      </c>
      <c r="BB22">
        <v>9</v>
      </c>
      <c r="BC22">
        <v>1</v>
      </c>
      <c r="BE22" t="s">
        <v>70</v>
      </c>
      <c r="BF22">
        <v>0</v>
      </c>
      <c r="BG22" t="s">
        <v>288</v>
      </c>
      <c r="BI22" t="s">
        <v>116</v>
      </c>
      <c r="BJ22" t="s">
        <v>219</v>
      </c>
      <c r="BK22" t="s">
        <v>70</v>
      </c>
      <c r="BL22">
        <v>0.79631176204023191</v>
      </c>
      <c r="BM22">
        <v>3718</v>
      </c>
      <c r="BN22" t="s">
        <v>117</v>
      </c>
      <c r="BO22" t="s">
        <v>184</v>
      </c>
      <c r="BP22">
        <v>9</v>
      </c>
      <c r="BQ22">
        <v>2171.9250000000002</v>
      </c>
      <c r="BR22">
        <v>3.7069328015370731E-2</v>
      </c>
      <c r="BS22">
        <v>0.3532531561590716</v>
      </c>
      <c r="BT22">
        <v>0.15608273766359335</v>
      </c>
      <c r="BU22">
        <v>13.835000000000001</v>
      </c>
      <c r="BV22">
        <v>1.93376843123036</v>
      </c>
      <c r="BW22">
        <v>32.459684381366756</v>
      </c>
      <c r="BX22">
        <v>23</v>
      </c>
      <c r="BY22">
        <v>42</v>
      </c>
      <c r="BZ22">
        <v>705</v>
      </c>
    </row>
    <row r="23" spans="1:78" ht="16.5">
      <c r="A23" s="294" t="str">
        <f t="shared" si="1"/>
        <v>신화여객</v>
      </c>
      <c r="B23" s="124" t="str">
        <f t="shared" si="2"/>
        <v>김영현</v>
      </c>
      <c r="C23" s="125" t="str">
        <f t="shared" si="3"/>
        <v>D</v>
      </c>
      <c r="D23" s="126">
        <f t="shared" si="4"/>
        <v>0.84435017085782771</v>
      </c>
      <c r="E23" s="127">
        <f t="shared" si="5"/>
        <v>4859</v>
      </c>
      <c r="F23" s="128" t="str">
        <f t="shared" si="6"/>
        <v>526</v>
      </c>
      <c r="G23" s="129" t="str">
        <f t="shared" si="7"/>
        <v>71바5101</v>
      </c>
      <c r="H23" s="130">
        <f t="shared" si="8"/>
        <v>10</v>
      </c>
      <c r="I23" s="131">
        <f t="shared" si="9"/>
        <v>7368.8289999999997</v>
      </c>
      <c r="J23" s="132">
        <f t="shared" si="10"/>
        <v>2.5558497318291885E-2</v>
      </c>
      <c r="K23" s="132">
        <f t="shared" si="11"/>
        <v>0.35780789027160653</v>
      </c>
      <c r="L23" s="132">
        <f t="shared" si="12"/>
        <v>0.21523094103554311</v>
      </c>
      <c r="M23" s="133">
        <f t="shared" si="13"/>
        <v>10.63</v>
      </c>
      <c r="N23" s="134">
        <f t="shared" si="14"/>
        <v>1.3027850150953428</v>
      </c>
      <c r="O23" s="134">
        <f t="shared" si="15"/>
        <v>30.859720045070933</v>
      </c>
      <c r="P23" s="215">
        <f t="shared" si="16"/>
        <v>44</v>
      </c>
      <c r="Q23" s="216">
        <f t="shared" si="17"/>
        <v>96</v>
      </c>
      <c r="R23" s="216">
        <f t="shared" si="18"/>
        <v>2274</v>
      </c>
      <c r="T23">
        <v>524</v>
      </c>
      <c r="U23">
        <v>4859</v>
      </c>
      <c r="V23" t="s">
        <v>312</v>
      </c>
      <c r="W23">
        <v>7368.8289999999997</v>
      </c>
      <c r="X23">
        <v>2941.4</v>
      </c>
      <c r="Y23">
        <v>2.5049999999999999</v>
      </c>
      <c r="Z23">
        <v>10.63</v>
      </c>
      <c r="AA23">
        <v>483.37344899999999</v>
      </c>
      <c r="AB23">
        <v>12.354298999999999</v>
      </c>
      <c r="AC23">
        <v>172.95483400000001</v>
      </c>
      <c r="AD23" s="1">
        <v>1586</v>
      </c>
      <c r="AE23">
        <v>96</v>
      </c>
      <c r="AF23">
        <v>2274</v>
      </c>
      <c r="AG23">
        <v>87</v>
      </c>
      <c r="AH23">
        <v>15.244586999999999</v>
      </c>
      <c r="AI23">
        <v>2182.3000000000002</v>
      </c>
      <c r="AJ23">
        <v>22.2</v>
      </c>
      <c r="AK23">
        <v>44</v>
      </c>
      <c r="AL23">
        <v>13079</v>
      </c>
      <c r="AM23">
        <v>0.84435017085782771</v>
      </c>
      <c r="AN23" t="s">
        <v>67</v>
      </c>
      <c r="AO23">
        <v>4877.7610000000004</v>
      </c>
      <c r="AP23" t="s">
        <v>402</v>
      </c>
      <c r="AQ23" t="s">
        <v>116</v>
      </c>
      <c r="AR23" t="s">
        <v>119</v>
      </c>
      <c r="AS23" t="s">
        <v>116</v>
      </c>
      <c r="AT23" t="s">
        <v>119</v>
      </c>
      <c r="AU23" t="s">
        <v>194</v>
      </c>
      <c r="AV23" t="s">
        <v>312</v>
      </c>
      <c r="AW23" t="s">
        <v>67</v>
      </c>
      <c r="AX23">
        <v>4859</v>
      </c>
      <c r="AY23" t="s">
        <v>550</v>
      </c>
      <c r="AZ23">
        <v>1</v>
      </c>
      <c r="BA23" t="s">
        <v>307</v>
      </c>
      <c r="BB23">
        <v>10</v>
      </c>
      <c r="BC23">
        <v>1</v>
      </c>
      <c r="BE23" t="s">
        <v>67</v>
      </c>
      <c r="BF23">
        <v>0</v>
      </c>
      <c r="BG23" t="s">
        <v>288</v>
      </c>
      <c r="BI23" t="s">
        <v>116</v>
      </c>
      <c r="BJ23" t="s">
        <v>312</v>
      </c>
      <c r="BK23" t="s">
        <v>67</v>
      </c>
      <c r="BL23">
        <v>0.84435017085782771</v>
      </c>
      <c r="BM23">
        <v>4859</v>
      </c>
      <c r="BN23" t="s">
        <v>119</v>
      </c>
      <c r="BO23" t="s">
        <v>194</v>
      </c>
      <c r="BP23">
        <v>10</v>
      </c>
      <c r="BQ23">
        <v>7368.8289999999997</v>
      </c>
      <c r="BR23">
        <v>2.5558497318291885E-2</v>
      </c>
      <c r="BS23">
        <v>0.35780789027160653</v>
      </c>
      <c r="BT23">
        <v>0.21523094103554311</v>
      </c>
      <c r="BU23">
        <v>10.63</v>
      </c>
      <c r="BV23">
        <v>1.3027850150953428</v>
      </c>
      <c r="BW23">
        <v>30.859720045070933</v>
      </c>
      <c r="BX23">
        <v>44</v>
      </c>
      <c r="BY23">
        <v>96</v>
      </c>
      <c r="BZ23">
        <v>2274</v>
      </c>
    </row>
    <row r="24" spans="1:78" ht="16.5">
      <c r="A24" s="295" t="str">
        <f t="shared" si="1"/>
        <v>신화여객</v>
      </c>
      <c r="B24" s="108" t="str">
        <f t="shared" si="2"/>
        <v>김웅철</v>
      </c>
      <c r="C24" s="109" t="str">
        <f t="shared" si="3"/>
        <v>D</v>
      </c>
      <c r="D24" s="110">
        <f t="shared" si="4"/>
        <v>0.83653513231715437</v>
      </c>
      <c r="E24" s="111">
        <f t="shared" si="5"/>
        <v>3182</v>
      </c>
      <c r="F24" s="112" t="str">
        <f t="shared" si="6"/>
        <v>34</v>
      </c>
      <c r="G24" s="113" t="str">
        <f t="shared" si="7"/>
        <v>71바6161</v>
      </c>
      <c r="H24" s="114">
        <f t="shared" si="8"/>
        <v>8</v>
      </c>
      <c r="I24" s="115">
        <f t="shared" si="9"/>
        <v>1553.729</v>
      </c>
      <c r="J24" s="116">
        <f t="shared" si="10"/>
        <v>1.4292208344774664E-2</v>
      </c>
      <c r="K24" s="116">
        <f t="shared" si="11"/>
        <v>0.38733975018218264</v>
      </c>
      <c r="L24" s="116">
        <f t="shared" si="12"/>
        <v>5.2132643466138558E-2</v>
      </c>
      <c r="M24" s="117">
        <f t="shared" si="13"/>
        <v>13.065</v>
      </c>
      <c r="N24" s="118">
        <f t="shared" si="14"/>
        <v>6.4361288229800695E-2</v>
      </c>
      <c r="O24" s="118">
        <f t="shared" si="15"/>
        <v>9.9759996756191072</v>
      </c>
      <c r="P24" s="217">
        <f t="shared" si="16"/>
        <v>0</v>
      </c>
      <c r="Q24" s="218">
        <f t="shared" si="17"/>
        <v>1</v>
      </c>
      <c r="R24" s="218">
        <f t="shared" si="18"/>
        <v>155</v>
      </c>
      <c r="T24">
        <v>524</v>
      </c>
      <c r="U24">
        <v>3182</v>
      </c>
      <c r="V24" t="s">
        <v>313</v>
      </c>
      <c r="W24">
        <v>1553.729</v>
      </c>
      <c r="X24">
        <v>737.50300000000004</v>
      </c>
      <c r="Y24">
        <v>2.1070000000000002</v>
      </c>
      <c r="Z24">
        <v>13.065</v>
      </c>
      <c r="AA24">
        <v>101.00440500000001</v>
      </c>
      <c r="AB24">
        <v>1.443576</v>
      </c>
      <c r="AC24">
        <v>39.123021000000001</v>
      </c>
      <c r="AD24" s="1">
        <v>81</v>
      </c>
      <c r="AE24">
        <v>1</v>
      </c>
      <c r="AF24">
        <v>155</v>
      </c>
      <c r="AG24">
        <v>85</v>
      </c>
      <c r="AH24">
        <v>15.382783999999999</v>
      </c>
      <c r="AI24">
        <v>589.79999999999995</v>
      </c>
      <c r="AJ24">
        <v>10.8</v>
      </c>
      <c r="AK24">
        <v>0</v>
      </c>
      <c r="AL24">
        <v>0</v>
      </c>
      <c r="AM24">
        <v>0.83653513231715437</v>
      </c>
      <c r="AN24" t="s">
        <v>67</v>
      </c>
      <c r="AO24">
        <v>383.84699999999998</v>
      </c>
      <c r="AP24" t="s">
        <v>403</v>
      </c>
      <c r="AQ24" t="s">
        <v>116</v>
      </c>
      <c r="AR24" t="s">
        <v>117</v>
      </c>
      <c r="AS24" t="s">
        <v>116</v>
      </c>
      <c r="AT24" t="s">
        <v>117</v>
      </c>
      <c r="AU24" t="s">
        <v>336</v>
      </c>
      <c r="AV24" t="s">
        <v>313</v>
      </c>
      <c r="AW24" t="s">
        <v>67</v>
      </c>
      <c r="AX24">
        <v>3182</v>
      </c>
      <c r="AY24" t="s">
        <v>547</v>
      </c>
      <c r="AZ24">
        <v>4</v>
      </c>
      <c r="BA24" t="s">
        <v>280</v>
      </c>
      <c r="BB24">
        <v>8</v>
      </c>
      <c r="BC24">
        <v>1</v>
      </c>
      <c r="BE24" t="s">
        <v>70</v>
      </c>
      <c r="BF24">
        <v>1</v>
      </c>
      <c r="BG24" t="s">
        <v>329</v>
      </c>
      <c r="BI24" t="s">
        <v>116</v>
      </c>
      <c r="BJ24" t="s">
        <v>313</v>
      </c>
      <c r="BK24" t="s">
        <v>67</v>
      </c>
      <c r="BL24">
        <v>0.83653513231715437</v>
      </c>
      <c r="BM24">
        <v>3182</v>
      </c>
      <c r="BN24" t="s">
        <v>117</v>
      </c>
      <c r="BO24" t="s">
        <v>336</v>
      </c>
      <c r="BP24">
        <v>8</v>
      </c>
      <c r="BQ24">
        <v>1553.729</v>
      </c>
      <c r="BR24">
        <v>1.4292208344774664E-2</v>
      </c>
      <c r="BS24">
        <v>0.38733975018218264</v>
      </c>
      <c r="BT24">
        <v>5.2132643466138558E-2</v>
      </c>
      <c r="BU24">
        <v>13.065</v>
      </c>
      <c r="BV24">
        <v>6.4361288229800695E-2</v>
      </c>
      <c r="BW24">
        <v>9.9759996756191072</v>
      </c>
      <c r="BX24">
        <v>0</v>
      </c>
      <c r="BY24">
        <v>1</v>
      </c>
      <c r="BZ24">
        <v>155</v>
      </c>
    </row>
    <row r="25" spans="1:78" ht="16.5">
      <c r="A25" s="294" t="str">
        <f t="shared" si="1"/>
        <v>신화여객</v>
      </c>
      <c r="B25" s="124" t="str">
        <f t="shared" si="2"/>
        <v>김정철</v>
      </c>
      <c r="C25" s="125" t="str">
        <f t="shared" si="3"/>
        <v>C</v>
      </c>
      <c r="D25" s="126">
        <f t="shared" si="4"/>
        <v>0.85346153846153838</v>
      </c>
      <c r="E25" s="127">
        <f t="shared" si="5"/>
        <v>8220</v>
      </c>
      <c r="F25" s="128" t="str">
        <f t="shared" si="6"/>
        <v>37</v>
      </c>
      <c r="G25" s="129" t="str">
        <f t="shared" si="7"/>
        <v>71바6167</v>
      </c>
      <c r="H25" s="130">
        <f t="shared" si="8"/>
        <v>1</v>
      </c>
      <c r="I25" s="131">
        <f t="shared" si="9"/>
        <v>1971.49</v>
      </c>
      <c r="J25" s="132">
        <f t="shared" si="10"/>
        <v>4.4466606237728246E-2</v>
      </c>
      <c r="K25" s="132">
        <f t="shared" si="11"/>
        <v>0.31835188038015128</v>
      </c>
      <c r="L25" s="132">
        <f t="shared" si="12"/>
        <v>0.23383329360027189</v>
      </c>
      <c r="M25" s="133">
        <f t="shared" si="13"/>
        <v>12.510999999999999</v>
      </c>
      <c r="N25" s="134">
        <f t="shared" si="14"/>
        <v>0.60867668616122828</v>
      </c>
      <c r="O25" s="134">
        <f t="shared" si="15"/>
        <v>11.057626465262315</v>
      </c>
      <c r="P25" s="215">
        <f t="shared" si="16"/>
        <v>0</v>
      </c>
      <c r="Q25" s="216">
        <f t="shared" si="17"/>
        <v>12</v>
      </c>
      <c r="R25" s="216">
        <f t="shared" si="18"/>
        <v>218</v>
      </c>
      <c r="T25">
        <v>524</v>
      </c>
      <c r="U25">
        <v>8220</v>
      </c>
      <c r="V25" t="s">
        <v>220</v>
      </c>
      <c r="W25">
        <v>1971.49</v>
      </c>
      <c r="X25">
        <v>888.61599999999999</v>
      </c>
      <c r="Y25">
        <v>2.2189999999999999</v>
      </c>
      <c r="Z25">
        <v>12.510999999999999</v>
      </c>
      <c r="AA25">
        <v>120.070508</v>
      </c>
      <c r="AB25">
        <v>5.3391279999999997</v>
      </c>
      <c r="AC25">
        <v>38.224671999999998</v>
      </c>
      <c r="AD25" s="1">
        <v>461</v>
      </c>
      <c r="AE25">
        <v>12</v>
      </c>
      <c r="AF25">
        <v>218</v>
      </c>
      <c r="AG25">
        <v>70</v>
      </c>
      <c r="AH25">
        <v>16.419435</v>
      </c>
      <c r="AI25">
        <v>125.9</v>
      </c>
      <c r="AJ25">
        <v>0</v>
      </c>
      <c r="AK25">
        <v>0</v>
      </c>
      <c r="AL25">
        <v>0</v>
      </c>
      <c r="AM25">
        <v>0.85346153846153838</v>
      </c>
      <c r="AN25" t="s">
        <v>69</v>
      </c>
      <c r="AO25">
        <v>1971.49</v>
      </c>
      <c r="AP25" t="s">
        <v>404</v>
      </c>
      <c r="AQ25" t="s">
        <v>116</v>
      </c>
      <c r="AR25" t="s">
        <v>118</v>
      </c>
      <c r="AS25" t="s">
        <v>116</v>
      </c>
      <c r="AT25" t="s">
        <v>118</v>
      </c>
      <c r="AU25" t="s">
        <v>189</v>
      </c>
      <c r="AV25" t="s">
        <v>220</v>
      </c>
      <c r="AW25" t="s">
        <v>69</v>
      </c>
      <c r="AX25">
        <v>8220</v>
      </c>
      <c r="AY25" t="s">
        <v>539</v>
      </c>
      <c r="AZ25">
        <v>10</v>
      </c>
      <c r="BA25" t="s">
        <v>551</v>
      </c>
      <c r="BB25">
        <v>1</v>
      </c>
      <c r="BC25">
        <v>1</v>
      </c>
      <c r="BE25" t="s">
        <v>67</v>
      </c>
      <c r="BF25">
        <v>1</v>
      </c>
      <c r="BG25" t="s">
        <v>329</v>
      </c>
      <c r="BI25" t="s">
        <v>116</v>
      </c>
      <c r="BJ25" t="s">
        <v>220</v>
      </c>
      <c r="BK25" t="s">
        <v>69</v>
      </c>
      <c r="BL25">
        <v>0.85346153846153838</v>
      </c>
      <c r="BM25">
        <v>8220</v>
      </c>
      <c r="BN25" t="s">
        <v>118</v>
      </c>
      <c r="BO25" t="s">
        <v>189</v>
      </c>
      <c r="BP25">
        <v>1</v>
      </c>
      <c r="BQ25">
        <v>1971.49</v>
      </c>
      <c r="BR25">
        <v>4.4466606237728246E-2</v>
      </c>
      <c r="BS25">
        <v>0.31835188038015128</v>
      </c>
      <c r="BT25">
        <v>0.23383329360027189</v>
      </c>
      <c r="BU25">
        <v>12.510999999999999</v>
      </c>
      <c r="BV25">
        <v>0.60867668616122828</v>
      </c>
      <c r="BW25">
        <v>11.057626465262315</v>
      </c>
      <c r="BX25">
        <v>0</v>
      </c>
      <c r="BY25">
        <v>12</v>
      </c>
      <c r="BZ25">
        <v>218</v>
      </c>
    </row>
    <row r="26" spans="1:78" ht="16.5">
      <c r="A26" s="295" t="str">
        <f t="shared" si="1"/>
        <v>신화여객</v>
      </c>
      <c r="B26" s="108" t="str">
        <f t="shared" si="2"/>
        <v>김정현</v>
      </c>
      <c r="C26" s="109" t="str">
        <f t="shared" si="3"/>
        <v>B</v>
      </c>
      <c r="D26" s="110">
        <f t="shared" si="4"/>
        <v>0.91593737947856124</v>
      </c>
      <c r="E26" s="111">
        <f t="shared" si="5"/>
        <v>7379</v>
      </c>
      <c r="F26" s="112" t="str">
        <f t="shared" si="6"/>
        <v>34</v>
      </c>
      <c r="G26" s="113" t="str">
        <f t="shared" si="7"/>
        <v>72바1098</v>
      </c>
      <c r="H26" s="114">
        <f t="shared" si="8"/>
        <v>8</v>
      </c>
      <c r="I26" s="115">
        <f t="shared" si="9"/>
        <v>2132.6560000000004</v>
      </c>
      <c r="J26" s="116">
        <f t="shared" si="10"/>
        <v>7.9267561280405782E-3</v>
      </c>
      <c r="K26" s="116">
        <f t="shared" si="11"/>
        <v>0.35813422612862472</v>
      </c>
      <c r="L26" s="116">
        <f t="shared" si="12"/>
        <v>0.2105355950514288</v>
      </c>
      <c r="M26" s="117">
        <f t="shared" si="13"/>
        <v>10.85</v>
      </c>
      <c r="N26" s="118">
        <f t="shared" si="14"/>
        <v>4.6889887539293719E-2</v>
      </c>
      <c r="O26" s="118">
        <f t="shared" si="15"/>
        <v>19.271743778649718</v>
      </c>
      <c r="P26" s="217">
        <f t="shared" si="16"/>
        <v>6</v>
      </c>
      <c r="Q26" s="218">
        <f t="shared" si="17"/>
        <v>1</v>
      </c>
      <c r="R26" s="218">
        <f t="shared" si="18"/>
        <v>413</v>
      </c>
      <c r="T26">
        <v>524</v>
      </c>
      <c r="U26">
        <v>7379</v>
      </c>
      <c r="V26" t="s">
        <v>314</v>
      </c>
      <c r="W26">
        <v>2157.4059999999999</v>
      </c>
      <c r="X26">
        <v>923.97500000000002</v>
      </c>
      <c r="Y26">
        <v>2.335</v>
      </c>
      <c r="Z26">
        <v>10.85</v>
      </c>
      <c r="AA26">
        <v>133.263845</v>
      </c>
      <c r="AB26">
        <v>1.0563499999999999</v>
      </c>
      <c r="AC26">
        <v>47.726343999999997</v>
      </c>
      <c r="AD26" s="1">
        <v>449</v>
      </c>
      <c r="AE26">
        <v>1</v>
      </c>
      <c r="AF26">
        <v>413</v>
      </c>
      <c r="AG26">
        <v>80</v>
      </c>
      <c r="AH26">
        <v>16.188981999999999</v>
      </c>
      <c r="AI26">
        <v>918.3</v>
      </c>
      <c r="AJ26">
        <v>0</v>
      </c>
      <c r="AK26">
        <v>6</v>
      </c>
      <c r="AL26">
        <v>732</v>
      </c>
      <c r="AM26">
        <v>0.91593737947856124</v>
      </c>
      <c r="AN26" t="s">
        <v>68</v>
      </c>
      <c r="AO26">
        <v>617.18499999999995</v>
      </c>
      <c r="AP26" t="s">
        <v>405</v>
      </c>
      <c r="AQ26" t="s">
        <v>116</v>
      </c>
      <c r="AR26" t="s">
        <v>117</v>
      </c>
      <c r="AS26" t="s">
        <v>116</v>
      </c>
      <c r="AT26" t="s">
        <v>117</v>
      </c>
      <c r="AU26" t="s">
        <v>283</v>
      </c>
      <c r="AV26" t="s">
        <v>314</v>
      </c>
      <c r="AW26" t="s">
        <v>68</v>
      </c>
      <c r="AX26">
        <v>7379</v>
      </c>
      <c r="AY26" t="s">
        <v>552</v>
      </c>
      <c r="AZ26">
        <v>3</v>
      </c>
      <c r="BA26" t="s">
        <v>553</v>
      </c>
      <c r="BB26">
        <v>8</v>
      </c>
      <c r="BC26">
        <v>1</v>
      </c>
      <c r="BE26" t="s">
        <v>68</v>
      </c>
      <c r="BF26">
        <v>0</v>
      </c>
      <c r="BG26" t="s">
        <v>288</v>
      </c>
      <c r="BI26" t="s">
        <v>116</v>
      </c>
      <c r="BJ26" t="s">
        <v>314</v>
      </c>
      <c r="BK26" t="s">
        <v>68</v>
      </c>
      <c r="BL26">
        <v>0.91593737947856124</v>
      </c>
      <c r="BM26">
        <v>7379</v>
      </c>
      <c r="BN26" t="s">
        <v>117</v>
      </c>
      <c r="BO26" t="s">
        <v>283</v>
      </c>
      <c r="BP26">
        <v>8</v>
      </c>
      <c r="BQ26">
        <v>2132.6560000000004</v>
      </c>
      <c r="BR26">
        <v>7.9267561280405782E-3</v>
      </c>
      <c r="BS26">
        <v>0.35813422612862472</v>
      </c>
      <c r="BT26">
        <v>0.20812030744329069</v>
      </c>
      <c r="BU26">
        <v>10.85</v>
      </c>
      <c r="BV26">
        <v>4.6889887539293719E-2</v>
      </c>
      <c r="BW26">
        <v>19.271743778649718</v>
      </c>
      <c r="BX26">
        <v>6</v>
      </c>
      <c r="BY26">
        <v>1</v>
      </c>
      <c r="BZ26">
        <v>413</v>
      </c>
    </row>
    <row r="27" spans="1:78" ht="16.5">
      <c r="A27" s="294" t="str">
        <f t="shared" si="1"/>
        <v>신화여객</v>
      </c>
      <c r="B27" s="124" t="str">
        <f t="shared" si="2"/>
        <v>김종용</v>
      </c>
      <c r="C27" s="125" t="str">
        <f t="shared" si="3"/>
        <v>F</v>
      </c>
      <c r="D27" s="126">
        <f t="shared" si="4"/>
        <v>0.79153846153846141</v>
      </c>
      <c r="E27" s="127">
        <f t="shared" si="5"/>
        <v>6783</v>
      </c>
      <c r="F27" s="128" t="str">
        <f t="shared" si="6"/>
        <v>37</v>
      </c>
      <c r="G27" s="129" t="str">
        <f t="shared" si="7"/>
        <v>71바6162</v>
      </c>
      <c r="H27" s="130">
        <f t="shared" si="8"/>
        <v>1</v>
      </c>
      <c r="I27" s="131">
        <f t="shared" si="9"/>
        <v>1252.375</v>
      </c>
      <c r="J27" s="132">
        <f t="shared" si="10"/>
        <v>2.1282082240351993E-2</v>
      </c>
      <c r="K27" s="132">
        <f t="shared" si="11"/>
        <v>0.3960418582272609</v>
      </c>
      <c r="L27" s="132">
        <f t="shared" si="12"/>
        <v>0.16368899091725722</v>
      </c>
      <c r="M27" s="133">
        <f t="shared" si="13"/>
        <v>12.411</v>
      </c>
      <c r="N27" s="134">
        <f t="shared" si="14"/>
        <v>1.1977243237848088</v>
      </c>
      <c r="O27" s="134">
        <f t="shared" si="15"/>
        <v>7.9049805369797381</v>
      </c>
      <c r="P27" s="215">
        <f t="shared" si="16"/>
        <v>26</v>
      </c>
      <c r="Q27" s="216">
        <f t="shared" si="17"/>
        <v>15</v>
      </c>
      <c r="R27" s="216">
        <f t="shared" si="18"/>
        <v>99</v>
      </c>
      <c r="T27">
        <v>524</v>
      </c>
      <c r="U27">
        <v>6783</v>
      </c>
      <c r="V27" t="s">
        <v>406</v>
      </c>
      <c r="W27">
        <v>1252.375</v>
      </c>
      <c r="X27">
        <v>608.62800000000004</v>
      </c>
      <c r="Y27">
        <v>2.0579999999999998</v>
      </c>
      <c r="Z27">
        <v>12.411</v>
      </c>
      <c r="AA27">
        <v>83.950807999999995</v>
      </c>
      <c r="AB27">
        <v>1.786648</v>
      </c>
      <c r="AC27">
        <v>33.248033999999997</v>
      </c>
      <c r="AD27" s="1">
        <v>205</v>
      </c>
      <c r="AE27">
        <v>15</v>
      </c>
      <c r="AF27">
        <v>99</v>
      </c>
      <c r="AG27">
        <v>85</v>
      </c>
      <c r="AH27">
        <v>14.917961999999999</v>
      </c>
      <c r="AI27">
        <v>93.6</v>
      </c>
      <c r="AJ27">
        <v>17.8</v>
      </c>
      <c r="AK27">
        <v>26</v>
      </c>
      <c r="AL27">
        <v>19278</v>
      </c>
      <c r="AM27">
        <v>0.79153846153846141</v>
      </c>
      <c r="AN27" t="s">
        <v>70</v>
      </c>
      <c r="AO27">
        <v>1252.375</v>
      </c>
      <c r="AP27" t="s">
        <v>407</v>
      </c>
      <c r="AQ27" t="s">
        <v>116</v>
      </c>
      <c r="AR27" t="s">
        <v>118</v>
      </c>
      <c r="AS27" t="s">
        <v>116</v>
      </c>
      <c r="AT27" t="s">
        <v>118</v>
      </c>
      <c r="AU27" t="s">
        <v>339</v>
      </c>
      <c r="AV27" t="s">
        <v>406</v>
      </c>
      <c r="AW27" t="s">
        <v>70</v>
      </c>
      <c r="AX27">
        <v>6783</v>
      </c>
      <c r="AY27" t="s">
        <v>528</v>
      </c>
      <c r="AZ27">
        <v>2</v>
      </c>
      <c r="BA27" t="s">
        <v>554</v>
      </c>
      <c r="BB27">
        <v>1</v>
      </c>
      <c r="BC27">
        <v>1</v>
      </c>
      <c r="BE27" t="s">
        <v>555</v>
      </c>
      <c r="BF27" t="s">
        <v>556</v>
      </c>
      <c r="BG27" t="s">
        <v>555</v>
      </c>
      <c r="BI27" t="s">
        <v>116</v>
      </c>
      <c r="BJ27" t="s">
        <v>406</v>
      </c>
      <c r="BK27" t="s">
        <v>70</v>
      </c>
      <c r="BL27">
        <v>0.79153846153846141</v>
      </c>
      <c r="BM27">
        <v>6783</v>
      </c>
      <c r="BN27" t="s">
        <v>118</v>
      </c>
      <c r="BO27" t="s">
        <v>339</v>
      </c>
      <c r="BP27">
        <v>1</v>
      </c>
      <c r="BQ27">
        <v>1252.375</v>
      </c>
      <c r="BR27">
        <v>2.1282082240351993E-2</v>
      </c>
      <c r="BS27">
        <v>0.3960418582272609</v>
      </c>
      <c r="BT27">
        <v>0.16368899091725722</v>
      </c>
      <c r="BU27">
        <v>12.411</v>
      </c>
      <c r="BV27">
        <v>1.1977243237848088</v>
      </c>
      <c r="BW27">
        <v>7.9049805369797381</v>
      </c>
      <c r="BX27">
        <v>26</v>
      </c>
      <c r="BY27">
        <v>15</v>
      </c>
      <c r="BZ27">
        <v>99</v>
      </c>
    </row>
    <row r="28" spans="1:78" ht="16.5">
      <c r="A28" s="295" t="str">
        <f t="shared" si="1"/>
        <v>신화여객</v>
      </c>
      <c r="B28" s="108" t="str">
        <f t="shared" si="2"/>
        <v>김지훈</v>
      </c>
      <c r="C28" s="109" t="str">
        <f t="shared" si="3"/>
        <v>A</v>
      </c>
      <c r="D28" s="110">
        <f t="shared" si="4"/>
        <v>0.97400806610208412</v>
      </c>
      <c r="E28" s="111">
        <f t="shared" si="5"/>
        <v>7466</v>
      </c>
      <c r="F28" s="112" t="str">
        <f t="shared" si="6"/>
        <v>37</v>
      </c>
      <c r="G28" s="113" t="str">
        <f t="shared" si="7"/>
        <v>71바6169</v>
      </c>
      <c r="H28" s="114">
        <f t="shared" si="8"/>
        <v>2</v>
      </c>
      <c r="I28" s="115">
        <f t="shared" si="9"/>
        <v>1931.502</v>
      </c>
      <c r="J28" s="116">
        <f t="shared" si="10"/>
        <v>5.9043631673381409E-3</v>
      </c>
      <c r="K28" s="116">
        <f t="shared" si="11"/>
        <v>0.32105103262178014</v>
      </c>
      <c r="L28" s="116">
        <f t="shared" si="12"/>
        <v>9.9922236684197072E-2</v>
      </c>
      <c r="M28" s="117">
        <f t="shared" si="13"/>
        <v>8.5760000000000005</v>
      </c>
      <c r="N28" s="118">
        <f t="shared" si="14"/>
        <v>0</v>
      </c>
      <c r="O28" s="118">
        <f t="shared" si="15"/>
        <v>4.2971739092167649</v>
      </c>
      <c r="P28" s="217">
        <f t="shared" si="16"/>
        <v>1</v>
      </c>
      <c r="Q28" s="218">
        <f t="shared" si="17"/>
        <v>0</v>
      </c>
      <c r="R28" s="218">
        <f t="shared" si="18"/>
        <v>83</v>
      </c>
      <c r="T28">
        <v>524</v>
      </c>
      <c r="U28">
        <v>7466</v>
      </c>
      <c r="V28" t="s">
        <v>221</v>
      </c>
      <c r="W28">
        <v>1931.502</v>
      </c>
      <c r="X28">
        <v>762.58500000000004</v>
      </c>
      <c r="Y28">
        <v>2.5329999999999999</v>
      </c>
      <c r="Z28">
        <v>8.5760000000000005</v>
      </c>
      <c r="AA28">
        <v>121.654949</v>
      </c>
      <c r="AB28">
        <v>0.71829500000000002</v>
      </c>
      <c r="AC28">
        <v>39.057447000000003</v>
      </c>
      <c r="AD28" s="1">
        <v>193</v>
      </c>
      <c r="AE28">
        <v>0</v>
      </c>
      <c r="AF28">
        <v>83</v>
      </c>
      <c r="AG28">
        <v>71</v>
      </c>
      <c r="AH28">
        <v>15.876887999999999</v>
      </c>
      <c r="AI28">
        <v>27.4</v>
      </c>
      <c r="AJ28">
        <v>0</v>
      </c>
      <c r="AK28">
        <v>1</v>
      </c>
      <c r="AL28">
        <v>207</v>
      </c>
      <c r="AM28">
        <v>0.97400806610208412</v>
      </c>
      <c r="AN28" t="s">
        <v>66</v>
      </c>
      <c r="AO28">
        <v>1806.7470000000001</v>
      </c>
      <c r="AP28" t="s">
        <v>408</v>
      </c>
      <c r="AQ28" t="s">
        <v>116</v>
      </c>
      <c r="AR28" t="s">
        <v>118</v>
      </c>
      <c r="AS28" t="s">
        <v>116</v>
      </c>
      <c r="AT28" t="s">
        <v>118</v>
      </c>
      <c r="AU28" t="s">
        <v>191</v>
      </c>
      <c r="AV28" t="s">
        <v>221</v>
      </c>
      <c r="AW28" t="s">
        <v>66</v>
      </c>
      <c r="AX28">
        <v>7466</v>
      </c>
      <c r="AY28" t="s">
        <v>557</v>
      </c>
      <c r="AZ28">
        <v>2</v>
      </c>
      <c r="BA28" t="s">
        <v>558</v>
      </c>
      <c r="BB28">
        <v>2</v>
      </c>
      <c r="BC28">
        <v>1</v>
      </c>
      <c r="BE28" t="s">
        <v>66</v>
      </c>
      <c r="BF28">
        <v>0</v>
      </c>
      <c r="BG28" t="s">
        <v>288</v>
      </c>
      <c r="BI28" t="s">
        <v>116</v>
      </c>
      <c r="BJ28" t="s">
        <v>221</v>
      </c>
      <c r="BK28" t="s">
        <v>66</v>
      </c>
      <c r="BL28">
        <v>0.97400806610208412</v>
      </c>
      <c r="BM28">
        <v>7466</v>
      </c>
      <c r="BN28" t="s">
        <v>118</v>
      </c>
      <c r="BO28" t="s">
        <v>191</v>
      </c>
      <c r="BP28">
        <v>2</v>
      </c>
      <c r="BQ28">
        <v>1931.502</v>
      </c>
      <c r="BR28">
        <v>5.9043631673381409E-3</v>
      </c>
      <c r="BS28">
        <v>0.32105103262178014</v>
      </c>
      <c r="BT28">
        <v>9.9922236684197072E-2</v>
      </c>
      <c r="BU28">
        <v>8.5760000000000005</v>
      </c>
      <c r="BV28">
        <v>0</v>
      </c>
      <c r="BW28">
        <v>4.2971739092167649</v>
      </c>
      <c r="BX28">
        <v>1</v>
      </c>
      <c r="BY28">
        <v>0</v>
      </c>
      <c r="BZ28">
        <v>83</v>
      </c>
    </row>
    <row r="29" spans="1:78" ht="16.5">
      <c r="A29" s="294" t="str">
        <f t="shared" si="1"/>
        <v>신화여객</v>
      </c>
      <c r="B29" s="124" t="str">
        <f t="shared" si="2"/>
        <v>김진수B</v>
      </c>
      <c r="C29" s="125" t="str">
        <f t="shared" si="3"/>
        <v>A</v>
      </c>
      <c r="D29" s="126">
        <f t="shared" si="4"/>
        <v>0.97760358974592731</v>
      </c>
      <c r="E29" s="127">
        <f t="shared" si="5"/>
        <v>6853</v>
      </c>
      <c r="F29" s="128" t="str">
        <f t="shared" si="6"/>
        <v>34</v>
      </c>
      <c r="G29" s="129" t="str">
        <f t="shared" si="7"/>
        <v>72바1113</v>
      </c>
      <c r="H29" s="130">
        <f t="shared" si="8"/>
        <v>2</v>
      </c>
      <c r="I29" s="131">
        <f t="shared" si="9"/>
        <v>2413.357</v>
      </c>
      <c r="J29" s="132">
        <f t="shared" si="10"/>
        <v>1.0618242874882774E-2</v>
      </c>
      <c r="K29" s="132">
        <f t="shared" si="11"/>
        <v>0.30643905312826614</v>
      </c>
      <c r="L29" s="132">
        <f t="shared" si="12"/>
        <v>2.4861634644190646E-2</v>
      </c>
      <c r="M29" s="133">
        <f t="shared" si="13"/>
        <v>9.0139999999999993</v>
      </c>
      <c r="N29" s="134">
        <f t="shared" si="14"/>
        <v>0.12430817322095322</v>
      </c>
      <c r="O29" s="134">
        <f t="shared" si="15"/>
        <v>25.64891974125668</v>
      </c>
      <c r="P29" s="215">
        <f t="shared" si="16"/>
        <v>0</v>
      </c>
      <c r="Q29" s="216">
        <f t="shared" si="17"/>
        <v>3</v>
      </c>
      <c r="R29" s="216">
        <f t="shared" si="18"/>
        <v>619</v>
      </c>
      <c r="T29">
        <v>524</v>
      </c>
      <c r="U29">
        <v>6853</v>
      </c>
      <c r="V29" t="s">
        <v>222</v>
      </c>
      <c r="W29">
        <v>2413.357</v>
      </c>
      <c r="X29">
        <v>950.44</v>
      </c>
      <c r="Y29">
        <v>2.5390000000000001</v>
      </c>
      <c r="Z29">
        <v>9.0139999999999993</v>
      </c>
      <c r="AA29">
        <v>143.825774</v>
      </c>
      <c r="AB29">
        <v>1.527177</v>
      </c>
      <c r="AC29">
        <v>44.073833999999998</v>
      </c>
      <c r="AD29" s="1">
        <v>60</v>
      </c>
      <c r="AE29">
        <v>3</v>
      </c>
      <c r="AF29">
        <v>619</v>
      </c>
      <c r="AG29">
        <v>83</v>
      </c>
      <c r="AH29">
        <v>16.779724999999999</v>
      </c>
      <c r="AI29">
        <v>743.8</v>
      </c>
      <c r="AJ29">
        <v>1.6</v>
      </c>
      <c r="AK29">
        <v>0</v>
      </c>
      <c r="AL29">
        <v>0</v>
      </c>
      <c r="AM29">
        <v>0.97760358974592731</v>
      </c>
      <c r="AN29" t="s">
        <v>66</v>
      </c>
      <c r="AO29">
        <v>2302.4670000000001</v>
      </c>
      <c r="AP29" t="s">
        <v>409</v>
      </c>
      <c r="AQ29" t="s">
        <v>116</v>
      </c>
      <c r="AR29" t="s">
        <v>117</v>
      </c>
      <c r="AS29" t="s">
        <v>116</v>
      </c>
      <c r="AT29" t="s">
        <v>117</v>
      </c>
      <c r="AU29" t="s">
        <v>184</v>
      </c>
      <c r="AV29" t="s">
        <v>222</v>
      </c>
      <c r="AW29" t="s">
        <v>66</v>
      </c>
      <c r="AX29">
        <v>6853</v>
      </c>
      <c r="AY29" t="s">
        <v>559</v>
      </c>
      <c r="AZ29">
        <v>3</v>
      </c>
      <c r="BA29" t="s">
        <v>560</v>
      </c>
      <c r="BB29">
        <v>2</v>
      </c>
      <c r="BC29">
        <v>1</v>
      </c>
      <c r="BE29" t="s">
        <v>66</v>
      </c>
      <c r="BF29">
        <v>0</v>
      </c>
      <c r="BG29" t="s">
        <v>288</v>
      </c>
      <c r="BI29" t="s">
        <v>116</v>
      </c>
      <c r="BJ29" t="s">
        <v>222</v>
      </c>
      <c r="BK29" t="s">
        <v>66</v>
      </c>
      <c r="BL29">
        <v>0.97760358974592731</v>
      </c>
      <c r="BM29">
        <v>6853</v>
      </c>
      <c r="BN29" t="s">
        <v>117</v>
      </c>
      <c r="BO29" t="s">
        <v>184</v>
      </c>
      <c r="BP29">
        <v>2</v>
      </c>
      <c r="BQ29">
        <v>2413.357</v>
      </c>
      <c r="BR29">
        <v>1.0618242874882774E-2</v>
      </c>
      <c r="BS29">
        <v>0.30643905312826614</v>
      </c>
      <c r="BT29">
        <v>2.4861634644190646E-2</v>
      </c>
      <c r="BU29">
        <v>9.0139999999999993</v>
      </c>
      <c r="BV29">
        <v>0.12430817322095322</v>
      </c>
      <c r="BW29">
        <v>25.64891974125668</v>
      </c>
      <c r="BX29">
        <v>0</v>
      </c>
      <c r="BY29">
        <v>3</v>
      </c>
      <c r="BZ29">
        <v>619</v>
      </c>
    </row>
    <row r="30" spans="1:78" ht="16.5">
      <c r="A30" s="295" t="str">
        <f t="shared" si="1"/>
        <v>신화여객</v>
      </c>
      <c r="B30" s="108" t="str">
        <f t="shared" si="2"/>
        <v>김창일</v>
      </c>
      <c r="C30" s="109" t="str">
        <f t="shared" si="3"/>
        <v>D</v>
      </c>
      <c r="D30" s="110">
        <f t="shared" si="4"/>
        <v>0.83903460631632454</v>
      </c>
      <c r="E30" s="111">
        <f t="shared" si="5"/>
        <v>7670</v>
      </c>
      <c r="F30" s="112" t="str">
        <f t="shared" si="6"/>
        <v>526</v>
      </c>
      <c r="G30" s="113" t="str">
        <f t="shared" si="7"/>
        <v>72바1112</v>
      </c>
      <c r="H30" s="114">
        <f t="shared" si="8"/>
        <v>2</v>
      </c>
      <c r="I30" s="115">
        <f t="shared" si="9"/>
        <v>2166.1489999999999</v>
      </c>
      <c r="J30" s="116">
        <f t="shared" si="10"/>
        <v>5.3813218719273838E-2</v>
      </c>
      <c r="K30" s="116">
        <f t="shared" si="11"/>
        <v>0.34220045790543208</v>
      </c>
      <c r="L30" s="116">
        <f t="shared" si="12"/>
        <v>0.20404875195565958</v>
      </c>
      <c r="M30" s="117">
        <f t="shared" si="13"/>
        <v>11.85</v>
      </c>
      <c r="N30" s="118">
        <f t="shared" si="14"/>
        <v>9.2329752016135552E-2</v>
      </c>
      <c r="O30" s="118">
        <f t="shared" si="15"/>
        <v>32.084588825607106</v>
      </c>
      <c r="P30" s="217">
        <f t="shared" si="16"/>
        <v>7</v>
      </c>
      <c r="Q30" s="218">
        <f t="shared" si="17"/>
        <v>2</v>
      </c>
      <c r="R30" s="218">
        <f t="shared" si="18"/>
        <v>695</v>
      </c>
      <c r="T30">
        <v>524</v>
      </c>
      <c r="U30">
        <v>7670</v>
      </c>
      <c r="V30" t="s">
        <v>223</v>
      </c>
      <c r="W30">
        <v>2166.1489999999999</v>
      </c>
      <c r="X30">
        <v>807.43299999999999</v>
      </c>
      <c r="Y30">
        <v>2.6829999999999998</v>
      </c>
      <c r="Z30">
        <v>11.85</v>
      </c>
      <c r="AA30">
        <v>148.17076900000001</v>
      </c>
      <c r="AB30">
        <v>7.9735459999999998</v>
      </c>
      <c r="AC30">
        <v>50.704104999999998</v>
      </c>
      <c r="AD30" s="1">
        <v>442</v>
      </c>
      <c r="AE30">
        <v>2</v>
      </c>
      <c r="AF30">
        <v>695</v>
      </c>
      <c r="AG30">
        <v>67</v>
      </c>
      <c r="AH30">
        <v>14.619273</v>
      </c>
      <c r="AI30">
        <v>9.1999999999999993</v>
      </c>
      <c r="AJ30">
        <v>0</v>
      </c>
      <c r="AK30">
        <v>7</v>
      </c>
      <c r="AL30">
        <v>2030</v>
      </c>
      <c r="AM30">
        <v>0.83903460631632454</v>
      </c>
      <c r="AN30" t="s">
        <v>67</v>
      </c>
      <c r="AO30">
        <v>2057.473</v>
      </c>
      <c r="AP30" t="s">
        <v>410</v>
      </c>
      <c r="AQ30" t="s">
        <v>116</v>
      </c>
      <c r="AR30" t="s">
        <v>119</v>
      </c>
      <c r="AS30" t="s">
        <v>116</v>
      </c>
      <c r="AT30" t="s">
        <v>119</v>
      </c>
      <c r="AU30" t="s">
        <v>200</v>
      </c>
      <c r="AV30" t="s">
        <v>223</v>
      </c>
      <c r="AW30" t="s">
        <v>67</v>
      </c>
      <c r="AX30">
        <v>7670</v>
      </c>
      <c r="AY30" t="s">
        <v>550</v>
      </c>
      <c r="AZ30">
        <v>3</v>
      </c>
      <c r="BA30" t="s">
        <v>331</v>
      </c>
      <c r="BB30">
        <v>2</v>
      </c>
      <c r="BC30">
        <v>1</v>
      </c>
      <c r="BE30" t="s">
        <v>67</v>
      </c>
      <c r="BF30">
        <v>0</v>
      </c>
      <c r="BG30" t="s">
        <v>288</v>
      </c>
      <c r="BI30" t="s">
        <v>116</v>
      </c>
      <c r="BJ30" t="s">
        <v>223</v>
      </c>
      <c r="BK30" t="s">
        <v>67</v>
      </c>
      <c r="BL30">
        <v>0.83903460631632454</v>
      </c>
      <c r="BM30">
        <v>7670</v>
      </c>
      <c r="BN30" t="s">
        <v>119</v>
      </c>
      <c r="BO30" t="s">
        <v>200</v>
      </c>
      <c r="BP30">
        <v>2</v>
      </c>
      <c r="BQ30">
        <v>2166.1489999999999</v>
      </c>
      <c r="BR30">
        <v>5.3813218719273838E-2</v>
      </c>
      <c r="BS30">
        <v>0.34220045790543208</v>
      </c>
      <c r="BT30">
        <v>0.20404875195565958</v>
      </c>
      <c r="BU30">
        <v>11.85</v>
      </c>
      <c r="BV30">
        <v>9.2329752016135552E-2</v>
      </c>
      <c r="BW30">
        <v>32.084588825607106</v>
      </c>
      <c r="BX30">
        <v>7</v>
      </c>
      <c r="BY30">
        <v>2</v>
      </c>
      <c r="BZ30">
        <v>695</v>
      </c>
    </row>
    <row r="31" spans="1:78" ht="16.5">
      <c r="A31" s="294" t="str">
        <f t="shared" si="1"/>
        <v>신화여객</v>
      </c>
      <c r="B31" s="124" t="str">
        <f t="shared" si="2"/>
        <v>김춘길</v>
      </c>
      <c r="C31" s="125" t="str">
        <f t="shared" si="3"/>
        <v>B</v>
      </c>
      <c r="D31" s="126">
        <f t="shared" si="4"/>
        <v>0.91083097536120083</v>
      </c>
      <c r="E31" s="127">
        <f t="shared" si="5"/>
        <v>3287</v>
      </c>
      <c r="F31" s="128" t="str">
        <f t="shared" si="6"/>
        <v>526</v>
      </c>
      <c r="G31" s="129" t="str">
        <f t="shared" si="7"/>
        <v>71바5107</v>
      </c>
      <c r="H31" s="130">
        <f t="shared" si="8"/>
        <v>5</v>
      </c>
      <c r="I31" s="131">
        <f t="shared" si="9"/>
        <v>600.202</v>
      </c>
      <c r="J31" s="132">
        <f t="shared" si="10"/>
        <v>3.083533882512951E-2</v>
      </c>
      <c r="K31" s="132">
        <f t="shared" si="11"/>
        <v>0.32895788083838601</v>
      </c>
      <c r="L31" s="132">
        <f t="shared" si="12"/>
        <v>0.24824975591550844</v>
      </c>
      <c r="M31" s="133">
        <f t="shared" si="13"/>
        <v>9.7230000000000008</v>
      </c>
      <c r="N31" s="134">
        <f t="shared" si="14"/>
        <v>0</v>
      </c>
      <c r="O31" s="134">
        <f t="shared" si="15"/>
        <v>5.9979806798377879</v>
      </c>
      <c r="P31" s="215">
        <f t="shared" si="16"/>
        <v>1</v>
      </c>
      <c r="Q31" s="216">
        <f t="shared" si="17"/>
        <v>0</v>
      </c>
      <c r="R31" s="216">
        <f t="shared" si="18"/>
        <v>36</v>
      </c>
      <c r="T31">
        <v>524</v>
      </c>
      <c r="U31">
        <v>3287</v>
      </c>
      <c r="V31" t="s">
        <v>224</v>
      </c>
      <c r="W31">
        <v>600.202</v>
      </c>
      <c r="X31">
        <v>216.04400000000001</v>
      </c>
      <c r="Y31">
        <v>2.778</v>
      </c>
      <c r="Z31">
        <v>9.7230000000000008</v>
      </c>
      <c r="AA31">
        <v>40.168036000000001</v>
      </c>
      <c r="AB31">
        <v>1.2385949999999999</v>
      </c>
      <c r="AC31">
        <v>13.213592</v>
      </c>
      <c r="AD31" s="1">
        <v>149</v>
      </c>
      <c r="AE31">
        <v>0</v>
      </c>
      <c r="AF31">
        <v>36</v>
      </c>
      <c r="AG31">
        <v>63</v>
      </c>
      <c r="AH31">
        <v>14.942278</v>
      </c>
      <c r="AI31">
        <v>7.8</v>
      </c>
      <c r="AJ31">
        <v>0</v>
      </c>
      <c r="AK31">
        <v>1</v>
      </c>
      <c r="AL31">
        <v>3</v>
      </c>
      <c r="AM31">
        <v>0.91083097536120083</v>
      </c>
      <c r="AN31" t="s">
        <v>68</v>
      </c>
      <c r="AO31">
        <v>211.71100000000001</v>
      </c>
      <c r="AP31" t="s">
        <v>411</v>
      </c>
      <c r="AQ31" t="s">
        <v>116</v>
      </c>
      <c r="AR31" t="s">
        <v>119</v>
      </c>
      <c r="AS31" t="s">
        <v>116</v>
      </c>
      <c r="AT31" t="s">
        <v>119</v>
      </c>
      <c r="AU31" t="s">
        <v>196</v>
      </c>
      <c r="AV31" t="s">
        <v>224</v>
      </c>
      <c r="AW31" t="s">
        <v>68</v>
      </c>
      <c r="AX31">
        <v>3287</v>
      </c>
      <c r="AY31" t="s">
        <v>541</v>
      </c>
      <c r="AZ31">
        <v>3</v>
      </c>
      <c r="BA31" t="s">
        <v>561</v>
      </c>
      <c r="BB31">
        <v>5</v>
      </c>
      <c r="BC31">
        <v>1</v>
      </c>
      <c r="BE31" t="s">
        <v>69</v>
      </c>
      <c r="BF31">
        <v>1</v>
      </c>
      <c r="BG31" t="s">
        <v>329</v>
      </c>
      <c r="BI31" t="s">
        <v>116</v>
      </c>
      <c r="BJ31" t="s">
        <v>224</v>
      </c>
      <c r="BK31" t="s">
        <v>68</v>
      </c>
      <c r="BL31">
        <v>0.91083097536120083</v>
      </c>
      <c r="BM31">
        <v>3287</v>
      </c>
      <c r="BN31" t="s">
        <v>119</v>
      </c>
      <c r="BO31" t="s">
        <v>196</v>
      </c>
      <c r="BP31">
        <v>5</v>
      </c>
      <c r="BQ31">
        <v>600.202</v>
      </c>
      <c r="BR31">
        <v>3.083533882512951E-2</v>
      </c>
      <c r="BS31">
        <v>0.32895788083838601</v>
      </c>
      <c r="BT31">
        <v>0.24824975591550844</v>
      </c>
      <c r="BU31">
        <v>9.7230000000000008</v>
      </c>
      <c r="BV31">
        <v>0</v>
      </c>
      <c r="BW31">
        <v>5.9979806798377879</v>
      </c>
      <c r="BX31">
        <v>1</v>
      </c>
      <c r="BY31">
        <v>0</v>
      </c>
      <c r="BZ31">
        <v>36</v>
      </c>
    </row>
    <row r="32" spans="1:78" ht="16.5">
      <c r="A32" s="295" t="str">
        <f t="shared" si="1"/>
        <v>신화여객</v>
      </c>
      <c r="B32" s="108" t="str">
        <f t="shared" si="2"/>
        <v>김태완</v>
      </c>
      <c r="C32" s="109" t="str">
        <f t="shared" si="3"/>
        <v>F</v>
      </c>
      <c r="D32" s="110">
        <f t="shared" si="4"/>
        <v>0.75341611665411246</v>
      </c>
      <c r="E32" s="111">
        <f t="shared" si="5"/>
        <v>3370</v>
      </c>
      <c r="F32" s="112" t="str">
        <f t="shared" si="6"/>
        <v>555</v>
      </c>
      <c r="G32" s="113" t="str">
        <f t="shared" si="7"/>
        <v>71바6153</v>
      </c>
      <c r="H32" s="114">
        <f t="shared" si="8"/>
        <v>4</v>
      </c>
      <c r="I32" s="115">
        <f t="shared" si="9"/>
        <v>469.85699999999997</v>
      </c>
      <c r="J32" s="116">
        <f t="shared" si="10"/>
        <v>2.1527196990690976E-2</v>
      </c>
      <c r="K32" s="116">
        <f t="shared" si="11"/>
        <v>0.40203963449869085</v>
      </c>
      <c r="L32" s="116">
        <f t="shared" si="12"/>
        <v>0.26391008328065774</v>
      </c>
      <c r="M32" s="117">
        <f t="shared" si="13"/>
        <v>14.83</v>
      </c>
      <c r="N32" s="118">
        <f t="shared" si="14"/>
        <v>1.0641535616155555</v>
      </c>
      <c r="O32" s="118">
        <f t="shared" si="15"/>
        <v>24.688362629480885</v>
      </c>
      <c r="P32" s="217">
        <f t="shared" si="16"/>
        <v>13</v>
      </c>
      <c r="Q32" s="218">
        <f t="shared" si="17"/>
        <v>5</v>
      </c>
      <c r="R32" s="218">
        <f t="shared" si="18"/>
        <v>116</v>
      </c>
      <c r="T32">
        <v>524</v>
      </c>
      <c r="U32">
        <v>3370</v>
      </c>
      <c r="V32" t="s">
        <v>315</v>
      </c>
      <c r="W32">
        <v>469.85700000000003</v>
      </c>
      <c r="X32">
        <v>218.57900000000001</v>
      </c>
      <c r="Y32">
        <v>2.15</v>
      </c>
      <c r="Z32">
        <v>14.83</v>
      </c>
      <c r="AA32">
        <v>35.406931999999998</v>
      </c>
      <c r="AB32">
        <v>0.762212</v>
      </c>
      <c r="AC32">
        <v>14.23499</v>
      </c>
      <c r="AD32" s="1">
        <v>124</v>
      </c>
      <c r="AE32">
        <v>5</v>
      </c>
      <c r="AF32">
        <v>116</v>
      </c>
      <c r="AG32">
        <v>69</v>
      </c>
      <c r="AH32">
        <v>13.270198000000001</v>
      </c>
      <c r="AI32">
        <v>25</v>
      </c>
      <c r="AJ32">
        <v>0</v>
      </c>
      <c r="AK32">
        <v>13</v>
      </c>
      <c r="AL32">
        <v>2816</v>
      </c>
      <c r="AM32">
        <v>0.75341611665411246</v>
      </c>
      <c r="AN32" t="s">
        <v>70</v>
      </c>
      <c r="AO32">
        <v>187.10300000000001</v>
      </c>
      <c r="AP32" t="s">
        <v>412</v>
      </c>
      <c r="AQ32" t="s">
        <v>116</v>
      </c>
      <c r="AR32" t="s">
        <v>120</v>
      </c>
      <c r="AS32" t="s">
        <v>116</v>
      </c>
      <c r="AT32" t="s">
        <v>120</v>
      </c>
      <c r="AU32" t="s">
        <v>202</v>
      </c>
      <c r="AV32" t="s">
        <v>315</v>
      </c>
      <c r="AW32" t="s">
        <v>70</v>
      </c>
      <c r="AX32">
        <v>3370</v>
      </c>
      <c r="AY32" t="s">
        <v>562</v>
      </c>
      <c r="AZ32">
        <v>1</v>
      </c>
      <c r="BA32" t="s">
        <v>563</v>
      </c>
      <c r="BB32">
        <v>4</v>
      </c>
      <c r="BC32">
        <v>1</v>
      </c>
      <c r="BE32" t="s">
        <v>67</v>
      </c>
      <c r="BF32">
        <v>-1</v>
      </c>
      <c r="BG32" t="s">
        <v>377</v>
      </c>
      <c r="BI32" t="s">
        <v>116</v>
      </c>
      <c r="BJ32" t="s">
        <v>315</v>
      </c>
      <c r="BK32" t="s">
        <v>70</v>
      </c>
      <c r="BL32">
        <v>0.75341611665411246</v>
      </c>
      <c r="BM32">
        <v>3370</v>
      </c>
      <c r="BN32" t="s">
        <v>120</v>
      </c>
      <c r="BO32" t="s">
        <v>202</v>
      </c>
      <c r="BP32">
        <v>4</v>
      </c>
      <c r="BQ32">
        <v>469.85699999999997</v>
      </c>
      <c r="BR32">
        <v>2.1527196990690976E-2</v>
      </c>
      <c r="BS32">
        <v>0.40203963449869085</v>
      </c>
      <c r="BT32">
        <v>0.26391008328065774</v>
      </c>
      <c r="BU32">
        <v>14.83</v>
      </c>
      <c r="BV32">
        <v>1.0641535616155555</v>
      </c>
      <c r="BW32">
        <v>24.688362629480885</v>
      </c>
      <c r="BX32">
        <v>13</v>
      </c>
      <c r="BY32">
        <v>5</v>
      </c>
      <c r="BZ32">
        <v>116</v>
      </c>
    </row>
    <row r="33" spans="1:78" ht="16.5">
      <c r="A33" s="294" t="str">
        <f t="shared" si="1"/>
        <v>신화여객</v>
      </c>
      <c r="B33" s="124" t="str">
        <f t="shared" si="2"/>
        <v>김학광</v>
      </c>
      <c r="C33" s="125" t="str">
        <f t="shared" si="3"/>
        <v>D</v>
      </c>
      <c r="D33" s="126">
        <f t="shared" si="4"/>
        <v>0.83583945477972943</v>
      </c>
      <c r="E33" s="127">
        <f t="shared" si="5"/>
        <v>9732</v>
      </c>
      <c r="F33" s="128" t="str">
        <f t="shared" si="6"/>
        <v>37</v>
      </c>
      <c r="G33" s="129" t="str">
        <f t="shared" si="7"/>
        <v>71바6166</v>
      </c>
      <c r="H33" s="130">
        <f t="shared" si="8"/>
        <v>9</v>
      </c>
      <c r="I33" s="131">
        <f t="shared" si="9"/>
        <v>1521.5529999999999</v>
      </c>
      <c r="J33" s="132">
        <f t="shared" si="10"/>
        <v>4.2469371260991991E-2</v>
      </c>
      <c r="K33" s="132">
        <f t="shared" si="11"/>
        <v>0.35244478390517098</v>
      </c>
      <c r="L33" s="132">
        <f t="shared" si="12"/>
        <v>0.20373920592973102</v>
      </c>
      <c r="M33" s="133">
        <f t="shared" si="13"/>
        <v>11.891999999999999</v>
      </c>
      <c r="N33" s="134">
        <f t="shared" si="14"/>
        <v>6.5722324493461617E-2</v>
      </c>
      <c r="O33" s="134">
        <f t="shared" si="15"/>
        <v>7.9524012637088557</v>
      </c>
      <c r="P33" s="215">
        <f t="shared" si="16"/>
        <v>12</v>
      </c>
      <c r="Q33" s="216">
        <f t="shared" si="17"/>
        <v>1</v>
      </c>
      <c r="R33" s="216">
        <f t="shared" si="18"/>
        <v>121</v>
      </c>
      <c r="T33">
        <v>524</v>
      </c>
      <c r="U33">
        <v>9732</v>
      </c>
      <c r="V33" t="s">
        <v>225</v>
      </c>
      <c r="W33">
        <v>1521.5530000000001</v>
      </c>
      <c r="X33">
        <v>706.13499999999999</v>
      </c>
      <c r="Y33">
        <v>2.1549999999999998</v>
      </c>
      <c r="Z33">
        <v>11.891999999999999</v>
      </c>
      <c r="AA33">
        <v>98.998851999999999</v>
      </c>
      <c r="AB33">
        <v>4.2044189999999997</v>
      </c>
      <c r="AC33">
        <v>34.891629000000002</v>
      </c>
      <c r="AD33" s="1">
        <v>310</v>
      </c>
      <c r="AE33">
        <v>1</v>
      </c>
      <c r="AF33">
        <v>121</v>
      </c>
      <c r="AG33">
        <v>76</v>
      </c>
      <c r="AH33">
        <v>15.369400000000001</v>
      </c>
      <c r="AI33">
        <v>247.4</v>
      </c>
      <c r="AJ33">
        <v>0</v>
      </c>
      <c r="AK33">
        <v>12</v>
      </c>
      <c r="AL33">
        <v>7981</v>
      </c>
      <c r="AM33">
        <v>0.83583945477972943</v>
      </c>
      <c r="AN33" t="s">
        <v>67</v>
      </c>
      <c r="AO33">
        <v>288.03500000000003</v>
      </c>
      <c r="AP33" t="s">
        <v>413</v>
      </c>
      <c r="AQ33" t="s">
        <v>116</v>
      </c>
      <c r="AR33" t="s">
        <v>118</v>
      </c>
      <c r="AS33" t="s">
        <v>116</v>
      </c>
      <c r="AT33" t="s">
        <v>118</v>
      </c>
      <c r="AU33" t="s">
        <v>337</v>
      </c>
      <c r="AV33" t="s">
        <v>225</v>
      </c>
      <c r="AW33" t="s">
        <v>67</v>
      </c>
      <c r="AX33">
        <v>9732</v>
      </c>
      <c r="AY33" t="s">
        <v>534</v>
      </c>
      <c r="AZ33">
        <v>2</v>
      </c>
      <c r="BA33" t="s">
        <v>304</v>
      </c>
      <c r="BB33">
        <v>9</v>
      </c>
      <c r="BC33">
        <v>1</v>
      </c>
      <c r="BE33" t="s">
        <v>67</v>
      </c>
      <c r="BF33">
        <v>0</v>
      </c>
      <c r="BG33" t="s">
        <v>288</v>
      </c>
      <c r="BI33" t="s">
        <v>116</v>
      </c>
      <c r="BJ33" t="s">
        <v>225</v>
      </c>
      <c r="BK33" t="s">
        <v>67</v>
      </c>
      <c r="BL33">
        <v>0.83583945477972943</v>
      </c>
      <c r="BM33">
        <v>9732</v>
      </c>
      <c r="BN33" t="s">
        <v>118</v>
      </c>
      <c r="BO33" t="s">
        <v>337</v>
      </c>
      <c r="BP33">
        <v>9</v>
      </c>
      <c r="BQ33">
        <v>1521.5529999999999</v>
      </c>
      <c r="BR33">
        <v>4.2469371260991991E-2</v>
      </c>
      <c r="BS33">
        <v>0.35244478390517098</v>
      </c>
      <c r="BT33">
        <v>0.20373920592973099</v>
      </c>
      <c r="BU33">
        <v>11.891999999999999</v>
      </c>
      <c r="BV33">
        <v>6.5722324493461617E-2</v>
      </c>
      <c r="BW33">
        <v>7.9524012637088557</v>
      </c>
      <c r="BX33">
        <v>12</v>
      </c>
      <c r="BY33">
        <v>1</v>
      </c>
      <c r="BZ33">
        <v>121</v>
      </c>
    </row>
    <row r="34" spans="1:78" ht="16.5">
      <c r="A34" s="295" t="str">
        <f t="shared" si="1"/>
        <v>신화여객</v>
      </c>
      <c r="B34" s="108" t="str">
        <f t="shared" si="2"/>
        <v>김현배</v>
      </c>
      <c r="C34" s="109" t="str">
        <f t="shared" si="3"/>
        <v>B</v>
      </c>
      <c r="D34" s="110">
        <f t="shared" si="4"/>
        <v>0.91287220967434335</v>
      </c>
      <c r="E34" s="111">
        <f t="shared" si="5"/>
        <v>715</v>
      </c>
      <c r="F34" s="112" t="str">
        <f t="shared" si="6"/>
        <v>34</v>
      </c>
      <c r="G34" s="113" t="str">
        <f t="shared" si="7"/>
        <v>71바6152</v>
      </c>
      <c r="H34" s="114">
        <f t="shared" si="8"/>
        <v>3</v>
      </c>
      <c r="I34" s="115">
        <f t="shared" si="9"/>
        <v>2125.67</v>
      </c>
      <c r="J34" s="116">
        <f t="shared" si="10"/>
        <v>1.6403646124470494E-2</v>
      </c>
      <c r="K34" s="116">
        <f t="shared" si="11"/>
        <v>0.33665539970759656</v>
      </c>
      <c r="L34" s="116">
        <f t="shared" si="12"/>
        <v>0.14677725140779141</v>
      </c>
      <c r="M34" s="117">
        <f t="shared" si="13"/>
        <v>9.6859999999999999</v>
      </c>
      <c r="N34" s="118">
        <f t="shared" si="14"/>
        <v>0</v>
      </c>
      <c r="O34" s="118">
        <f t="shared" si="15"/>
        <v>0.84679183504495048</v>
      </c>
      <c r="P34" s="217">
        <f t="shared" si="16"/>
        <v>0</v>
      </c>
      <c r="Q34" s="218">
        <f t="shared" si="17"/>
        <v>0</v>
      </c>
      <c r="R34" s="218">
        <f t="shared" si="18"/>
        <v>18</v>
      </c>
      <c r="T34">
        <v>524</v>
      </c>
      <c r="U34">
        <v>715</v>
      </c>
      <c r="V34" t="s">
        <v>226</v>
      </c>
      <c r="W34">
        <v>2125.67</v>
      </c>
      <c r="X34">
        <v>927.54200000000003</v>
      </c>
      <c r="Y34">
        <v>2.2919999999999998</v>
      </c>
      <c r="Z34">
        <v>9.6859999999999999</v>
      </c>
      <c r="AA34">
        <v>130.71051299999999</v>
      </c>
      <c r="AB34">
        <v>2.144129</v>
      </c>
      <c r="AC34">
        <v>44.004399999999997</v>
      </c>
      <c r="AD34" s="1">
        <v>312</v>
      </c>
      <c r="AE34">
        <v>0</v>
      </c>
      <c r="AF34">
        <v>18</v>
      </c>
      <c r="AG34">
        <v>84</v>
      </c>
      <c r="AH34">
        <v>16.262425</v>
      </c>
      <c r="AI34">
        <v>1005.8</v>
      </c>
      <c r="AJ34">
        <v>0</v>
      </c>
      <c r="AK34">
        <v>0</v>
      </c>
      <c r="AL34">
        <v>0</v>
      </c>
      <c r="AM34">
        <v>0.91287220967434335</v>
      </c>
      <c r="AN34" t="s">
        <v>68</v>
      </c>
      <c r="AO34">
        <v>1871.134</v>
      </c>
      <c r="AP34" t="s">
        <v>414</v>
      </c>
      <c r="AQ34" t="s">
        <v>116</v>
      </c>
      <c r="AR34" t="s">
        <v>117</v>
      </c>
      <c r="AS34" t="s">
        <v>116</v>
      </c>
      <c r="AT34" t="s">
        <v>117</v>
      </c>
      <c r="AU34" t="s">
        <v>171</v>
      </c>
      <c r="AV34" t="s">
        <v>226</v>
      </c>
      <c r="AW34" t="s">
        <v>68</v>
      </c>
      <c r="AX34">
        <v>715</v>
      </c>
      <c r="AY34" t="s">
        <v>552</v>
      </c>
      <c r="AZ34">
        <v>4</v>
      </c>
      <c r="BA34" t="s">
        <v>564</v>
      </c>
      <c r="BB34">
        <v>3</v>
      </c>
      <c r="BC34">
        <v>1</v>
      </c>
      <c r="BE34" t="s">
        <v>68</v>
      </c>
      <c r="BF34">
        <v>0</v>
      </c>
      <c r="BG34" t="s">
        <v>288</v>
      </c>
      <c r="BI34" t="s">
        <v>116</v>
      </c>
      <c r="BJ34" t="s">
        <v>226</v>
      </c>
      <c r="BK34" t="s">
        <v>68</v>
      </c>
      <c r="BL34">
        <v>0.91287220967434335</v>
      </c>
      <c r="BM34">
        <v>715</v>
      </c>
      <c r="BN34" t="s">
        <v>117</v>
      </c>
      <c r="BO34" t="s">
        <v>171</v>
      </c>
      <c r="BP34">
        <v>3</v>
      </c>
      <c r="BQ34">
        <v>2125.67</v>
      </c>
      <c r="BR34">
        <v>1.6403646124470494E-2</v>
      </c>
      <c r="BS34">
        <v>0.33665539970759656</v>
      </c>
      <c r="BT34">
        <v>0.14677725140779141</v>
      </c>
      <c r="BU34">
        <v>9.6859999999999999</v>
      </c>
      <c r="BV34">
        <v>0</v>
      </c>
      <c r="BW34">
        <v>0.84679183504495048</v>
      </c>
      <c r="BX34">
        <v>0</v>
      </c>
      <c r="BY34">
        <v>0</v>
      </c>
      <c r="BZ34">
        <v>18</v>
      </c>
    </row>
    <row r="35" spans="1:78" ht="16.5">
      <c r="A35" s="294" t="str">
        <f t="shared" si="1"/>
        <v>신화여객</v>
      </c>
      <c r="B35" s="124" t="str">
        <f t="shared" si="2"/>
        <v>김형기</v>
      </c>
      <c r="C35" s="125" t="str">
        <f t="shared" si="3"/>
        <v>F</v>
      </c>
      <c r="D35" s="126">
        <f t="shared" si="4"/>
        <v>0.79807692307692313</v>
      </c>
      <c r="E35" s="127">
        <f t="shared" si="5"/>
        <v>3435</v>
      </c>
      <c r="F35" s="128" t="str">
        <f t="shared" si="6"/>
        <v>34</v>
      </c>
      <c r="G35" s="129" t="str">
        <f t="shared" si="7"/>
        <v>71바5106</v>
      </c>
      <c r="H35" s="130">
        <f t="shared" si="8"/>
        <v>1</v>
      </c>
      <c r="I35" s="131">
        <f t="shared" si="9"/>
        <v>1772.174</v>
      </c>
      <c r="J35" s="132">
        <f t="shared" si="10"/>
        <v>1.4421658051168153E-2</v>
      </c>
      <c r="K35" s="132">
        <f t="shared" si="11"/>
        <v>0.35445792743169519</v>
      </c>
      <c r="L35" s="132">
        <f t="shared" si="12"/>
        <v>0.23812560166213928</v>
      </c>
      <c r="M35" s="133">
        <f t="shared" si="13"/>
        <v>12.746</v>
      </c>
      <c r="N35" s="134">
        <f t="shared" si="14"/>
        <v>0.90284588307920099</v>
      </c>
      <c r="O35" s="134">
        <f t="shared" si="15"/>
        <v>23.812560166213927</v>
      </c>
      <c r="P35" s="215">
        <f t="shared" si="16"/>
        <v>4</v>
      </c>
      <c r="Q35" s="216">
        <f t="shared" si="17"/>
        <v>16</v>
      </c>
      <c r="R35" s="216">
        <f t="shared" si="18"/>
        <v>422</v>
      </c>
      <c r="T35">
        <v>524</v>
      </c>
      <c r="U35">
        <v>3435</v>
      </c>
      <c r="V35" t="s">
        <v>227</v>
      </c>
      <c r="W35">
        <v>1772.174</v>
      </c>
      <c r="X35">
        <v>853.85900000000004</v>
      </c>
      <c r="Y35">
        <v>2.0750000000000002</v>
      </c>
      <c r="Z35">
        <v>12.746</v>
      </c>
      <c r="AA35">
        <v>115.08329999999999</v>
      </c>
      <c r="AB35">
        <v>1.6596919999999999</v>
      </c>
      <c r="AC35">
        <v>40.792188000000003</v>
      </c>
      <c r="AD35" s="1">
        <v>422</v>
      </c>
      <c r="AE35">
        <v>16</v>
      </c>
      <c r="AF35">
        <v>422</v>
      </c>
      <c r="AG35">
        <v>82</v>
      </c>
      <c r="AH35">
        <v>15.399054</v>
      </c>
      <c r="AI35">
        <v>912.2</v>
      </c>
      <c r="AJ35">
        <v>0</v>
      </c>
      <c r="AK35">
        <v>4</v>
      </c>
      <c r="AL35">
        <v>370</v>
      </c>
      <c r="AM35">
        <v>0.79807692307692313</v>
      </c>
      <c r="AN35" t="s">
        <v>70</v>
      </c>
      <c r="AO35">
        <v>1772.174</v>
      </c>
      <c r="AP35" t="s">
        <v>415</v>
      </c>
      <c r="AQ35" t="s">
        <v>116</v>
      </c>
      <c r="AR35" t="s">
        <v>117</v>
      </c>
      <c r="AS35" t="s">
        <v>116</v>
      </c>
      <c r="AT35" t="s">
        <v>117</v>
      </c>
      <c r="AU35" t="s">
        <v>170</v>
      </c>
      <c r="AV35" t="s">
        <v>227</v>
      </c>
      <c r="AW35" t="s">
        <v>70</v>
      </c>
      <c r="AX35">
        <v>3435</v>
      </c>
      <c r="AY35" t="s">
        <v>549</v>
      </c>
      <c r="AZ35">
        <v>2</v>
      </c>
      <c r="BA35" t="s">
        <v>284</v>
      </c>
      <c r="BB35">
        <v>1</v>
      </c>
      <c r="BC35">
        <v>1</v>
      </c>
      <c r="BE35" t="s">
        <v>67</v>
      </c>
      <c r="BF35">
        <v>-1</v>
      </c>
      <c r="BG35" t="s">
        <v>377</v>
      </c>
      <c r="BI35" t="s">
        <v>116</v>
      </c>
      <c r="BJ35" t="s">
        <v>227</v>
      </c>
      <c r="BK35" t="s">
        <v>70</v>
      </c>
      <c r="BL35">
        <v>0.79807692307692313</v>
      </c>
      <c r="BM35">
        <v>3435</v>
      </c>
      <c r="BN35" t="s">
        <v>117</v>
      </c>
      <c r="BO35" t="s">
        <v>170</v>
      </c>
      <c r="BP35">
        <v>1</v>
      </c>
      <c r="BQ35">
        <v>1772.174</v>
      </c>
      <c r="BR35">
        <v>1.4421658051168153E-2</v>
      </c>
      <c r="BS35">
        <v>0.35445792743169519</v>
      </c>
      <c r="BT35">
        <v>0.23812560166213928</v>
      </c>
      <c r="BU35">
        <v>12.746</v>
      </c>
      <c r="BV35">
        <v>0.90284588307920099</v>
      </c>
      <c r="BW35">
        <v>23.812560166213927</v>
      </c>
      <c r="BX35">
        <v>4</v>
      </c>
      <c r="BY35">
        <v>16</v>
      </c>
      <c r="BZ35">
        <v>422</v>
      </c>
    </row>
    <row r="36" spans="1:78" ht="16.5">
      <c r="A36" s="295" t="str">
        <f t="shared" si="1"/>
        <v>신화여객</v>
      </c>
      <c r="B36" s="108" t="str">
        <f t="shared" si="2"/>
        <v>김형석</v>
      </c>
      <c r="C36" s="109" t="str">
        <f t="shared" si="3"/>
        <v>F</v>
      </c>
      <c r="D36" s="110">
        <f t="shared" si="4"/>
        <v>0.70405651971185701</v>
      </c>
      <c r="E36" s="111">
        <f t="shared" si="5"/>
        <v>3437</v>
      </c>
      <c r="F36" s="112" t="str">
        <f t="shared" si="6"/>
        <v>34</v>
      </c>
      <c r="G36" s="113" t="str">
        <f t="shared" si="7"/>
        <v>71바6156</v>
      </c>
      <c r="H36" s="114">
        <f t="shared" si="8"/>
        <v>2</v>
      </c>
      <c r="I36" s="115">
        <f t="shared" si="9"/>
        <v>1300.6579999999999</v>
      </c>
      <c r="J36" s="116">
        <f t="shared" si="10"/>
        <v>3.5492253581624916E-2</v>
      </c>
      <c r="K36" s="116">
        <f t="shared" si="11"/>
        <v>0.38846025038196719</v>
      </c>
      <c r="L36" s="116">
        <f t="shared" si="12"/>
        <v>0.1537683234178393</v>
      </c>
      <c r="M36" s="117">
        <f t="shared" si="13"/>
        <v>14.836</v>
      </c>
      <c r="N36" s="118">
        <f t="shared" si="14"/>
        <v>0.1537683234178393</v>
      </c>
      <c r="O36" s="118">
        <f t="shared" si="15"/>
        <v>27.370761568375393</v>
      </c>
      <c r="P36" s="217">
        <f t="shared" si="16"/>
        <v>28</v>
      </c>
      <c r="Q36" s="218">
        <f t="shared" si="17"/>
        <v>2</v>
      </c>
      <c r="R36" s="218">
        <f t="shared" si="18"/>
        <v>356</v>
      </c>
      <c r="T36">
        <v>524</v>
      </c>
      <c r="U36">
        <v>3437</v>
      </c>
      <c r="V36" t="s">
        <v>228</v>
      </c>
      <c r="W36">
        <v>1300.6579999999999</v>
      </c>
      <c r="X36">
        <v>733.60900000000004</v>
      </c>
      <c r="Y36">
        <v>1.7729999999999999</v>
      </c>
      <c r="Z36">
        <v>14.836</v>
      </c>
      <c r="AA36">
        <v>85.464141999999995</v>
      </c>
      <c r="AB36">
        <v>3.033315</v>
      </c>
      <c r="AC36">
        <v>33.199421999999998</v>
      </c>
      <c r="AD36" s="1">
        <v>200</v>
      </c>
      <c r="AE36">
        <v>2</v>
      </c>
      <c r="AF36">
        <v>356</v>
      </c>
      <c r="AG36">
        <v>76</v>
      </c>
      <c r="AH36">
        <v>15.218756000000001</v>
      </c>
      <c r="AI36">
        <v>912.7</v>
      </c>
      <c r="AJ36">
        <v>0</v>
      </c>
      <c r="AK36">
        <v>28</v>
      </c>
      <c r="AL36">
        <v>14058</v>
      </c>
      <c r="AM36">
        <v>0.70405651971185701</v>
      </c>
      <c r="AN36" t="s">
        <v>70</v>
      </c>
      <c r="AO36">
        <v>1047.6969999999999</v>
      </c>
      <c r="AP36" t="s">
        <v>416</v>
      </c>
      <c r="AQ36" t="s">
        <v>116</v>
      </c>
      <c r="AR36" t="s">
        <v>117</v>
      </c>
      <c r="AS36" t="s">
        <v>116</v>
      </c>
      <c r="AT36" t="s">
        <v>117</v>
      </c>
      <c r="AU36" t="s">
        <v>173</v>
      </c>
      <c r="AV36" t="s">
        <v>228</v>
      </c>
      <c r="AW36" t="s">
        <v>70</v>
      </c>
      <c r="AX36">
        <v>3437</v>
      </c>
      <c r="AY36" t="s">
        <v>549</v>
      </c>
      <c r="AZ36">
        <v>12</v>
      </c>
      <c r="BA36" t="s">
        <v>565</v>
      </c>
      <c r="BB36">
        <v>2</v>
      </c>
      <c r="BC36">
        <v>1</v>
      </c>
      <c r="BE36" t="s">
        <v>70</v>
      </c>
      <c r="BF36">
        <v>0</v>
      </c>
      <c r="BG36" t="s">
        <v>288</v>
      </c>
      <c r="BI36" t="s">
        <v>116</v>
      </c>
      <c r="BJ36" t="s">
        <v>228</v>
      </c>
      <c r="BK36" t="s">
        <v>70</v>
      </c>
      <c r="BL36">
        <v>0.70405651971185701</v>
      </c>
      <c r="BM36">
        <v>3437</v>
      </c>
      <c r="BN36" t="s">
        <v>117</v>
      </c>
      <c r="BO36" t="s">
        <v>173</v>
      </c>
      <c r="BP36">
        <v>2</v>
      </c>
      <c r="BQ36">
        <v>1300.6579999999999</v>
      </c>
      <c r="BR36">
        <v>3.5492253581624916E-2</v>
      </c>
      <c r="BS36">
        <v>0.38846025038196719</v>
      </c>
      <c r="BT36">
        <v>0.1537683234178393</v>
      </c>
      <c r="BU36">
        <v>14.836</v>
      </c>
      <c r="BV36">
        <v>0.1537683234178393</v>
      </c>
      <c r="BW36">
        <v>27.370761568375393</v>
      </c>
      <c r="BX36">
        <v>28</v>
      </c>
      <c r="BY36">
        <v>2</v>
      </c>
      <c r="BZ36">
        <v>356</v>
      </c>
    </row>
    <row r="37" spans="1:78" ht="16.5">
      <c r="A37" s="294" t="str">
        <f t="shared" si="1"/>
        <v>신화여객</v>
      </c>
      <c r="B37" s="124" t="str">
        <f t="shared" si="2"/>
        <v>남윤기</v>
      </c>
      <c r="C37" s="125" t="str">
        <f t="shared" si="3"/>
        <v>F</v>
      </c>
      <c r="D37" s="126">
        <f t="shared" si="4"/>
        <v>0.73615384615384605</v>
      </c>
      <c r="E37" s="127">
        <f t="shared" si="5"/>
        <v>5383</v>
      </c>
      <c r="F37" s="128" t="str">
        <f t="shared" si="6"/>
        <v>34</v>
      </c>
      <c r="G37" s="129" t="str">
        <f t="shared" si="7"/>
        <v>72바1110</v>
      </c>
      <c r="H37" s="130">
        <f t="shared" si="8"/>
        <v>1</v>
      </c>
      <c r="I37" s="131">
        <f t="shared" si="9"/>
        <v>1960.4870000000001</v>
      </c>
      <c r="J37" s="132">
        <f t="shared" si="10"/>
        <v>1.806010597257492E-2</v>
      </c>
      <c r="K37" s="132">
        <f t="shared" si="11"/>
        <v>0.38023602542990814</v>
      </c>
      <c r="L37" s="132">
        <f t="shared" si="12"/>
        <v>0.11986817561146797</v>
      </c>
      <c r="M37" s="133">
        <f t="shared" si="13"/>
        <v>16.309000000000001</v>
      </c>
      <c r="N37" s="134">
        <f t="shared" si="14"/>
        <v>0.10201546860550464</v>
      </c>
      <c r="O37" s="134">
        <f t="shared" si="15"/>
        <v>41.877349862559662</v>
      </c>
      <c r="P37" s="215">
        <f t="shared" si="16"/>
        <v>10</v>
      </c>
      <c r="Q37" s="216">
        <f t="shared" si="17"/>
        <v>2</v>
      </c>
      <c r="R37" s="216">
        <f t="shared" si="18"/>
        <v>821</v>
      </c>
      <c r="T37">
        <v>524</v>
      </c>
      <c r="U37">
        <v>5383</v>
      </c>
      <c r="V37" t="s">
        <v>229</v>
      </c>
      <c r="W37">
        <v>1960.4870000000001</v>
      </c>
      <c r="X37">
        <v>1024.271</v>
      </c>
      <c r="Y37">
        <v>1.9139999999999999</v>
      </c>
      <c r="Z37">
        <v>16.309000000000001</v>
      </c>
      <c r="AA37">
        <v>124.905524</v>
      </c>
      <c r="AB37">
        <v>2.2558069999999999</v>
      </c>
      <c r="AC37">
        <v>47.493580000000001</v>
      </c>
      <c r="AD37" s="1">
        <v>235</v>
      </c>
      <c r="AE37">
        <v>2</v>
      </c>
      <c r="AF37">
        <v>821</v>
      </c>
      <c r="AG37">
        <v>78</v>
      </c>
      <c r="AH37">
        <v>15.695758</v>
      </c>
      <c r="AI37">
        <v>2028</v>
      </c>
      <c r="AJ37">
        <v>0</v>
      </c>
      <c r="AK37">
        <v>10</v>
      </c>
      <c r="AL37">
        <v>979</v>
      </c>
      <c r="AM37">
        <v>0.73615384615384605</v>
      </c>
      <c r="AN37" t="s">
        <v>70</v>
      </c>
      <c r="AO37">
        <v>1960.4870000000001</v>
      </c>
      <c r="AP37" t="s">
        <v>417</v>
      </c>
      <c r="AQ37" t="s">
        <v>116</v>
      </c>
      <c r="AR37" t="s">
        <v>117</v>
      </c>
      <c r="AS37" t="s">
        <v>116</v>
      </c>
      <c r="AT37" t="s">
        <v>117</v>
      </c>
      <c r="AU37" t="s">
        <v>183</v>
      </c>
      <c r="AV37" t="s">
        <v>229</v>
      </c>
      <c r="AW37" t="s">
        <v>70</v>
      </c>
      <c r="AX37">
        <v>5383</v>
      </c>
      <c r="AY37" t="s">
        <v>549</v>
      </c>
      <c r="AZ37">
        <v>9</v>
      </c>
      <c r="BA37" t="s">
        <v>566</v>
      </c>
      <c r="BB37">
        <v>1</v>
      </c>
      <c r="BC37">
        <v>1</v>
      </c>
      <c r="BE37" t="s">
        <v>70</v>
      </c>
      <c r="BF37">
        <v>0</v>
      </c>
      <c r="BG37" t="s">
        <v>288</v>
      </c>
      <c r="BI37" t="s">
        <v>116</v>
      </c>
      <c r="BJ37" t="s">
        <v>229</v>
      </c>
      <c r="BK37" t="s">
        <v>70</v>
      </c>
      <c r="BL37">
        <v>0.73615384615384605</v>
      </c>
      <c r="BM37">
        <v>5383</v>
      </c>
      <c r="BN37" t="s">
        <v>117</v>
      </c>
      <c r="BO37" t="s">
        <v>183</v>
      </c>
      <c r="BP37">
        <v>1</v>
      </c>
      <c r="BQ37">
        <v>1960.4870000000001</v>
      </c>
      <c r="BR37">
        <v>1.806010597257492E-2</v>
      </c>
      <c r="BS37">
        <v>0.38023602542990814</v>
      </c>
      <c r="BT37">
        <v>0.11986817561146797</v>
      </c>
      <c r="BU37">
        <v>16.309000000000001</v>
      </c>
      <c r="BV37">
        <v>0.10201546860550464</v>
      </c>
      <c r="BW37">
        <v>41.877349862559662</v>
      </c>
      <c r="BX37">
        <v>10</v>
      </c>
      <c r="BY37">
        <v>2</v>
      </c>
      <c r="BZ37">
        <v>821</v>
      </c>
    </row>
    <row r="38" spans="1:78" ht="16.5">
      <c r="A38" s="295" t="str">
        <f t="shared" si="1"/>
        <v>신화여객</v>
      </c>
      <c r="B38" s="108" t="str">
        <f t="shared" si="2"/>
        <v>모환경</v>
      </c>
      <c r="C38" s="109" t="str">
        <f t="shared" si="3"/>
        <v>F</v>
      </c>
      <c r="D38" s="110">
        <f t="shared" si="4"/>
        <v>0.79576923076923067</v>
      </c>
      <c r="E38" s="111">
        <f t="shared" si="5"/>
        <v>2135</v>
      </c>
      <c r="F38" s="112" t="str">
        <f t="shared" si="6"/>
        <v>37</v>
      </c>
      <c r="G38" s="113" t="str">
        <f t="shared" si="7"/>
        <v>71바6169</v>
      </c>
      <c r="H38" s="114">
        <f t="shared" si="8"/>
        <v>1</v>
      </c>
      <c r="I38" s="115">
        <f t="shared" si="9"/>
        <v>1796.26</v>
      </c>
      <c r="J38" s="116">
        <f t="shared" si="10"/>
        <v>5.7893047602345239E-2</v>
      </c>
      <c r="K38" s="116">
        <f t="shared" si="11"/>
        <v>0.33853223480850186</v>
      </c>
      <c r="L38" s="116">
        <f t="shared" si="12"/>
        <v>0.19985970850545021</v>
      </c>
      <c r="M38" s="117">
        <f t="shared" si="13"/>
        <v>11.582000000000001</v>
      </c>
      <c r="N38" s="118">
        <f t="shared" si="14"/>
        <v>5.5671227995947134E-2</v>
      </c>
      <c r="O38" s="118">
        <f t="shared" si="15"/>
        <v>8.1279992874082811</v>
      </c>
      <c r="P38" s="217">
        <f t="shared" si="16"/>
        <v>22</v>
      </c>
      <c r="Q38" s="218">
        <f t="shared" si="17"/>
        <v>1</v>
      </c>
      <c r="R38" s="218">
        <f t="shared" si="18"/>
        <v>146</v>
      </c>
      <c r="T38">
        <v>524</v>
      </c>
      <c r="U38">
        <v>2135</v>
      </c>
      <c r="V38" t="s">
        <v>230</v>
      </c>
      <c r="W38">
        <v>1796.26</v>
      </c>
      <c r="X38">
        <v>867.97299999999996</v>
      </c>
      <c r="Y38">
        <v>2.069</v>
      </c>
      <c r="Z38">
        <v>11.582000000000001</v>
      </c>
      <c r="AA38">
        <v>129.98996099999999</v>
      </c>
      <c r="AB38">
        <v>7.5255150000000004</v>
      </c>
      <c r="AC38">
        <v>44.005792</v>
      </c>
      <c r="AD38" s="1">
        <v>359</v>
      </c>
      <c r="AE38">
        <v>1</v>
      </c>
      <c r="AF38">
        <v>146</v>
      </c>
      <c r="AG38">
        <v>70</v>
      </c>
      <c r="AH38">
        <v>13.818451</v>
      </c>
      <c r="AI38">
        <v>235.5</v>
      </c>
      <c r="AJ38">
        <v>0</v>
      </c>
      <c r="AK38">
        <v>22</v>
      </c>
      <c r="AL38">
        <v>12029</v>
      </c>
      <c r="AM38">
        <v>0.79576923076923067</v>
      </c>
      <c r="AN38" t="s">
        <v>70</v>
      </c>
      <c r="AO38">
        <v>1796.26</v>
      </c>
      <c r="AP38" t="s">
        <v>418</v>
      </c>
      <c r="AQ38" t="s">
        <v>116</v>
      </c>
      <c r="AR38" t="s">
        <v>118</v>
      </c>
      <c r="AS38" t="s">
        <v>116</v>
      </c>
      <c r="AT38" t="s">
        <v>118</v>
      </c>
      <c r="AU38" t="s">
        <v>191</v>
      </c>
      <c r="AV38" t="s">
        <v>230</v>
      </c>
      <c r="AW38" t="s">
        <v>70</v>
      </c>
      <c r="AX38">
        <v>2135</v>
      </c>
      <c r="AY38" t="s">
        <v>528</v>
      </c>
      <c r="AZ38">
        <v>1</v>
      </c>
      <c r="BA38" t="s">
        <v>302</v>
      </c>
      <c r="BB38">
        <v>1</v>
      </c>
      <c r="BC38">
        <v>1</v>
      </c>
      <c r="BE38" t="s">
        <v>70</v>
      </c>
      <c r="BF38">
        <v>0</v>
      </c>
      <c r="BG38" t="s">
        <v>288</v>
      </c>
      <c r="BI38" t="s">
        <v>116</v>
      </c>
      <c r="BJ38" t="s">
        <v>230</v>
      </c>
      <c r="BK38" t="s">
        <v>70</v>
      </c>
      <c r="BL38">
        <v>0.79576923076923067</v>
      </c>
      <c r="BM38">
        <v>2135</v>
      </c>
      <c r="BN38" t="s">
        <v>118</v>
      </c>
      <c r="BO38" t="s">
        <v>191</v>
      </c>
      <c r="BP38">
        <v>1</v>
      </c>
      <c r="BQ38">
        <v>1796.26</v>
      </c>
      <c r="BR38">
        <v>5.7893047602345239E-2</v>
      </c>
      <c r="BS38">
        <v>0.33853223480850186</v>
      </c>
      <c r="BT38">
        <v>0.19985970850545021</v>
      </c>
      <c r="BU38">
        <v>11.582000000000001</v>
      </c>
      <c r="BV38">
        <v>5.5671227995947134E-2</v>
      </c>
      <c r="BW38">
        <v>8.1279992874082811</v>
      </c>
      <c r="BX38">
        <v>22</v>
      </c>
      <c r="BY38">
        <v>1</v>
      </c>
      <c r="BZ38">
        <v>146</v>
      </c>
    </row>
    <row r="39" spans="1:78" ht="16.5">
      <c r="A39" s="294" t="str">
        <f t="shared" si="1"/>
        <v>신화여객</v>
      </c>
      <c r="B39" s="124" t="str">
        <f t="shared" si="2"/>
        <v>문태철</v>
      </c>
      <c r="C39" s="125" t="str">
        <f t="shared" si="3"/>
        <v>D</v>
      </c>
      <c r="D39" s="126">
        <f t="shared" si="4"/>
        <v>0.8233782957679413</v>
      </c>
      <c r="E39" s="127">
        <f t="shared" si="5"/>
        <v>3411</v>
      </c>
      <c r="F39" s="128" t="str">
        <f t="shared" si="6"/>
        <v>34</v>
      </c>
      <c r="G39" s="129" t="str">
        <f t="shared" si="7"/>
        <v>72바1473</v>
      </c>
      <c r="H39" s="130">
        <f t="shared" si="8"/>
        <v>9</v>
      </c>
      <c r="I39" s="131">
        <f t="shared" si="9"/>
        <v>2441.3360000000002</v>
      </c>
      <c r="J39" s="132">
        <f t="shared" si="10"/>
        <v>1.4058686916758417E-2</v>
      </c>
      <c r="K39" s="132">
        <f t="shared" si="11"/>
        <v>0.3727142952465991</v>
      </c>
      <c r="L39" s="132">
        <f t="shared" si="12"/>
        <v>0.19005986885869047</v>
      </c>
      <c r="M39" s="133">
        <f t="shared" si="13"/>
        <v>14.068</v>
      </c>
      <c r="N39" s="134">
        <f t="shared" si="14"/>
        <v>0.9017295172140164</v>
      </c>
      <c r="O39" s="134">
        <f t="shared" si="15"/>
        <v>53.244981016446687</v>
      </c>
      <c r="P39" s="215">
        <f t="shared" si="16"/>
        <v>4</v>
      </c>
      <c r="Q39" s="216">
        <f t="shared" si="17"/>
        <v>21</v>
      </c>
      <c r="R39" s="216">
        <f t="shared" si="18"/>
        <v>1351</v>
      </c>
      <c r="T39">
        <v>524</v>
      </c>
      <c r="U39">
        <v>3411</v>
      </c>
      <c r="V39" t="s">
        <v>291</v>
      </c>
      <c r="W39">
        <v>2441.3359999999998</v>
      </c>
      <c r="X39">
        <v>1164.8779999999999</v>
      </c>
      <c r="Y39">
        <v>2.0960000000000001</v>
      </c>
      <c r="Z39">
        <v>14.068</v>
      </c>
      <c r="AA39">
        <v>148.442455</v>
      </c>
      <c r="AB39">
        <v>2.0869059999999999</v>
      </c>
      <c r="AC39">
        <v>55.326625</v>
      </c>
      <c r="AD39" s="1">
        <v>464</v>
      </c>
      <c r="AE39">
        <v>21</v>
      </c>
      <c r="AF39">
        <v>1351</v>
      </c>
      <c r="AG39">
        <v>80</v>
      </c>
      <c r="AH39">
        <v>16.446345999999998</v>
      </c>
      <c r="AI39">
        <v>1748.4</v>
      </c>
      <c r="AJ39">
        <v>0</v>
      </c>
      <c r="AK39">
        <v>4</v>
      </c>
      <c r="AL39">
        <v>688</v>
      </c>
      <c r="AM39">
        <v>0.8233782957679413</v>
      </c>
      <c r="AN39" t="s">
        <v>67</v>
      </c>
      <c r="AO39">
        <v>584.42499999999995</v>
      </c>
      <c r="AP39" t="s">
        <v>419</v>
      </c>
      <c r="AQ39" t="s">
        <v>116</v>
      </c>
      <c r="AR39" t="s">
        <v>117</v>
      </c>
      <c r="AS39" t="s">
        <v>116</v>
      </c>
      <c r="AT39" t="s">
        <v>117</v>
      </c>
      <c r="AU39" t="s">
        <v>187</v>
      </c>
      <c r="AV39" t="s">
        <v>291</v>
      </c>
      <c r="AW39" t="s">
        <v>67</v>
      </c>
      <c r="AX39">
        <v>3411</v>
      </c>
      <c r="AY39" t="s">
        <v>547</v>
      </c>
      <c r="AZ39">
        <v>9</v>
      </c>
      <c r="BA39" t="s">
        <v>353</v>
      </c>
      <c r="BB39">
        <v>9</v>
      </c>
      <c r="BC39">
        <v>1</v>
      </c>
      <c r="BE39" t="s">
        <v>67</v>
      </c>
      <c r="BF39">
        <v>0</v>
      </c>
      <c r="BG39" t="s">
        <v>288</v>
      </c>
      <c r="BI39" t="s">
        <v>116</v>
      </c>
      <c r="BJ39" t="s">
        <v>291</v>
      </c>
      <c r="BK39" t="s">
        <v>67</v>
      </c>
      <c r="BL39">
        <v>0.8233782957679413</v>
      </c>
      <c r="BM39">
        <v>3411</v>
      </c>
      <c r="BN39" t="s">
        <v>117</v>
      </c>
      <c r="BO39" t="s">
        <v>187</v>
      </c>
      <c r="BP39">
        <v>9</v>
      </c>
      <c r="BQ39">
        <v>2441.3360000000002</v>
      </c>
      <c r="BR39">
        <v>1.4058686916758417E-2</v>
      </c>
      <c r="BS39">
        <v>0.3727142952465991</v>
      </c>
      <c r="BT39">
        <v>0.1900598688586905</v>
      </c>
      <c r="BU39">
        <v>14.068</v>
      </c>
      <c r="BV39">
        <v>0.9017295172140164</v>
      </c>
      <c r="BW39">
        <v>53.244981016446687</v>
      </c>
      <c r="BX39">
        <v>4</v>
      </c>
      <c r="BY39">
        <v>21</v>
      </c>
      <c r="BZ39">
        <v>1351</v>
      </c>
    </row>
    <row r="40" spans="1:78" ht="16.5">
      <c r="A40" s="295" t="str">
        <f t="shared" si="1"/>
        <v>신화여객</v>
      </c>
      <c r="B40" s="108" t="str">
        <f t="shared" si="2"/>
        <v>박상기</v>
      </c>
      <c r="C40" s="109" t="str">
        <f t="shared" si="3"/>
        <v>C</v>
      </c>
      <c r="D40" s="110">
        <f t="shared" si="4"/>
        <v>0.88356751187796878</v>
      </c>
      <c r="E40" s="111">
        <f t="shared" si="5"/>
        <v>3129</v>
      </c>
      <c r="F40" s="112" t="str">
        <f t="shared" si="6"/>
        <v>37</v>
      </c>
      <c r="G40" s="113" t="str">
        <f t="shared" si="7"/>
        <v>71바6165</v>
      </c>
      <c r="H40" s="114">
        <f t="shared" si="8"/>
        <v>6</v>
      </c>
      <c r="I40" s="115">
        <f t="shared" si="9"/>
        <v>1081.171</v>
      </c>
      <c r="J40" s="116">
        <f t="shared" si="10"/>
        <v>6.8144968073082304E-2</v>
      </c>
      <c r="K40" s="116">
        <f t="shared" si="11"/>
        <v>0.34491756843716015</v>
      </c>
      <c r="L40" s="116">
        <f t="shared" si="12"/>
        <v>0.27562707471806031</v>
      </c>
      <c r="M40" s="117">
        <f t="shared" si="13"/>
        <v>11.276</v>
      </c>
      <c r="N40" s="118">
        <f t="shared" si="14"/>
        <v>0.18498461390473847</v>
      </c>
      <c r="O40" s="118">
        <f t="shared" si="15"/>
        <v>7.9543383979037543</v>
      </c>
      <c r="P40" s="217">
        <f t="shared" si="16"/>
        <v>7</v>
      </c>
      <c r="Q40" s="218">
        <f t="shared" si="17"/>
        <v>2</v>
      </c>
      <c r="R40" s="218">
        <f t="shared" si="18"/>
        <v>86</v>
      </c>
      <c r="T40">
        <v>524</v>
      </c>
      <c r="U40">
        <v>3129</v>
      </c>
      <c r="V40" t="s">
        <v>231</v>
      </c>
      <c r="W40">
        <v>1081.171</v>
      </c>
      <c r="X40">
        <v>471.42200000000003</v>
      </c>
      <c r="Y40">
        <v>2.2930000000000001</v>
      </c>
      <c r="Z40">
        <v>11.276</v>
      </c>
      <c r="AA40">
        <v>72.638863000000001</v>
      </c>
      <c r="AB40">
        <v>4.949973</v>
      </c>
      <c r="AC40">
        <v>25.05442</v>
      </c>
      <c r="AD40" s="1">
        <v>298</v>
      </c>
      <c r="AE40">
        <v>2</v>
      </c>
      <c r="AF40">
        <v>86</v>
      </c>
      <c r="AG40">
        <v>69</v>
      </c>
      <c r="AH40">
        <v>14.884194000000001</v>
      </c>
      <c r="AI40">
        <v>172.9</v>
      </c>
      <c r="AJ40">
        <v>0</v>
      </c>
      <c r="AK40">
        <v>7</v>
      </c>
      <c r="AL40">
        <v>5187</v>
      </c>
      <c r="AM40">
        <v>0.88356751187796878</v>
      </c>
      <c r="AN40" t="s">
        <v>69</v>
      </c>
      <c r="AO40">
        <v>273.40199999999999</v>
      </c>
      <c r="AP40" t="s">
        <v>420</v>
      </c>
      <c r="AQ40" t="s">
        <v>116</v>
      </c>
      <c r="AR40" t="s">
        <v>118</v>
      </c>
      <c r="AS40" t="s">
        <v>116</v>
      </c>
      <c r="AT40" t="s">
        <v>118</v>
      </c>
      <c r="AU40" t="s">
        <v>188</v>
      </c>
      <c r="AV40" t="s">
        <v>231</v>
      </c>
      <c r="AW40" t="s">
        <v>69</v>
      </c>
      <c r="AX40">
        <v>3129</v>
      </c>
      <c r="AY40" t="s">
        <v>539</v>
      </c>
      <c r="AZ40">
        <v>1</v>
      </c>
      <c r="BA40" t="s">
        <v>363</v>
      </c>
      <c r="BB40">
        <v>6</v>
      </c>
      <c r="BC40">
        <v>1</v>
      </c>
      <c r="BE40" t="s">
        <v>69</v>
      </c>
      <c r="BF40">
        <v>0</v>
      </c>
      <c r="BG40" t="s">
        <v>288</v>
      </c>
      <c r="BI40" t="s">
        <v>116</v>
      </c>
      <c r="BJ40" t="s">
        <v>231</v>
      </c>
      <c r="BK40" t="s">
        <v>69</v>
      </c>
      <c r="BL40">
        <v>0.88356751187796878</v>
      </c>
      <c r="BM40">
        <v>3129</v>
      </c>
      <c r="BN40" t="s">
        <v>118</v>
      </c>
      <c r="BO40" t="s">
        <v>188</v>
      </c>
      <c r="BP40">
        <v>6</v>
      </c>
      <c r="BQ40">
        <v>1081.171</v>
      </c>
      <c r="BR40">
        <v>6.8144968073082304E-2</v>
      </c>
      <c r="BS40">
        <v>0.34491756843716015</v>
      </c>
      <c r="BT40">
        <v>0.27562707471806031</v>
      </c>
      <c r="BU40">
        <v>11.276</v>
      </c>
      <c r="BV40">
        <v>0.18498461390473847</v>
      </c>
      <c r="BW40">
        <v>7.9543383979037543</v>
      </c>
      <c r="BX40">
        <v>7</v>
      </c>
      <c r="BY40">
        <v>2</v>
      </c>
      <c r="BZ40">
        <v>86</v>
      </c>
    </row>
    <row r="41" spans="1:78" ht="16.5">
      <c r="A41" s="294" t="str">
        <f t="shared" si="1"/>
        <v>신화여객</v>
      </c>
      <c r="B41" s="124" t="str">
        <f t="shared" si="2"/>
        <v>박상수</v>
      </c>
      <c r="C41" s="125" t="str">
        <f t="shared" si="3"/>
        <v>B</v>
      </c>
      <c r="D41" s="126">
        <f t="shared" si="4"/>
        <v>0.91428571428571437</v>
      </c>
      <c r="E41" s="127">
        <f t="shared" si="5"/>
        <v>1132</v>
      </c>
      <c r="F41" s="128" t="str">
        <f t="shared" si="6"/>
        <v>555</v>
      </c>
      <c r="G41" s="129" t="str">
        <f t="shared" si="7"/>
        <v>72바1104</v>
      </c>
      <c r="H41" s="130">
        <f t="shared" si="8"/>
        <v>1</v>
      </c>
      <c r="I41" s="131">
        <f t="shared" si="9"/>
        <v>3970.473</v>
      </c>
      <c r="J41" s="132">
        <f t="shared" si="10"/>
        <v>2.0041105382367363E-2</v>
      </c>
      <c r="K41" s="132">
        <f t="shared" si="11"/>
        <v>0.37835843949528042</v>
      </c>
      <c r="L41" s="132">
        <f t="shared" si="12"/>
        <v>0.19645014586423332</v>
      </c>
      <c r="M41" s="133">
        <f t="shared" si="13"/>
        <v>11.496</v>
      </c>
      <c r="N41" s="134">
        <f t="shared" si="14"/>
        <v>0.68001973568388452</v>
      </c>
      <c r="O41" s="134">
        <f t="shared" si="15"/>
        <v>17.781256792326758</v>
      </c>
      <c r="P41" s="215">
        <f t="shared" si="16"/>
        <v>22</v>
      </c>
      <c r="Q41" s="216">
        <f t="shared" si="17"/>
        <v>27</v>
      </c>
      <c r="R41" s="216">
        <f t="shared" si="18"/>
        <v>706</v>
      </c>
      <c r="T41">
        <v>524</v>
      </c>
      <c r="U41">
        <v>1132</v>
      </c>
      <c r="V41" t="s">
        <v>232</v>
      </c>
      <c r="W41">
        <v>3970.473</v>
      </c>
      <c r="X41">
        <v>1551.0150000000001</v>
      </c>
      <c r="Y41">
        <v>2.56</v>
      </c>
      <c r="Z41">
        <v>11.496</v>
      </c>
      <c r="AA41">
        <v>280.19542300000001</v>
      </c>
      <c r="AB41">
        <v>5.6154260000000003</v>
      </c>
      <c r="AC41">
        <v>106.014303</v>
      </c>
      <c r="AD41" s="1">
        <v>780</v>
      </c>
      <c r="AE41">
        <v>27</v>
      </c>
      <c r="AF41">
        <v>706</v>
      </c>
      <c r="AG41">
        <v>79</v>
      </c>
      <c r="AH41">
        <v>14.17037</v>
      </c>
      <c r="AI41">
        <v>191.8</v>
      </c>
      <c r="AJ41">
        <v>0</v>
      </c>
      <c r="AK41">
        <v>22</v>
      </c>
      <c r="AL41">
        <v>2986</v>
      </c>
      <c r="AM41">
        <v>0.91428571428571437</v>
      </c>
      <c r="AN41" t="s">
        <v>68</v>
      </c>
      <c r="AO41">
        <v>3970.473</v>
      </c>
      <c r="AP41" t="s">
        <v>421</v>
      </c>
      <c r="AQ41" t="s">
        <v>116</v>
      </c>
      <c r="AR41" t="s">
        <v>120</v>
      </c>
      <c r="AS41" t="s">
        <v>116</v>
      </c>
      <c r="AT41" t="s">
        <v>120</v>
      </c>
      <c r="AU41" t="s">
        <v>205</v>
      </c>
      <c r="AV41" t="s">
        <v>232</v>
      </c>
      <c r="AW41" t="s">
        <v>68</v>
      </c>
      <c r="AX41">
        <v>1132</v>
      </c>
      <c r="AY41" t="s">
        <v>531</v>
      </c>
      <c r="AZ41">
        <v>2</v>
      </c>
      <c r="BA41" t="s">
        <v>371</v>
      </c>
      <c r="BB41">
        <v>1</v>
      </c>
      <c r="BC41">
        <v>1</v>
      </c>
      <c r="BE41" t="s">
        <v>68</v>
      </c>
      <c r="BF41">
        <v>0</v>
      </c>
      <c r="BG41" t="s">
        <v>288</v>
      </c>
      <c r="BI41" t="s">
        <v>116</v>
      </c>
      <c r="BJ41" t="s">
        <v>232</v>
      </c>
      <c r="BK41" t="s">
        <v>68</v>
      </c>
      <c r="BL41">
        <v>0.91428571428571437</v>
      </c>
      <c r="BM41">
        <v>1132</v>
      </c>
      <c r="BN41" t="s">
        <v>120</v>
      </c>
      <c r="BO41" t="s">
        <v>205</v>
      </c>
      <c r="BP41">
        <v>1</v>
      </c>
      <c r="BQ41">
        <v>3970.473</v>
      </c>
      <c r="BR41">
        <v>2.0041105382367363E-2</v>
      </c>
      <c r="BS41">
        <v>0.37835843949528042</v>
      </c>
      <c r="BT41">
        <v>0.19645014586423332</v>
      </c>
      <c r="BU41">
        <v>11.496</v>
      </c>
      <c r="BV41">
        <v>0.68001973568388452</v>
      </c>
      <c r="BW41">
        <v>17.781256792326758</v>
      </c>
      <c r="BX41">
        <v>22</v>
      </c>
      <c r="BY41">
        <v>27</v>
      </c>
      <c r="BZ41">
        <v>706</v>
      </c>
    </row>
    <row r="42" spans="1:78" ht="16.5">
      <c r="A42" s="295" t="str">
        <f t="shared" si="1"/>
        <v>신화여객</v>
      </c>
      <c r="B42" s="108" t="str">
        <f t="shared" si="2"/>
        <v>박영석</v>
      </c>
      <c r="C42" s="109" t="str">
        <f t="shared" si="3"/>
        <v>C</v>
      </c>
      <c r="D42" s="110">
        <f t="shared" si="4"/>
        <v>0.88234025283227413</v>
      </c>
      <c r="E42" s="111">
        <f t="shared" si="5"/>
        <v>8946</v>
      </c>
      <c r="F42" s="112" t="str">
        <f t="shared" si="6"/>
        <v>555</v>
      </c>
      <c r="G42" s="113" t="str">
        <f t="shared" si="7"/>
        <v>71바6159</v>
      </c>
      <c r="H42" s="114">
        <f t="shared" si="8"/>
        <v>2</v>
      </c>
      <c r="I42" s="115">
        <f t="shared" si="9"/>
        <v>2005.96</v>
      </c>
      <c r="J42" s="116">
        <f t="shared" si="10"/>
        <v>2.4536879599425031E-2</v>
      </c>
      <c r="K42" s="116">
        <f t="shared" si="11"/>
        <v>0.36704953257016426</v>
      </c>
      <c r="L42" s="116">
        <f t="shared" si="12"/>
        <v>0.20837903048914236</v>
      </c>
      <c r="M42" s="117">
        <f t="shared" si="13"/>
        <v>11.4</v>
      </c>
      <c r="N42" s="118">
        <f t="shared" si="14"/>
        <v>0.79762308321202813</v>
      </c>
      <c r="O42" s="118">
        <f t="shared" si="15"/>
        <v>18.14592514307364</v>
      </c>
      <c r="P42" s="217">
        <f t="shared" si="16"/>
        <v>6</v>
      </c>
      <c r="Q42" s="218">
        <f t="shared" si="17"/>
        <v>16</v>
      </c>
      <c r="R42" s="218">
        <f t="shared" si="18"/>
        <v>364</v>
      </c>
      <c r="T42">
        <v>524</v>
      </c>
      <c r="U42">
        <v>8946</v>
      </c>
      <c r="V42" t="s">
        <v>233</v>
      </c>
      <c r="W42">
        <v>2005.96</v>
      </c>
      <c r="X42">
        <v>812.3</v>
      </c>
      <c r="Y42">
        <v>2.4689999999999999</v>
      </c>
      <c r="Z42">
        <v>11.4</v>
      </c>
      <c r="AA42">
        <v>140.73769999999999</v>
      </c>
      <c r="AB42">
        <v>3.4532639999999999</v>
      </c>
      <c r="AC42">
        <v>51.657707000000002</v>
      </c>
      <c r="AD42" s="1">
        <v>418</v>
      </c>
      <c r="AE42">
        <v>16</v>
      </c>
      <c r="AF42">
        <v>364</v>
      </c>
      <c r="AG42">
        <v>68</v>
      </c>
      <c r="AH42">
        <v>14.253181</v>
      </c>
      <c r="AI42">
        <v>67</v>
      </c>
      <c r="AJ42">
        <v>0</v>
      </c>
      <c r="AK42">
        <v>6</v>
      </c>
      <c r="AL42">
        <v>697</v>
      </c>
      <c r="AM42">
        <v>0.88234025283227413</v>
      </c>
      <c r="AN42" t="s">
        <v>69</v>
      </c>
      <c r="AO42">
        <v>1828.741</v>
      </c>
      <c r="AP42" t="s">
        <v>422</v>
      </c>
      <c r="AQ42" t="s">
        <v>116</v>
      </c>
      <c r="AR42" t="s">
        <v>120</v>
      </c>
      <c r="AS42" t="s">
        <v>116</v>
      </c>
      <c r="AT42" t="s">
        <v>120</v>
      </c>
      <c r="AU42" t="s">
        <v>204</v>
      </c>
      <c r="AV42" t="s">
        <v>233</v>
      </c>
      <c r="AW42" t="s">
        <v>69</v>
      </c>
      <c r="AX42">
        <v>8946</v>
      </c>
      <c r="AY42" t="s">
        <v>567</v>
      </c>
      <c r="AZ42">
        <v>1</v>
      </c>
      <c r="BA42" t="s">
        <v>311</v>
      </c>
      <c r="BB42">
        <v>2</v>
      </c>
      <c r="BC42">
        <v>1</v>
      </c>
      <c r="BE42" t="s">
        <v>69</v>
      </c>
      <c r="BF42">
        <v>0</v>
      </c>
      <c r="BG42" t="s">
        <v>288</v>
      </c>
      <c r="BI42" t="s">
        <v>116</v>
      </c>
      <c r="BJ42" t="s">
        <v>233</v>
      </c>
      <c r="BK42" t="s">
        <v>69</v>
      </c>
      <c r="BL42">
        <v>0.88234025283227413</v>
      </c>
      <c r="BM42">
        <v>8946</v>
      </c>
      <c r="BN42" t="s">
        <v>120</v>
      </c>
      <c r="BO42" t="s">
        <v>204</v>
      </c>
      <c r="BP42">
        <v>2</v>
      </c>
      <c r="BQ42">
        <v>2005.96</v>
      </c>
      <c r="BR42">
        <v>2.4536879599425031E-2</v>
      </c>
      <c r="BS42">
        <v>0.36704953257016426</v>
      </c>
      <c r="BT42">
        <v>0.20837903048914236</v>
      </c>
      <c r="BU42">
        <v>11.4</v>
      </c>
      <c r="BV42">
        <v>0.79762308321202813</v>
      </c>
      <c r="BW42">
        <v>18.14592514307364</v>
      </c>
      <c r="BX42">
        <v>6</v>
      </c>
      <c r="BY42">
        <v>16</v>
      </c>
      <c r="BZ42">
        <v>364</v>
      </c>
    </row>
    <row r="43" spans="1:78" ht="16.5">
      <c r="A43" s="294" t="str">
        <f t="shared" si="1"/>
        <v>신화여객</v>
      </c>
      <c r="B43" s="124" t="str">
        <f t="shared" si="2"/>
        <v>박종진</v>
      </c>
      <c r="C43" s="125" t="str">
        <f t="shared" si="3"/>
        <v>C</v>
      </c>
      <c r="D43" s="126">
        <f t="shared" si="4"/>
        <v>0.87158308307379162</v>
      </c>
      <c r="E43" s="127">
        <f t="shared" si="5"/>
        <v>8248</v>
      </c>
      <c r="F43" s="128" t="str">
        <f t="shared" si="6"/>
        <v>37</v>
      </c>
      <c r="G43" s="129" t="str">
        <f t="shared" si="7"/>
        <v>71바6166</v>
      </c>
      <c r="H43" s="130">
        <f t="shared" si="8"/>
        <v>6</v>
      </c>
      <c r="I43" s="131">
        <f t="shared" si="9"/>
        <v>2245.828</v>
      </c>
      <c r="J43" s="132">
        <f t="shared" si="10"/>
        <v>4.4051499989841654E-2</v>
      </c>
      <c r="K43" s="132">
        <f t="shared" si="11"/>
        <v>0.35561996258586681</v>
      </c>
      <c r="L43" s="132">
        <f t="shared" si="12"/>
        <v>0.20883166475794229</v>
      </c>
      <c r="M43" s="133">
        <f t="shared" si="13"/>
        <v>10.722</v>
      </c>
      <c r="N43" s="134">
        <f t="shared" si="14"/>
        <v>0.66790511116612672</v>
      </c>
      <c r="O43" s="134">
        <f t="shared" si="15"/>
        <v>13.001886164033934</v>
      </c>
      <c r="P43" s="215">
        <f t="shared" si="16"/>
        <v>16</v>
      </c>
      <c r="Q43" s="216">
        <f t="shared" si="17"/>
        <v>15</v>
      </c>
      <c r="R43" s="216">
        <f t="shared" si="18"/>
        <v>292</v>
      </c>
      <c r="T43">
        <v>524</v>
      </c>
      <c r="U43">
        <v>8248</v>
      </c>
      <c r="V43" t="s">
        <v>275</v>
      </c>
      <c r="W43">
        <v>2245.828</v>
      </c>
      <c r="X43">
        <v>996.36</v>
      </c>
      <c r="Y43">
        <v>2.254</v>
      </c>
      <c r="Z43">
        <v>10.722</v>
      </c>
      <c r="AA43">
        <v>152.78076799999999</v>
      </c>
      <c r="AB43">
        <v>6.7302220000000004</v>
      </c>
      <c r="AC43">
        <v>54.331890999999999</v>
      </c>
      <c r="AD43" s="1">
        <v>469</v>
      </c>
      <c r="AE43">
        <v>15</v>
      </c>
      <c r="AF43">
        <v>292</v>
      </c>
      <c r="AG43">
        <v>85</v>
      </c>
      <c r="AH43">
        <v>14.699676999999999</v>
      </c>
      <c r="AI43">
        <v>195.3</v>
      </c>
      <c r="AJ43">
        <v>17</v>
      </c>
      <c r="AK43">
        <v>16</v>
      </c>
      <c r="AL43">
        <v>9011</v>
      </c>
      <c r="AM43">
        <v>0.87158308307379162</v>
      </c>
      <c r="AN43" t="s">
        <v>69</v>
      </c>
      <c r="AO43">
        <v>1143.463</v>
      </c>
      <c r="AP43" t="s">
        <v>423</v>
      </c>
      <c r="AQ43" t="s">
        <v>116</v>
      </c>
      <c r="AR43" t="s">
        <v>118</v>
      </c>
      <c r="AS43" t="s">
        <v>116</v>
      </c>
      <c r="AT43" t="s">
        <v>118</v>
      </c>
      <c r="AU43" t="s">
        <v>337</v>
      </c>
      <c r="AV43" t="s">
        <v>275</v>
      </c>
      <c r="AW43" t="s">
        <v>69</v>
      </c>
      <c r="AX43">
        <v>8248</v>
      </c>
      <c r="AY43" t="s">
        <v>539</v>
      </c>
      <c r="AZ43">
        <v>4</v>
      </c>
      <c r="BA43" t="s">
        <v>381</v>
      </c>
      <c r="BB43">
        <v>6</v>
      </c>
      <c r="BC43">
        <v>1</v>
      </c>
      <c r="BE43" t="s">
        <v>69</v>
      </c>
      <c r="BF43">
        <v>0</v>
      </c>
      <c r="BG43" t="s">
        <v>288</v>
      </c>
      <c r="BI43" t="s">
        <v>116</v>
      </c>
      <c r="BJ43" t="s">
        <v>275</v>
      </c>
      <c r="BK43" t="s">
        <v>69</v>
      </c>
      <c r="BL43">
        <v>0.87158308307379162</v>
      </c>
      <c r="BM43">
        <v>8248</v>
      </c>
      <c r="BN43" t="s">
        <v>118</v>
      </c>
      <c r="BO43" t="s">
        <v>337</v>
      </c>
      <c r="BP43">
        <v>6</v>
      </c>
      <c r="BQ43">
        <v>2245.828</v>
      </c>
      <c r="BR43">
        <v>4.4051499989841654E-2</v>
      </c>
      <c r="BS43">
        <v>0.35561996258586681</v>
      </c>
      <c r="BT43">
        <v>0.20883166475794229</v>
      </c>
      <c r="BU43">
        <v>10.722</v>
      </c>
      <c r="BV43">
        <v>0.66790511116612672</v>
      </c>
      <c r="BW43">
        <v>13.001886164033934</v>
      </c>
      <c r="BX43">
        <v>16</v>
      </c>
      <c r="BY43">
        <v>15</v>
      </c>
      <c r="BZ43">
        <v>292</v>
      </c>
    </row>
    <row r="44" spans="1:78" ht="16.5">
      <c r="A44" s="295" t="str">
        <f t="shared" si="1"/>
        <v>신화여객</v>
      </c>
      <c r="B44" s="108" t="str">
        <f t="shared" si="2"/>
        <v>박준수</v>
      </c>
      <c r="C44" s="109" t="str">
        <f t="shared" si="3"/>
        <v>A</v>
      </c>
      <c r="D44" s="110">
        <f t="shared" si="4"/>
        <v>0.96441776980913618</v>
      </c>
      <c r="E44" s="111">
        <f t="shared" si="5"/>
        <v>4764</v>
      </c>
      <c r="F44" s="112" t="str">
        <f t="shared" si="6"/>
        <v>37</v>
      </c>
      <c r="G44" s="113" t="str">
        <f t="shared" si="7"/>
        <v>71바6165</v>
      </c>
      <c r="H44" s="114">
        <f t="shared" si="8"/>
        <v>3</v>
      </c>
      <c r="I44" s="115">
        <f t="shared" si="9"/>
        <v>2367.1419999999998</v>
      </c>
      <c r="J44" s="116">
        <f t="shared" si="10"/>
        <v>1.4500799499416742E-2</v>
      </c>
      <c r="K44" s="116">
        <f t="shared" si="11"/>
        <v>0.34970574148492412</v>
      </c>
      <c r="L44" s="116">
        <f t="shared" si="12"/>
        <v>0.10434523995603137</v>
      </c>
      <c r="M44" s="117">
        <f t="shared" si="13"/>
        <v>9.5449999999999999</v>
      </c>
      <c r="N44" s="118">
        <f t="shared" si="14"/>
        <v>8.4490072838891803E-2</v>
      </c>
      <c r="O44" s="118">
        <f t="shared" si="15"/>
        <v>4.6047089697196029</v>
      </c>
      <c r="P44" s="217">
        <f t="shared" si="16"/>
        <v>7</v>
      </c>
      <c r="Q44" s="218">
        <f t="shared" si="17"/>
        <v>2</v>
      </c>
      <c r="R44" s="218">
        <f t="shared" si="18"/>
        <v>109</v>
      </c>
      <c r="T44">
        <v>524</v>
      </c>
      <c r="U44">
        <v>4764</v>
      </c>
      <c r="V44" t="s">
        <v>234</v>
      </c>
      <c r="W44">
        <v>2367.1419999999998</v>
      </c>
      <c r="X44">
        <v>943.99199999999996</v>
      </c>
      <c r="Y44">
        <v>2.508</v>
      </c>
      <c r="Z44">
        <v>9.5449999999999999</v>
      </c>
      <c r="AA44">
        <v>152.727441</v>
      </c>
      <c r="AB44">
        <v>2.2146699999999999</v>
      </c>
      <c r="AC44">
        <v>53.409663000000002</v>
      </c>
      <c r="AD44" s="1">
        <v>247</v>
      </c>
      <c r="AE44">
        <v>2</v>
      </c>
      <c r="AF44">
        <v>109</v>
      </c>
      <c r="AG44">
        <v>68</v>
      </c>
      <c r="AH44">
        <v>15.499126</v>
      </c>
      <c r="AI44">
        <v>35.200000000000003</v>
      </c>
      <c r="AJ44">
        <v>0</v>
      </c>
      <c r="AK44">
        <v>7</v>
      </c>
      <c r="AL44">
        <v>5083</v>
      </c>
      <c r="AM44">
        <v>0.96441776980913618</v>
      </c>
      <c r="AN44" t="s">
        <v>66</v>
      </c>
      <c r="AO44">
        <v>2151.6239999999998</v>
      </c>
      <c r="AP44" t="s">
        <v>424</v>
      </c>
      <c r="AQ44" t="s">
        <v>116</v>
      </c>
      <c r="AR44" t="s">
        <v>118</v>
      </c>
      <c r="AS44" t="s">
        <v>116</v>
      </c>
      <c r="AT44" t="s">
        <v>118</v>
      </c>
      <c r="AU44" t="s">
        <v>188</v>
      </c>
      <c r="AV44" t="s">
        <v>234</v>
      </c>
      <c r="AW44" t="s">
        <v>66</v>
      </c>
      <c r="AX44">
        <v>4764</v>
      </c>
      <c r="AY44" t="s">
        <v>557</v>
      </c>
      <c r="AZ44">
        <v>4</v>
      </c>
      <c r="BA44" t="s">
        <v>568</v>
      </c>
      <c r="BB44">
        <v>3</v>
      </c>
      <c r="BC44">
        <v>1</v>
      </c>
      <c r="BE44" t="s">
        <v>68</v>
      </c>
      <c r="BF44">
        <v>1</v>
      </c>
      <c r="BG44" t="s">
        <v>329</v>
      </c>
      <c r="BI44" t="s">
        <v>116</v>
      </c>
      <c r="BJ44" t="s">
        <v>234</v>
      </c>
      <c r="BK44" t="s">
        <v>66</v>
      </c>
      <c r="BL44">
        <v>0.96441776980913618</v>
      </c>
      <c r="BM44">
        <v>4764</v>
      </c>
      <c r="BN44" t="s">
        <v>118</v>
      </c>
      <c r="BO44" t="s">
        <v>188</v>
      </c>
      <c r="BP44">
        <v>3</v>
      </c>
      <c r="BQ44">
        <v>2367.1419999999998</v>
      </c>
      <c r="BR44">
        <v>1.4500799499416742E-2</v>
      </c>
      <c r="BS44">
        <v>0.34970574148492412</v>
      </c>
      <c r="BT44">
        <v>0.10434523995603137</v>
      </c>
      <c r="BU44">
        <v>9.5449999999999999</v>
      </c>
      <c r="BV44">
        <v>8.4490072838891803E-2</v>
      </c>
      <c r="BW44">
        <v>4.6047089697196029</v>
      </c>
      <c r="BX44">
        <v>7</v>
      </c>
      <c r="BY44">
        <v>2</v>
      </c>
      <c r="BZ44">
        <v>109</v>
      </c>
    </row>
    <row r="45" spans="1:78" ht="16.5">
      <c r="A45" s="294" t="str">
        <f t="shared" si="1"/>
        <v>신화여객</v>
      </c>
      <c r="B45" s="124" t="str">
        <f t="shared" si="2"/>
        <v>배수민</v>
      </c>
      <c r="C45" s="125" t="str">
        <f t="shared" si="3"/>
        <v>D</v>
      </c>
      <c r="D45" s="126">
        <f t="shared" si="4"/>
        <v>0.82843749999999994</v>
      </c>
      <c r="E45" s="127">
        <f t="shared" si="5"/>
        <v>8503</v>
      </c>
      <c r="F45" s="128" t="str">
        <f t="shared" si="6"/>
        <v>526</v>
      </c>
      <c r="G45" s="129" t="str">
        <f t="shared" si="7"/>
        <v>72바1109</v>
      </c>
      <c r="H45" s="130">
        <f t="shared" si="8"/>
        <v>1</v>
      </c>
      <c r="I45" s="131">
        <f t="shared" si="9"/>
        <v>1889.2270000000001</v>
      </c>
      <c r="J45" s="132">
        <f t="shared" si="10"/>
        <v>2.5186768461717288E-2</v>
      </c>
      <c r="K45" s="132">
        <f t="shared" si="11"/>
        <v>0.34780482543168773</v>
      </c>
      <c r="L45" s="132">
        <f t="shared" si="12"/>
        <v>0.20114046644474168</v>
      </c>
      <c r="M45" s="133">
        <f t="shared" si="13"/>
        <v>11.682</v>
      </c>
      <c r="N45" s="134">
        <f t="shared" si="14"/>
        <v>0.1058634033919693</v>
      </c>
      <c r="O45" s="134">
        <f t="shared" si="15"/>
        <v>21.860792800441661</v>
      </c>
      <c r="P45" s="215">
        <f t="shared" si="16"/>
        <v>4</v>
      </c>
      <c r="Q45" s="216">
        <f t="shared" si="17"/>
        <v>2</v>
      </c>
      <c r="R45" s="216">
        <f t="shared" si="18"/>
        <v>413</v>
      </c>
      <c r="T45">
        <v>524</v>
      </c>
      <c r="U45">
        <v>8503</v>
      </c>
      <c r="V45" t="s">
        <v>235</v>
      </c>
      <c r="W45">
        <v>1889.2270000000001</v>
      </c>
      <c r="X45">
        <v>712.63699999999994</v>
      </c>
      <c r="Y45">
        <v>2.6509999999999998</v>
      </c>
      <c r="Z45">
        <v>11.682</v>
      </c>
      <c r="AA45">
        <v>131.40494799999999</v>
      </c>
      <c r="AB45">
        <v>3.309666</v>
      </c>
      <c r="AC45">
        <v>45.703274999999998</v>
      </c>
      <c r="AD45" s="1">
        <v>380</v>
      </c>
      <c r="AE45">
        <v>2</v>
      </c>
      <c r="AF45">
        <v>413</v>
      </c>
      <c r="AG45">
        <v>65</v>
      </c>
      <c r="AH45">
        <v>14.377136999999999</v>
      </c>
      <c r="AI45">
        <v>10.199999999999999</v>
      </c>
      <c r="AJ45">
        <v>0</v>
      </c>
      <c r="AK45">
        <v>4</v>
      </c>
      <c r="AL45">
        <v>3397</v>
      </c>
      <c r="AM45">
        <v>0.82843749999999994</v>
      </c>
      <c r="AN45" t="s">
        <v>67</v>
      </c>
      <c r="AO45">
        <v>1889.2270000000001</v>
      </c>
      <c r="AP45" t="s">
        <v>425</v>
      </c>
      <c r="AQ45" t="s">
        <v>116</v>
      </c>
      <c r="AR45" t="s">
        <v>119</v>
      </c>
      <c r="AS45" t="s">
        <v>116</v>
      </c>
      <c r="AT45" t="s">
        <v>119</v>
      </c>
      <c r="AU45" t="s">
        <v>199</v>
      </c>
      <c r="AV45" t="s">
        <v>235</v>
      </c>
      <c r="AW45" t="s">
        <v>67</v>
      </c>
      <c r="AX45">
        <v>8503</v>
      </c>
      <c r="AY45" t="s">
        <v>550</v>
      </c>
      <c r="AZ45">
        <v>4</v>
      </c>
      <c r="BA45" t="s">
        <v>569</v>
      </c>
      <c r="BB45">
        <v>1</v>
      </c>
      <c r="BC45">
        <v>1</v>
      </c>
      <c r="BE45" t="s">
        <v>67</v>
      </c>
      <c r="BF45">
        <v>0</v>
      </c>
      <c r="BG45" t="s">
        <v>288</v>
      </c>
      <c r="BI45" t="s">
        <v>116</v>
      </c>
      <c r="BJ45" t="s">
        <v>235</v>
      </c>
      <c r="BK45" t="s">
        <v>67</v>
      </c>
      <c r="BL45">
        <v>0.82843749999999994</v>
      </c>
      <c r="BM45">
        <v>8503</v>
      </c>
      <c r="BN45" t="s">
        <v>119</v>
      </c>
      <c r="BO45" t="s">
        <v>199</v>
      </c>
      <c r="BP45">
        <v>1</v>
      </c>
      <c r="BQ45">
        <v>1889.2270000000001</v>
      </c>
      <c r="BR45">
        <v>2.5186768461717288E-2</v>
      </c>
      <c r="BS45">
        <v>0.34780482543168773</v>
      </c>
      <c r="BT45">
        <v>0.20114046644474168</v>
      </c>
      <c r="BU45">
        <v>11.682</v>
      </c>
      <c r="BV45">
        <v>0.1058634033919693</v>
      </c>
      <c r="BW45">
        <v>21.860792800441661</v>
      </c>
      <c r="BX45">
        <v>4</v>
      </c>
      <c r="BY45">
        <v>2</v>
      </c>
      <c r="BZ45">
        <v>413</v>
      </c>
    </row>
    <row r="46" spans="1:78" ht="16.5">
      <c r="A46" s="295" t="str">
        <f t="shared" si="1"/>
        <v>신화여객</v>
      </c>
      <c r="B46" s="108" t="str">
        <f t="shared" si="2"/>
        <v>배태용</v>
      </c>
      <c r="C46" s="109" t="str">
        <f t="shared" si="3"/>
        <v>F</v>
      </c>
      <c r="D46" s="110">
        <f t="shared" si="4"/>
        <v>0.76846153846153842</v>
      </c>
      <c r="E46" s="111">
        <f t="shared" si="5"/>
        <v>8596</v>
      </c>
      <c r="F46" s="112" t="str">
        <f t="shared" si="6"/>
        <v>34</v>
      </c>
      <c r="G46" s="113" t="str">
        <f t="shared" si="7"/>
        <v>71바1115</v>
      </c>
      <c r="H46" s="114">
        <f t="shared" si="8"/>
        <v>1</v>
      </c>
      <c r="I46" s="115">
        <f t="shared" si="9"/>
        <v>1606.8230000000001</v>
      </c>
      <c r="J46" s="116">
        <f t="shared" si="10"/>
        <v>2.8562785333234121E-2</v>
      </c>
      <c r="K46" s="116">
        <f t="shared" si="11"/>
        <v>0.3555814356072261</v>
      </c>
      <c r="L46" s="116">
        <f t="shared" si="12"/>
        <v>0.28565685206149027</v>
      </c>
      <c r="M46" s="117">
        <f t="shared" si="13"/>
        <v>11.74</v>
      </c>
      <c r="N46" s="118">
        <f t="shared" si="14"/>
        <v>0</v>
      </c>
      <c r="O46" s="118">
        <f t="shared" si="15"/>
        <v>21.906582118876813</v>
      </c>
      <c r="P46" s="217">
        <f t="shared" si="16"/>
        <v>27</v>
      </c>
      <c r="Q46" s="218">
        <f t="shared" si="17"/>
        <v>0</v>
      </c>
      <c r="R46" s="218">
        <f t="shared" si="18"/>
        <v>352</v>
      </c>
      <c r="T46">
        <v>524</v>
      </c>
      <c r="U46">
        <v>8596</v>
      </c>
      <c r="V46" t="s">
        <v>236</v>
      </c>
      <c r="W46">
        <v>1606.8230000000001</v>
      </c>
      <c r="X46">
        <v>804.024</v>
      </c>
      <c r="Y46">
        <v>1.998</v>
      </c>
      <c r="Z46">
        <v>11.74</v>
      </c>
      <c r="AA46">
        <v>110.778587</v>
      </c>
      <c r="AB46">
        <v>3.164145</v>
      </c>
      <c r="AC46">
        <v>39.390808999999997</v>
      </c>
      <c r="AD46" s="1">
        <v>459</v>
      </c>
      <c r="AE46">
        <v>0</v>
      </c>
      <c r="AF46">
        <v>352</v>
      </c>
      <c r="AG46">
        <v>73</v>
      </c>
      <c r="AH46">
        <v>14.504815000000001</v>
      </c>
      <c r="AI46">
        <v>306.3</v>
      </c>
      <c r="AJ46">
        <v>0</v>
      </c>
      <c r="AK46">
        <v>27</v>
      </c>
      <c r="AL46">
        <v>5377</v>
      </c>
      <c r="AM46">
        <v>0.76846153846153842</v>
      </c>
      <c r="AN46" t="s">
        <v>70</v>
      </c>
      <c r="AO46">
        <v>1606.8230000000001</v>
      </c>
      <c r="AP46" t="s">
        <v>426</v>
      </c>
      <c r="AQ46" t="s">
        <v>116</v>
      </c>
      <c r="AR46" t="s">
        <v>117</v>
      </c>
      <c r="AS46" t="s">
        <v>116</v>
      </c>
      <c r="AT46" t="s">
        <v>117</v>
      </c>
      <c r="AU46" t="s">
        <v>168</v>
      </c>
      <c r="AV46" t="s">
        <v>236</v>
      </c>
      <c r="AW46" t="s">
        <v>70</v>
      </c>
      <c r="AX46">
        <v>8596</v>
      </c>
      <c r="AY46" t="s">
        <v>549</v>
      </c>
      <c r="AZ46">
        <v>6</v>
      </c>
      <c r="BA46" t="s">
        <v>570</v>
      </c>
      <c r="BB46">
        <v>1</v>
      </c>
      <c r="BC46">
        <v>1</v>
      </c>
      <c r="BE46" t="s">
        <v>70</v>
      </c>
      <c r="BF46">
        <v>0</v>
      </c>
      <c r="BG46" t="s">
        <v>288</v>
      </c>
      <c r="BI46" t="s">
        <v>116</v>
      </c>
      <c r="BJ46" t="s">
        <v>236</v>
      </c>
      <c r="BK46" t="s">
        <v>70</v>
      </c>
      <c r="BL46">
        <v>0.76846153846153842</v>
      </c>
      <c r="BM46">
        <v>8596</v>
      </c>
      <c r="BN46" t="s">
        <v>117</v>
      </c>
      <c r="BO46" t="s">
        <v>168</v>
      </c>
      <c r="BP46">
        <v>1</v>
      </c>
      <c r="BQ46">
        <v>1606.8230000000001</v>
      </c>
      <c r="BR46">
        <v>2.8562785333234121E-2</v>
      </c>
      <c r="BS46">
        <v>0.3555814356072261</v>
      </c>
      <c r="BT46">
        <v>0.28565685206149027</v>
      </c>
      <c r="BU46">
        <v>11.74</v>
      </c>
      <c r="BV46">
        <v>0</v>
      </c>
      <c r="BW46">
        <v>21.906582118876813</v>
      </c>
      <c r="BX46">
        <v>27</v>
      </c>
      <c r="BY46">
        <v>0</v>
      </c>
      <c r="BZ46">
        <v>352</v>
      </c>
    </row>
    <row r="47" spans="1:78" ht="16.5">
      <c r="A47" s="294" t="str">
        <f t="shared" si="1"/>
        <v>신화여객</v>
      </c>
      <c r="B47" s="124" t="str">
        <f t="shared" si="2"/>
        <v>변장균</v>
      </c>
      <c r="C47" s="125" t="str">
        <f t="shared" si="3"/>
        <v>C</v>
      </c>
      <c r="D47" s="126">
        <f t="shared" si="4"/>
        <v>0.89866246143940987</v>
      </c>
      <c r="E47" s="127">
        <f t="shared" si="5"/>
        <v>7114</v>
      </c>
      <c r="F47" s="128" t="str">
        <f t="shared" si="6"/>
        <v>34</v>
      </c>
      <c r="G47" s="129" t="str">
        <f t="shared" si="7"/>
        <v>71바6158</v>
      </c>
      <c r="H47" s="130">
        <f t="shared" si="8"/>
        <v>3</v>
      </c>
      <c r="I47" s="131">
        <f t="shared" si="9"/>
        <v>2721.192</v>
      </c>
      <c r="J47" s="132">
        <f t="shared" si="10"/>
        <v>4.0886328885660229E-3</v>
      </c>
      <c r="K47" s="132">
        <f t="shared" si="11"/>
        <v>0.34601521086674947</v>
      </c>
      <c r="L47" s="132">
        <f t="shared" si="12"/>
        <v>0.19660501721304488</v>
      </c>
      <c r="M47" s="133">
        <f t="shared" si="13"/>
        <v>13.423999999999999</v>
      </c>
      <c r="N47" s="134">
        <f t="shared" si="14"/>
        <v>0.40423461483055956</v>
      </c>
      <c r="O47" s="134">
        <f t="shared" si="15"/>
        <v>17.676077248499922</v>
      </c>
      <c r="P47" s="215">
        <f t="shared" si="16"/>
        <v>0</v>
      </c>
      <c r="Q47" s="216">
        <f t="shared" si="17"/>
        <v>11</v>
      </c>
      <c r="R47" s="216">
        <f t="shared" si="18"/>
        <v>481</v>
      </c>
      <c r="T47">
        <v>524</v>
      </c>
      <c r="U47">
        <v>7114</v>
      </c>
      <c r="V47" t="s">
        <v>345</v>
      </c>
      <c r="W47">
        <v>2721.192</v>
      </c>
      <c r="X47">
        <v>1164.99</v>
      </c>
      <c r="Y47">
        <v>2.3359999999999999</v>
      </c>
      <c r="Z47">
        <v>13.423999999999999</v>
      </c>
      <c r="AA47">
        <v>156.99355199999999</v>
      </c>
      <c r="AB47">
        <v>0.64188900000000004</v>
      </c>
      <c r="AC47">
        <v>54.322156999999997</v>
      </c>
      <c r="AD47" s="1">
        <v>535</v>
      </c>
      <c r="AE47">
        <v>11</v>
      </c>
      <c r="AF47">
        <v>481</v>
      </c>
      <c r="AG47">
        <v>88</v>
      </c>
      <c r="AH47">
        <v>17.333144000000001</v>
      </c>
      <c r="AI47">
        <v>1505.1</v>
      </c>
      <c r="AJ47">
        <v>1.3</v>
      </c>
      <c r="AK47">
        <v>0</v>
      </c>
      <c r="AL47">
        <v>0</v>
      </c>
      <c r="AM47">
        <v>0.89866246143940987</v>
      </c>
      <c r="AN47" t="s">
        <v>69</v>
      </c>
      <c r="AO47">
        <v>2497.8690000000001</v>
      </c>
      <c r="AP47" t="s">
        <v>427</v>
      </c>
      <c r="AQ47" t="s">
        <v>116</v>
      </c>
      <c r="AR47" t="s">
        <v>117</v>
      </c>
      <c r="AS47" t="s">
        <v>116</v>
      </c>
      <c r="AT47" t="s">
        <v>117</v>
      </c>
      <c r="AU47" t="s">
        <v>174</v>
      </c>
      <c r="AV47" t="s">
        <v>345</v>
      </c>
      <c r="AW47" t="s">
        <v>69</v>
      </c>
      <c r="AX47">
        <v>7114</v>
      </c>
      <c r="AY47" t="s">
        <v>537</v>
      </c>
      <c r="AZ47">
        <v>2</v>
      </c>
      <c r="BA47" t="s">
        <v>328</v>
      </c>
      <c r="BB47">
        <v>3</v>
      </c>
      <c r="BC47">
        <v>1</v>
      </c>
      <c r="BE47" t="s">
        <v>68</v>
      </c>
      <c r="BF47">
        <v>-1</v>
      </c>
      <c r="BG47" t="s">
        <v>377</v>
      </c>
      <c r="BI47" t="s">
        <v>116</v>
      </c>
      <c r="BJ47" t="s">
        <v>345</v>
      </c>
      <c r="BK47" t="s">
        <v>69</v>
      </c>
      <c r="BL47">
        <v>0.89866246143940987</v>
      </c>
      <c r="BM47">
        <v>7114</v>
      </c>
      <c r="BN47" t="s">
        <v>117</v>
      </c>
      <c r="BO47" t="s">
        <v>174</v>
      </c>
      <c r="BP47">
        <v>3</v>
      </c>
      <c r="BQ47">
        <v>2721.192</v>
      </c>
      <c r="BR47">
        <v>4.0886328885660229E-3</v>
      </c>
      <c r="BS47">
        <v>0.34601521086674947</v>
      </c>
      <c r="BT47">
        <v>0.19660501721304488</v>
      </c>
      <c r="BU47">
        <v>13.423999999999999</v>
      </c>
      <c r="BV47">
        <v>0.40423461483055956</v>
      </c>
      <c r="BW47">
        <v>17.676077248499922</v>
      </c>
      <c r="BX47">
        <v>0</v>
      </c>
      <c r="BY47">
        <v>11</v>
      </c>
      <c r="BZ47">
        <v>481</v>
      </c>
    </row>
    <row r="48" spans="1:78" ht="16.5">
      <c r="A48" s="295" t="str">
        <f t="shared" si="1"/>
        <v>신화여객</v>
      </c>
      <c r="B48" s="108" t="str">
        <f t="shared" si="2"/>
        <v>서낙준</v>
      </c>
      <c r="C48" s="109" t="str">
        <f t="shared" si="3"/>
        <v>C</v>
      </c>
      <c r="D48" s="110">
        <f t="shared" si="4"/>
        <v>0.85057486495078571</v>
      </c>
      <c r="E48" s="111">
        <f t="shared" si="5"/>
        <v>1859</v>
      </c>
      <c r="F48" s="112" t="str">
        <f t="shared" si="6"/>
        <v>37</v>
      </c>
      <c r="G48" s="113" t="str">
        <f t="shared" si="7"/>
        <v>71바6168</v>
      </c>
      <c r="H48" s="114">
        <f t="shared" si="8"/>
        <v>2</v>
      </c>
      <c r="I48" s="115">
        <f t="shared" si="9"/>
        <v>1758.134</v>
      </c>
      <c r="J48" s="116">
        <f t="shared" si="10"/>
        <v>3.5837020786178578E-2</v>
      </c>
      <c r="K48" s="116">
        <f t="shared" si="11"/>
        <v>0.33052123912368858</v>
      </c>
      <c r="L48" s="116">
        <f t="shared" si="12"/>
        <v>0.27813579624761253</v>
      </c>
      <c r="M48" s="117">
        <f t="shared" si="13"/>
        <v>11.045</v>
      </c>
      <c r="N48" s="118">
        <f t="shared" si="14"/>
        <v>0.68254183128248469</v>
      </c>
      <c r="O48" s="118">
        <f t="shared" si="15"/>
        <v>9.1574362363733375</v>
      </c>
      <c r="P48" s="217">
        <f t="shared" si="16"/>
        <v>4</v>
      </c>
      <c r="Q48" s="218">
        <f t="shared" si="17"/>
        <v>12</v>
      </c>
      <c r="R48" s="218">
        <f t="shared" si="18"/>
        <v>161</v>
      </c>
      <c r="T48">
        <v>524</v>
      </c>
      <c r="U48">
        <v>1859</v>
      </c>
      <c r="V48" t="s">
        <v>237</v>
      </c>
      <c r="W48">
        <v>1758.134</v>
      </c>
      <c r="X48">
        <v>795.04200000000003</v>
      </c>
      <c r="Y48">
        <v>2.2109999999999999</v>
      </c>
      <c r="Z48">
        <v>11.045</v>
      </c>
      <c r="AA48">
        <v>112.94856299999999</v>
      </c>
      <c r="AB48">
        <v>4.0477400000000001</v>
      </c>
      <c r="AC48">
        <v>37.331899</v>
      </c>
      <c r="AD48" s="1">
        <v>489</v>
      </c>
      <c r="AE48">
        <v>12</v>
      </c>
      <c r="AF48">
        <v>161</v>
      </c>
      <c r="AG48">
        <v>70</v>
      </c>
      <c r="AH48">
        <v>15.565792999999999</v>
      </c>
      <c r="AI48">
        <v>85.2</v>
      </c>
      <c r="AJ48">
        <v>0</v>
      </c>
      <c r="AK48">
        <v>4</v>
      </c>
      <c r="AL48">
        <v>3336</v>
      </c>
      <c r="AM48">
        <v>0.85057486495078571</v>
      </c>
      <c r="AN48" t="s">
        <v>69</v>
      </c>
      <c r="AO48">
        <v>1632.3610000000001</v>
      </c>
      <c r="AP48" t="s">
        <v>428</v>
      </c>
      <c r="AQ48" t="s">
        <v>116</v>
      </c>
      <c r="AR48" t="s">
        <v>118</v>
      </c>
      <c r="AS48" t="s">
        <v>116</v>
      </c>
      <c r="AT48" t="s">
        <v>118</v>
      </c>
      <c r="AU48" t="s">
        <v>190</v>
      </c>
      <c r="AV48" t="s">
        <v>237</v>
      </c>
      <c r="AW48" t="s">
        <v>69</v>
      </c>
      <c r="AX48">
        <v>1859</v>
      </c>
      <c r="AY48" t="s">
        <v>539</v>
      </c>
      <c r="AZ48">
        <v>11</v>
      </c>
      <c r="BA48" t="s">
        <v>571</v>
      </c>
      <c r="BB48">
        <v>2</v>
      </c>
      <c r="BC48">
        <v>1</v>
      </c>
      <c r="BE48" t="s">
        <v>67</v>
      </c>
      <c r="BF48">
        <v>1</v>
      </c>
      <c r="BG48" t="s">
        <v>329</v>
      </c>
      <c r="BI48" t="s">
        <v>116</v>
      </c>
      <c r="BJ48" t="s">
        <v>237</v>
      </c>
      <c r="BK48" t="s">
        <v>69</v>
      </c>
      <c r="BL48">
        <v>0.85057486495078571</v>
      </c>
      <c r="BM48">
        <v>1859</v>
      </c>
      <c r="BN48" t="s">
        <v>118</v>
      </c>
      <c r="BO48" t="s">
        <v>190</v>
      </c>
      <c r="BP48">
        <v>2</v>
      </c>
      <c r="BQ48">
        <v>1758.134</v>
      </c>
      <c r="BR48">
        <v>3.5837020786178578E-2</v>
      </c>
      <c r="BS48">
        <v>0.33052123912368858</v>
      </c>
      <c r="BT48">
        <v>0.27813579624761253</v>
      </c>
      <c r="BU48">
        <v>11.045</v>
      </c>
      <c r="BV48">
        <v>0.68254183128248469</v>
      </c>
      <c r="BW48">
        <v>9.1574362363733375</v>
      </c>
      <c r="BX48">
        <v>4</v>
      </c>
      <c r="BY48">
        <v>12</v>
      </c>
      <c r="BZ48">
        <v>161</v>
      </c>
    </row>
    <row r="49" spans="1:78" ht="16.5">
      <c r="A49" s="294" t="str">
        <f t="shared" si="1"/>
        <v>신화여객</v>
      </c>
      <c r="B49" s="124" t="str">
        <f t="shared" si="2"/>
        <v>서동욱</v>
      </c>
      <c r="C49" s="125" t="str">
        <f t="shared" si="3"/>
        <v>C</v>
      </c>
      <c r="D49" s="126">
        <f t="shared" si="4"/>
        <v>0.87060362388283741</v>
      </c>
      <c r="E49" s="127">
        <f t="shared" si="5"/>
        <v>5217</v>
      </c>
      <c r="F49" s="128" t="str">
        <f t="shared" si="6"/>
        <v>34</v>
      </c>
      <c r="G49" s="129" t="str">
        <f t="shared" si="7"/>
        <v>72바1097</v>
      </c>
      <c r="H49" s="130">
        <f t="shared" si="8"/>
        <v>2</v>
      </c>
      <c r="I49" s="131">
        <f t="shared" si="9"/>
        <v>2465.3029999999999</v>
      </c>
      <c r="J49" s="132">
        <f t="shared" si="10"/>
        <v>2.2736860222688345E-2</v>
      </c>
      <c r="K49" s="132">
        <f t="shared" si="11"/>
        <v>0.35780360782127274</v>
      </c>
      <c r="L49" s="132">
        <f t="shared" si="12"/>
        <v>0.19186282578652605</v>
      </c>
      <c r="M49" s="133">
        <f t="shared" si="13"/>
        <v>11.444000000000001</v>
      </c>
      <c r="N49" s="134">
        <f t="shared" si="14"/>
        <v>4.0562965282563646E-2</v>
      </c>
      <c r="O49" s="134">
        <f t="shared" si="15"/>
        <v>3.4072890837353462</v>
      </c>
      <c r="P49" s="215">
        <f t="shared" si="16"/>
        <v>13</v>
      </c>
      <c r="Q49" s="216">
        <f t="shared" si="17"/>
        <v>1</v>
      </c>
      <c r="R49" s="216">
        <f t="shared" si="18"/>
        <v>84</v>
      </c>
      <c r="T49">
        <v>524</v>
      </c>
      <c r="U49">
        <v>5217</v>
      </c>
      <c r="V49" t="s">
        <v>238</v>
      </c>
      <c r="W49">
        <v>2465.3029999999999</v>
      </c>
      <c r="X49">
        <v>1089.3430000000001</v>
      </c>
      <c r="Y49">
        <v>2.2629999999999999</v>
      </c>
      <c r="Z49">
        <v>11.444000000000001</v>
      </c>
      <c r="AA49">
        <v>165.539963</v>
      </c>
      <c r="AB49">
        <v>3.7638590000000001</v>
      </c>
      <c r="AC49">
        <v>59.230795999999998</v>
      </c>
      <c r="AD49" s="1">
        <v>473</v>
      </c>
      <c r="AE49">
        <v>1</v>
      </c>
      <c r="AF49">
        <v>84</v>
      </c>
      <c r="AG49">
        <v>75</v>
      </c>
      <c r="AH49">
        <v>14.892493999999999</v>
      </c>
      <c r="AI49">
        <v>931.1</v>
      </c>
      <c r="AJ49">
        <v>0</v>
      </c>
      <c r="AK49">
        <v>13</v>
      </c>
      <c r="AL49">
        <v>3044</v>
      </c>
      <c r="AM49">
        <v>0.87060362388283741</v>
      </c>
      <c r="AN49" t="s">
        <v>69</v>
      </c>
      <c r="AO49">
        <v>2394.5360000000001</v>
      </c>
      <c r="AP49" t="s">
        <v>429</v>
      </c>
      <c r="AQ49" t="s">
        <v>116</v>
      </c>
      <c r="AR49" t="s">
        <v>117</v>
      </c>
      <c r="AS49" t="s">
        <v>116</v>
      </c>
      <c r="AT49" t="s">
        <v>117</v>
      </c>
      <c r="AU49" t="s">
        <v>180</v>
      </c>
      <c r="AV49" t="s">
        <v>238</v>
      </c>
      <c r="AW49" t="s">
        <v>69</v>
      </c>
      <c r="AX49">
        <v>5217</v>
      </c>
      <c r="AY49" t="s">
        <v>537</v>
      </c>
      <c r="AZ49">
        <v>9</v>
      </c>
      <c r="BA49" t="s">
        <v>572</v>
      </c>
      <c r="BB49">
        <v>2</v>
      </c>
      <c r="BC49">
        <v>1</v>
      </c>
      <c r="BE49" t="s">
        <v>68</v>
      </c>
      <c r="BF49">
        <v>-1</v>
      </c>
      <c r="BG49" t="s">
        <v>377</v>
      </c>
      <c r="BI49" t="s">
        <v>116</v>
      </c>
      <c r="BJ49" t="s">
        <v>238</v>
      </c>
      <c r="BK49" t="s">
        <v>69</v>
      </c>
      <c r="BL49">
        <v>0.87060362388283741</v>
      </c>
      <c r="BM49">
        <v>5217</v>
      </c>
      <c r="BN49" t="s">
        <v>117</v>
      </c>
      <c r="BO49" t="s">
        <v>180</v>
      </c>
      <c r="BP49">
        <v>2</v>
      </c>
      <c r="BQ49">
        <v>2465.3029999999999</v>
      </c>
      <c r="BR49">
        <v>2.2736860222688345E-2</v>
      </c>
      <c r="BS49">
        <v>0.35780360782127274</v>
      </c>
      <c r="BT49">
        <v>0.19186282578652605</v>
      </c>
      <c r="BU49">
        <v>11.444000000000001</v>
      </c>
      <c r="BV49">
        <v>4.0562965282563646E-2</v>
      </c>
      <c r="BW49">
        <v>3.4072890837353462</v>
      </c>
      <c r="BX49">
        <v>13</v>
      </c>
      <c r="BY49">
        <v>1</v>
      </c>
      <c r="BZ49">
        <v>84</v>
      </c>
    </row>
    <row r="50" spans="1:78" ht="16.5">
      <c r="A50" s="295" t="str">
        <f t="shared" si="1"/>
        <v>신화여객</v>
      </c>
      <c r="B50" s="108" t="str">
        <f t="shared" si="2"/>
        <v>석응규</v>
      </c>
      <c r="C50" s="109" t="str">
        <f t="shared" si="3"/>
        <v>D</v>
      </c>
      <c r="D50" s="110">
        <f t="shared" si="4"/>
        <v>0.80863714781728802</v>
      </c>
      <c r="E50" s="111">
        <f t="shared" si="5"/>
        <v>6767</v>
      </c>
      <c r="F50" s="112" t="str">
        <f t="shared" si="6"/>
        <v>526</v>
      </c>
      <c r="G50" s="113" t="str">
        <f t="shared" si="7"/>
        <v>71바5107</v>
      </c>
      <c r="H50" s="114">
        <f t="shared" si="8"/>
        <v>3</v>
      </c>
      <c r="I50" s="115">
        <f t="shared" si="9"/>
        <v>1266.9560000000001</v>
      </c>
      <c r="J50" s="116">
        <f t="shared" si="10"/>
        <v>8.490668984425076E-2</v>
      </c>
      <c r="K50" s="116">
        <f t="shared" si="11"/>
        <v>0.37312397008125497</v>
      </c>
      <c r="L50" s="116">
        <f t="shared" si="12"/>
        <v>0.12155118251936135</v>
      </c>
      <c r="M50" s="117">
        <f t="shared" si="13"/>
        <v>11.946999999999999</v>
      </c>
      <c r="N50" s="118">
        <f t="shared" si="14"/>
        <v>0</v>
      </c>
      <c r="O50" s="118">
        <f t="shared" si="15"/>
        <v>16.969807949131617</v>
      </c>
      <c r="P50" s="217">
        <f t="shared" si="16"/>
        <v>20</v>
      </c>
      <c r="Q50" s="218">
        <f t="shared" si="17"/>
        <v>0</v>
      </c>
      <c r="R50" s="218">
        <f t="shared" si="18"/>
        <v>215</v>
      </c>
      <c r="T50">
        <v>524</v>
      </c>
      <c r="U50">
        <v>6767</v>
      </c>
      <c r="V50" t="s">
        <v>316</v>
      </c>
      <c r="W50">
        <v>1266.9559999999999</v>
      </c>
      <c r="X50">
        <v>489.85300000000001</v>
      </c>
      <c r="Y50">
        <v>2.5859999999999999</v>
      </c>
      <c r="Z50">
        <v>11.946999999999999</v>
      </c>
      <c r="AA50">
        <v>94.031082999999995</v>
      </c>
      <c r="AB50">
        <v>7.9838680000000002</v>
      </c>
      <c r="AC50">
        <v>35.085251</v>
      </c>
      <c r="AD50" s="1">
        <v>154</v>
      </c>
      <c r="AE50">
        <v>0</v>
      </c>
      <c r="AF50">
        <v>215</v>
      </c>
      <c r="AG50">
        <v>65</v>
      </c>
      <c r="AH50">
        <v>13.473799</v>
      </c>
      <c r="AI50">
        <v>12</v>
      </c>
      <c r="AJ50">
        <v>0</v>
      </c>
      <c r="AK50">
        <v>20</v>
      </c>
      <c r="AL50">
        <v>11031</v>
      </c>
      <c r="AM50">
        <v>0.80863714781728802</v>
      </c>
      <c r="AN50" t="s">
        <v>67</v>
      </c>
      <c r="AO50">
        <v>531.33199999999999</v>
      </c>
      <c r="AP50" t="s">
        <v>430</v>
      </c>
      <c r="AQ50" t="s">
        <v>116</v>
      </c>
      <c r="AR50" t="s">
        <v>119</v>
      </c>
      <c r="AS50" t="s">
        <v>116</v>
      </c>
      <c r="AT50" t="s">
        <v>119</v>
      </c>
      <c r="AU50" t="s">
        <v>196</v>
      </c>
      <c r="AV50" t="s">
        <v>316</v>
      </c>
      <c r="AW50" t="s">
        <v>67</v>
      </c>
      <c r="AX50">
        <v>6767</v>
      </c>
      <c r="AY50" t="s">
        <v>550</v>
      </c>
      <c r="AZ50">
        <v>5</v>
      </c>
      <c r="BA50" t="s">
        <v>573</v>
      </c>
      <c r="BB50">
        <v>3</v>
      </c>
      <c r="BC50">
        <v>1</v>
      </c>
      <c r="BE50" t="s">
        <v>70</v>
      </c>
      <c r="BF50">
        <v>1</v>
      </c>
      <c r="BG50" t="s">
        <v>329</v>
      </c>
      <c r="BI50" t="s">
        <v>116</v>
      </c>
      <c r="BJ50" t="s">
        <v>316</v>
      </c>
      <c r="BK50" t="s">
        <v>67</v>
      </c>
      <c r="BL50">
        <v>0.80863714781728802</v>
      </c>
      <c r="BM50">
        <v>6767</v>
      </c>
      <c r="BN50" t="s">
        <v>119</v>
      </c>
      <c r="BO50" t="s">
        <v>196</v>
      </c>
      <c r="BP50">
        <v>3</v>
      </c>
      <c r="BQ50">
        <v>1266.9560000000001</v>
      </c>
      <c r="BR50">
        <v>8.490668984425076E-2</v>
      </c>
      <c r="BS50">
        <v>0.37312397008125497</v>
      </c>
      <c r="BT50">
        <v>0.12155118251936138</v>
      </c>
      <c r="BU50">
        <v>11.946999999999999</v>
      </c>
      <c r="BV50">
        <v>0</v>
      </c>
      <c r="BW50">
        <v>16.969807949131617</v>
      </c>
      <c r="BX50">
        <v>20</v>
      </c>
      <c r="BY50">
        <v>0</v>
      </c>
      <c r="BZ50">
        <v>215</v>
      </c>
    </row>
    <row r="51" spans="1:78" ht="16.5">
      <c r="A51" s="294" t="str">
        <f t="shared" si="1"/>
        <v>신화여객</v>
      </c>
      <c r="B51" s="124" t="str">
        <f t="shared" si="2"/>
        <v>손철종</v>
      </c>
      <c r="C51" s="125" t="str">
        <f t="shared" si="3"/>
        <v>B</v>
      </c>
      <c r="D51" s="126">
        <f t="shared" si="4"/>
        <v>0.90437500000000004</v>
      </c>
      <c r="E51" s="127">
        <f t="shared" si="5"/>
        <v>1035</v>
      </c>
      <c r="F51" s="128" t="str">
        <f t="shared" si="6"/>
        <v>526</v>
      </c>
      <c r="G51" s="129" t="str">
        <f t="shared" si="7"/>
        <v>72바1111</v>
      </c>
      <c r="H51" s="130">
        <f t="shared" si="8"/>
        <v>1</v>
      </c>
      <c r="I51" s="131">
        <f t="shared" si="9"/>
        <v>1663.7670000000001</v>
      </c>
      <c r="J51" s="132">
        <f t="shared" si="10"/>
        <v>2.1150437708147758E-3</v>
      </c>
      <c r="K51" s="132">
        <f t="shared" si="11"/>
        <v>0.32519897350057808</v>
      </c>
      <c r="L51" s="132">
        <f t="shared" si="12"/>
        <v>0.14364992213452965</v>
      </c>
      <c r="M51" s="133">
        <f t="shared" si="13"/>
        <v>8.6210000000000004</v>
      </c>
      <c r="N51" s="134">
        <f t="shared" si="14"/>
        <v>0.12020913986153109</v>
      </c>
      <c r="O51" s="134">
        <f t="shared" si="15"/>
        <v>4.3876336049458846</v>
      </c>
      <c r="P51" s="215">
        <f t="shared" si="16"/>
        <v>0</v>
      </c>
      <c r="Q51" s="216">
        <f t="shared" si="17"/>
        <v>2</v>
      </c>
      <c r="R51" s="216">
        <f t="shared" si="18"/>
        <v>73</v>
      </c>
      <c r="T51">
        <v>524</v>
      </c>
      <c r="U51">
        <v>1035</v>
      </c>
      <c r="V51" t="s">
        <v>292</v>
      </c>
      <c r="W51">
        <v>1663.7670000000001</v>
      </c>
      <c r="X51">
        <v>574.92399999999998</v>
      </c>
      <c r="Y51">
        <v>2.8940000000000001</v>
      </c>
      <c r="Z51">
        <v>8.6210000000000004</v>
      </c>
      <c r="AA51">
        <v>108.334401</v>
      </c>
      <c r="AB51">
        <v>0.229132</v>
      </c>
      <c r="AC51">
        <v>35.230235999999998</v>
      </c>
      <c r="AD51" s="1">
        <v>239</v>
      </c>
      <c r="AE51">
        <v>2</v>
      </c>
      <c r="AF51">
        <v>73</v>
      </c>
      <c r="AG51">
        <v>62</v>
      </c>
      <c r="AH51">
        <v>15.357697</v>
      </c>
      <c r="AI51">
        <v>0</v>
      </c>
      <c r="AJ51">
        <v>0</v>
      </c>
      <c r="AK51">
        <v>0</v>
      </c>
      <c r="AL51">
        <v>0</v>
      </c>
      <c r="AM51">
        <v>0.90437500000000004</v>
      </c>
      <c r="AN51" t="s">
        <v>68</v>
      </c>
      <c r="AO51">
        <v>1663.7670000000001</v>
      </c>
      <c r="AP51" t="s">
        <v>431</v>
      </c>
      <c r="AQ51" t="s">
        <v>116</v>
      </c>
      <c r="AR51" t="s">
        <v>119</v>
      </c>
      <c r="AS51" t="s">
        <v>116</v>
      </c>
      <c r="AT51" t="s">
        <v>119</v>
      </c>
      <c r="AU51" t="s">
        <v>289</v>
      </c>
      <c r="AV51" t="s">
        <v>292</v>
      </c>
      <c r="AW51" t="s">
        <v>68</v>
      </c>
      <c r="AX51">
        <v>1035</v>
      </c>
      <c r="AY51" t="s">
        <v>541</v>
      </c>
      <c r="AZ51">
        <v>4</v>
      </c>
      <c r="BA51" t="s">
        <v>574</v>
      </c>
      <c r="BB51">
        <v>1</v>
      </c>
      <c r="BC51">
        <v>1</v>
      </c>
      <c r="BE51" t="s">
        <v>69</v>
      </c>
      <c r="BF51">
        <v>1</v>
      </c>
      <c r="BG51" t="s">
        <v>329</v>
      </c>
      <c r="BI51" t="s">
        <v>116</v>
      </c>
      <c r="BJ51" t="s">
        <v>292</v>
      </c>
      <c r="BK51" t="s">
        <v>68</v>
      </c>
      <c r="BL51">
        <v>0.90437500000000004</v>
      </c>
      <c r="BM51">
        <v>1035</v>
      </c>
      <c r="BN51" t="s">
        <v>119</v>
      </c>
      <c r="BO51" t="s">
        <v>289</v>
      </c>
      <c r="BP51">
        <v>1</v>
      </c>
      <c r="BQ51">
        <v>1663.7670000000001</v>
      </c>
      <c r="BR51">
        <v>2.1150437708147758E-3</v>
      </c>
      <c r="BS51">
        <v>0.32519897350057808</v>
      </c>
      <c r="BT51">
        <v>0.14364992213452965</v>
      </c>
      <c r="BU51">
        <v>8.6210000000000004</v>
      </c>
      <c r="BV51">
        <v>0.12020913986153109</v>
      </c>
      <c r="BW51">
        <v>4.3876336049458846</v>
      </c>
      <c r="BX51">
        <v>0</v>
      </c>
      <c r="BY51">
        <v>2</v>
      </c>
      <c r="BZ51">
        <v>73</v>
      </c>
    </row>
    <row r="52" spans="1:78" ht="16.5">
      <c r="A52" s="295" t="str">
        <f t="shared" si="1"/>
        <v>신화여객</v>
      </c>
      <c r="B52" s="108" t="str">
        <f t="shared" si="2"/>
        <v>송동규</v>
      </c>
      <c r="C52" s="109" t="str">
        <f t="shared" si="3"/>
        <v>C</v>
      </c>
      <c r="D52" s="110">
        <f t="shared" si="4"/>
        <v>0.8855330190215347</v>
      </c>
      <c r="E52" s="111">
        <f t="shared" si="5"/>
        <v>5612</v>
      </c>
      <c r="F52" s="112" t="str">
        <f t="shared" si="6"/>
        <v>526</v>
      </c>
      <c r="G52" s="113" t="str">
        <f t="shared" si="7"/>
        <v>71바5107</v>
      </c>
      <c r="H52" s="114">
        <f t="shared" si="8"/>
        <v>2</v>
      </c>
      <c r="I52" s="115">
        <f t="shared" si="9"/>
        <v>1781.0339999999999</v>
      </c>
      <c r="J52" s="116">
        <f t="shared" si="10"/>
        <v>1.8879821094462793E-2</v>
      </c>
      <c r="K52" s="116">
        <f t="shared" si="11"/>
        <v>0.34915733267630966</v>
      </c>
      <c r="L52" s="116">
        <f t="shared" si="12"/>
        <v>0.2212198082686799</v>
      </c>
      <c r="M52" s="117">
        <f t="shared" si="13"/>
        <v>9.2170000000000005</v>
      </c>
      <c r="N52" s="118">
        <f t="shared" si="14"/>
        <v>5.6147159459055809E-2</v>
      </c>
      <c r="O52" s="118">
        <f t="shared" si="15"/>
        <v>9.4327227891213763</v>
      </c>
      <c r="P52" s="217">
        <f t="shared" si="16"/>
        <v>1</v>
      </c>
      <c r="Q52" s="218">
        <f t="shared" si="17"/>
        <v>1</v>
      </c>
      <c r="R52" s="218">
        <f t="shared" si="18"/>
        <v>168</v>
      </c>
      <c r="T52">
        <v>524</v>
      </c>
      <c r="U52">
        <v>5612</v>
      </c>
      <c r="V52" t="s">
        <v>239</v>
      </c>
      <c r="W52">
        <v>1781.0340000000001</v>
      </c>
      <c r="X52">
        <v>628.89800000000002</v>
      </c>
      <c r="Y52">
        <v>2.8319999999999999</v>
      </c>
      <c r="Z52">
        <v>9.2170000000000005</v>
      </c>
      <c r="AA52">
        <v>121.92355999999999</v>
      </c>
      <c r="AB52">
        <v>2.301895</v>
      </c>
      <c r="AC52">
        <v>42.570504999999997</v>
      </c>
      <c r="AD52" s="1">
        <v>394</v>
      </c>
      <c r="AE52">
        <v>1</v>
      </c>
      <c r="AF52">
        <v>168</v>
      </c>
      <c r="AG52">
        <v>60</v>
      </c>
      <c r="AH52">
        <v>14.607791000000001</v>
      </c>
      <c r="AI52">
        <v>0</v>
      </c>
      <c r="AJ52">
        <v>0</v>
      </c>
      <c r="AK52">
        <v>1</v>
      </c>
      <c r="AL52">
        <v>66</v>
      </c>
      <c r="AM52">
        <v>0.8855330190215347</v>
      </c>
      <c r="AN52" t="s">
        <v>69</v>
      </c>
      <c r="AO52">
        <v>1672.84</v>
      </c>
      <c r="AP52" t="s">
        <v>432</v>
      </c>
      <c r="AQ52" t="s">
        <v>116</v>
      </c>
      <c r="AR52" t="s">
        <v>119</v>
      </c>
      <c r="AS52" t="s">
        <v>116</v>
      </c>
      <c r="AT52" t="s">
        <v>119</v>
      </c>
      <c r="AU52" t="s">
        <v>196</v>
      </c>
      <c r="AV52" t="s">
        <v>239</v>
      </c>
      <c r="AW52" t="s">
        <v>69</v>
      </c>
      <c r="AX52">
        <v>5612</v>
      </c>
      <c r="AY52" t="s">
        <v>530</v>
      </c>
      <c r="AZ52">
        <v>2</v>
      </c>
      <c r="BA52" t="s">
        <v>368</v>
      </c>
      <c r="BB52">
        <v>2</v>
      </c>
      <c r="BC52">
        <v>1</v>
      </c>
      <c r="BE52" t="s">
        <v>69</v>
      </c>
      <c r="BF52">
        <v>0</v>
      </c>
      <c r="BG52" t="s">
        <v>288</v>
      </c>
      <c r="BI52" t="s">
        <v>116</v>
      </c>
      <c r="BJ52" t="s">
        <v>239</v>
      </c>
      <c r="BK52" t="s">
        <v>69</v>
      </c>
      <c r="BL52">
        <v>0.8855330190215347</v>
      </c>
      <c r="BM52">
        <v>5612</v>
      </c>
      <c r="BN52" t="s">
        <v>119</v>
      </c>
      <c r="BO52" t="s">
        <v>196</v>
      </c>
      <c r="BP52">
        <v>2</v>
      </c>
      <c r="BQ52">
        <v>1781.0339999999999</v>
      </c>
      <c r="BR52">
        <v>1.8879821094462793E-2</v>
      </c>
      <c r="BS52">
        <v>0.34915733267630966</v>
      </c>
      <c r="BT52">
        <v>0.22121980826867987</v>
      </c>
      <c r="BU52">
        <v>9.2170000000000005</v>
      </c>
      <c r="BV52">
        <v>5.6147159459055809E-2</v>
      </c>
      <c r="BW52">
        <v>9.4327227891213763</v>
      </c>
      <c r="BX52">
        <v>1</v>
      </c>
      <c r="BY52">
        <v>1</v>
      </c>
      <c r="BZ52">
        <v>168</v>
      </c>
    </row>
    <row r="53" spans="1:78" ht="16.5">
      <c r="A53" s="294" t="str">
        <f t="shared" si="1"/>
        <v>신화여객</v>
      </c>
      <c r="B53" s="124" t="str">
        <f t="shared" si="2"/>
        <v>신종민</v>
      </c>
      <c r="C53" s="125" t="str">
        <f t="shared" si="3"/>
        <v>S</v>
      </c>
      <c r="D53" s="126">
        <f t="shared" si="4"/>
        <v>1.1207142857142858</v>
      </c>
      <c r="E53" s="127">
        <f t="shared" si="5"/>
        <v>724</v>
      </c>
      <c r="F53" s="128" t="str">
        <f t="shared" si="6"/>
        <v>555</v>
      </c>
      <c r="G53" s="129" t="str">
        <f t="shared" si="7"/>
        <v>71바6153</v>
      </c>
      <c r="H53" s="130">
        <f t="shared" si="8"/>
        <v>1</v>
      </c>
      <c r="I53" s="131">
        <f t="shared" si="9"/>
        <v>754.35900000000004</v>
      </c>
      <c r="J53" s="132">
        <f t="shared" si="10"/>
        <v>7.2404312242577923E-3</v>
      </c>
      <c r="K53" s="132">
        <f t="shared" si="11"/>
        <v>0.32642169962239148</v>
      </c>
      <c r="L53" s="132">
        <f t="shared" si="12"/>
        <v>0.2001699456094512</v>
      </c>
      <c r="M53" s="133">
        <f t="shared" si="13"/>
        <v>10.784000000000001</v>
      </c>
      <c r="N53" s="134">
        <f t="shared" si="14"/>
        <v>0.79537726732232261</v>
      </c>
      <c r="O53" s="134">
        <f t="shared" si="15"/>
        <v>32.080216448667009</v>
      </c>
      <c r="P53" s="215">
        <f t="shared" si="16"/>
        <v>0</v>
      </c>
      <c r="Q53" s="216">
        <f t="shared" si="17"/>
        <v>6</v>
      </c>
      <c r="R53" s="216">
        <f t="shared" si="18"/>
        <v>242</v>
      </c>
      <c r="T53">
        <v>524</v>
      </c>
      <c r="U53">
        <v>724</v>
      </c>
      <c r="V53" t="s">
        <v>240</v>
      </c>
      <c r="W53">
        <v>754.35900000000004</v>
      </c>
      <c r="X53">
        <v>240.37799999999999</v>
      </c>
      <c r="Y53">
        <v>3.1379999999999999</v>
      </c>
      <c r="Z53">
        <v>10.784000000000001</v>
      </c>
      <c r="AA53">
        <v>43.809131000000001</v>
      </c>
      <c r="AB53">
        <v>0.31719700000000001</v>
      </c>
      <c r="AC53">
        <v>14.300250999999999</v>
      </c>
      <c r="AD53" s="1">
        <v>151</v>
      </c>
      <c r="AE53">
        <v>6</v>
      </c>
      <c r="AF53">
        <v>242</v>
      </c>
      <c r="AG53">
        <v>74</v>
      </c>
      <c r="AH53">
        <v>17.219218000000001</v>
      </c>
      <c r="AI53">
        <v>33.4</v>
      </c>
      <c r="AJ53">
        <v>0</v>
      </c>
      <c r="AK53">
        <v>0</v>
      </c>
      <c r="AL53">
        <v>0</v>
      </c>
      <c r="AM53">
        <v>1.1207142857142858</v>
      </c>
      <c r="AN53" t="s">
        <v>71</v>
      </c>
      <c r="AO53">
        <v>754.35900000000004</v>
      </c>
      <c r="AP53" t="s">
        <v>433</v>
      </c>
      <c r="AQ53" t="s">
        <v>116</v>
      </c>
      <c r="AR53" t="s">
        <v>120</v>
      </c>
      <c r="AS53" t="s">
        <v>116</v>
      </c>
      <c r="AT53" t="s">
        <v>120</v>
      </c>
      <c r="AU53" t="s">
        <v>202</v>
      </c>
      <c r="AV53" t="s">
        <v>240</v>
      </c>
      <c r="AW53" t="s">
        <v>71</v>
      </c>
      <c r="AX53">
        <v>724</v>
      </c>
      <c r="AY53" t="s">
        <v>535</v>
      </c>
      <c r="AZ53">
        <v>1</v>
      </c>
      <c r="BA53" t="s">
        <v>373</v>
      </c>
      <c r="BB53">
        <v>1</v>
      </c>
      <c r="BC53">
        <v>1</v>
      </c>
      <c r="BE53" t="s">
        <v>71</v>
      </c>
      <c r="BF53">
        <v>0</v>
      </c>
      <c r="BG53" t="s">
        <v>288</v>
      </c>
      <c r="BI53" t="s">
        <v>116</v>
      </c>
      <c r="BJ53" t="s">
        <v>240</v>
      </c>
      <c r="BK53" t="s">
        <v>71</v>
      </c>
      <c r="BL53">
        <v>1.1207142857142858</v>
      </c>
      <c r="BM53">
        <v>724</v>
      </c>
      <c r="BN53" t="s">
        <v>120</v>
      </c>
      <c r="BO53" t="s">
        <v>202</v>
      </c>
      <c r="BP53">
        <v>1</v>
      </c>
      <c r="BQ53">
        <v>754.35900000000004</v>
      </c>
      <c r="BR53">
        <v>7.2404312242577923E-3</v>
      </c>
      <c r="BS53">
        <v>0.32642169962239148</v>
      </c>
      <c r="BT53">
        <v>0.2001699456094512</v>
      </c>
      <c r="BU53">
        <v>10.784000000000001</v>
      </c>
      <c r="BV53">
        <v>0.79537726732232261</v>
      </c>
      <c r="BW53">
        <v>32.080216448667009</v>
      </c>
      <c r="BX53">
        <v>0</v>
      </c>
      <c r="BY53">
        <v>6</v>
      </c>
      <c r="BZ53">
        <v>242</v>
      </c>
    </row>
    <row r="54" spans="1:78" ht="16.5">
      <c r="A54" s="295" t="str">
        <f t="shared" si="1"/>
        <v>신화여객</v>
      </c>
      <c r="B54" s="108" t="str">
        <f t="shared" si="2"/>
        <v>신창균</v>
      </c>
      <c r="C54" s="109" t="str">
        <f t="shared" si="3"/>
        <v>C</v>
      </c>
      <c r="D54" s="110">
        <f t="shared" si="4"/>
        <v>0.86947956320002528</v>
      </c>
      <c r="E54" s="111">
        <f t="shared" si="5"/>
        <v>6653</v>
      </c>
      <c r="F54" s="112" t="str">
        <f t="shared" si="6"/>
        <v>37</v>
      </c>
      <c r="G54" s="113" t="str">
        <f t="shared" si="7"/>
        <v>71바6166</v>
      </c>
      <c r="H54" s="114">
        <f t="shared" si="8"/>
        <v>3</v>
      </c>
      <c r="I54" s="115">
        <f t="shared" si="9"/>
        <v>1414.1590000000001</v>
      </c>
      <c r="J54" s="116">
        <f t="shared" si="10"/>
        <v>3.3688653944833329E-2</v>
      </c>
      <c r="K54" s="116">
        <f t="shared" si="11"/>
        <v>0.33616886281268055</v>
      </c>
      <c r="L54" s="116">
        <f t="shared" si="12"/>
        <v>0.1541552258267988</v>
      </c>
      <c r="M54" s="117">
        <f t="shared" si="13"/>
        <v>9.8559999999999999</v>
      </c>
      <c r="N54" s="118">
        <f t="shared" si="14"/>
        <v>0.14142681268513652</v>
      </c>
      <c r="O54" s="118">
        <f t="shared" si="15"/>
        <v>5.586359101062893</v>
      </c>
      <c r="P54" s="217">
        <f t="shared" si="16"/>
        <v>3</v>
      </c>
      <c r="Q54" s="218">
        <f t="shared" si="17"/>
        <v>2</v>
      </c>
      <c r="R54" s="218">
        <f t="shared" si="18"/>
        <v>79</v>
      </c>
      <c r="T54">
        <v>524</v>
      </c>
      <c r="U54">
        <v>6653</v>
      </c>
      <c r="V54" t="s">
        <v>346</v>
      </c>
      <c r="W54">
        <v>1414.1590000000001</v>
      </c>
      <c r="X54">
        <v>628.07600000000002</v>
      </c>
      <c r="Y54">
        <v>2.2519999999999998</v>
      </c>
      <c r="Z54">
        <v>9.8559999999999999</v>
      </c>
      <c r="AA54">
        <v>92.958299999999994</v>
      </c>
      <c r="AB54">
        <v>3.13164</v>
      </c>
      <c r="AC54">
        <v>31.249686000000001</v>
      </c>
      <c r="AD54" s="1">
        <v>218</v>
      </c>
      <c r="AE54">
        <v>2</v>
      </c>
      <c r="AF54">
        <v>79</v>
      </c>
      <c r="AG54">
        <v>85</v>
      </c>
      <c r="AH54">
        <v>15.212831</v>
      </c>
      <c r="AI54">
        <v>92.6</v>
      </c>
      <c r="AJ54">
        <v>0</v>
      </c>
      <c r="AK54">
        <v>3</v>
      </c>
      <c r="AL54">
        <v>2119</v>
      </c>
      <c r="AM54">
        <v>0.86947956320002528</v>
      </c>
      <c r="AN54" t="s">
        <v>69</v>
      </c>
      <c r="AO54">
        <v>1215.383</v>
      </c>
      <c r="AP54" t="s">
        <v>434</v>
      </c>
      <c r="AQ54" t="s">
        <v>116</v>
      </c>
      <c r="AR54" t="s">
        <v>118</v>
      </c>
      <c r="AS54" t="s">
        <v>116</v>
      </c>
      <c r="AT54" t="s">
        <v>118</v>
      </c>
      <c r="AU54" t="s">
        <v>337</v>
      </c>
      <c r="AV54" t="s">
        <v>346</v>
      </c>
      <c r="AW54" t="s">
        <v>69</v>
      </c>
      <c r="AX54">
        <v>6653</v>
      </c>
      <c r="AY54" t="s">
        <v>539</v>
      </c>
      <c r="AZ54">
        <v>5</v>
      </c>
      <c r="BA54" t="s">
        <v>575</v>
      </c>
      <c r="BB54">
        <v>3</v>
      </c>
      <c r="BC54">
        <v>1</v>
      </c>
      <c r="BE54" t="s">
        <v>69</v>
      </c>
      <c r="BF54">
        <v>0</v>
      </c>
      <c r="BG54" t="s">
        <v>288</v>
      </c>
      <c r="BI54" t="s">
        <v>116</v>
      </c>
      <c r="BJ54" t="s">
        <v>346</v>
      </c>
      <c r="BK54" t="s">
        <v>69</v>
      </c>
      <c r="BL54">
        <v>0.86947956320002528</v>
      </c>
      <c r="BM54">
        <v>6653</v>
      </c>
      <c r="BN54" t="s">
        <v>118</v>
      </c>
      <c r="BO54" t="s">
        <v>337</v>
      </c>
      <c r="BP54">
        <v>3</v>
      </c>
      <c r="BQ54">
        <v>1414.1590000000001</v>
      </c>
      <c r="BR54">
        <v>3.3688653944833329E-2</v>
      </c>
      <c r="BS54">
        <v>0.33616886281268055</v>
      </c>
      <c r="BT54">
        <v>0.1541552258267988</v>
      </c>
      <c r="BU54">
        <v>9.8559999999999999</v>
      </c>
      <c r="BV54">
        <v>0.14142681268513652</v>
      </c>
      <c r="BW54">
        <v>5.586359101062893</v>
      </c>
      <c r="BX54">
        <v>3</v>
      </c>
      <c r="BY54">
        <v>2</v>
      </c>
      <c r="BZ54">
        <v>79</v>
      </c>
    </row>
    <row r="55" spans="1:78" ht="16.5">
      <c r="A55" s="294" t="str">
        <f t="shared" si="1"/>
        <v>신화여객</v>
      </c>
      <c r="B55" s="124" t="str">
        <f t="shared" si="2"/>
        <v>엄인호</v>
      </c>
      <c r="C55" s="125" t="str">
        <f t="shared" si="3"/>
        <v>D</v>
      </c>
      <c r="D55" s="126">
        <f t="shared" si="4"/>
        <v>0.82090972991755129</v>
      </c>
      <c r="E55" s="127">
        <f t="shared" si="5"/>
        <v>1313</v>
      </c>
      <c r="F55" s="128" t="str">
        <f t="shared" si="6"/>
        <v>34</v>
      </c>
      <c r="G55" s="129" t="str">
        <f t="shared" si="7"/>
        <v>71바6154</v>
      </c>
      <c r="H55" s="130">
        <f t="shared" si="8"/>
        <v>2</v>
      </c>
      <c r="I55" s="131">
        <f t="shared" si="9"/>
        <v>2407.9569999999999</v>
      </c>
      <c r="J55" s="132">
        <f t="shared" si="10"/>
        <v>1.0743759494451553E-2</v>
      </c>
      <c r="K55" s="132">
        <f t="shared" si="11"/>
        <v>0.36308908626161601</v>
      </c>
      <c r="L55" s="132">
        <f t="shared" si="12"/>
        <v>0.23090113320129887</v>
      </c>
      <c r="M55" s="133">
        <f t="shared" si="13"/>
        <v>14.095000000000001</v>
      </c>
      <c r="N55" s="134">
        <f t="shared" si="14"/>
        <v>0.41528980791600517</v>
      </c>
      <c r="O55" s="134">
        <f t="shared" si="15"/>
        <v>26.246315860291528</v>
      </c>
      <c r="P55" s="215">
        <f t="shared" si="16"/>
        <v>2</v>
      </c>
      <c r="Q55" s="216">
        <f t="shared" si="17"/>
        <v>10</v>
      </c>
      <c r="R55" s="216">
        <f t="shared" si="18"/>
        <v>632</v>
      </c>
      <c r="T55">
        <v>524</v>
      </c>
      <c r="U55">
        <v>1313</v>
      </c>
      <c r="V55" t="s">
        <v>241</v>
      </c>
      <c r="W55">
        <v>2407.9569999999999</v>
      </c>
      <c r="X55">
        <v>1170.1220000000001</v>
      </c>
      <c r="Y55">
        <v>2.0579999999999998</v>
      </c>
      <c r="Z55">
        <v>14.095000000000001</v>
      </c>
      <c r="AA55">
        <v>143.51605699999999</v>
      </c>
      <c r="AB55">
        <v>1.5419020000000001</v>
      </c>
      <c r="AC55">
        <v>52.109113999999998</v>
      </c>
      <c r="AD55" s="1">
        <v>556</v>
      </c>
      <c r="AE55">
        <v>10</v>
      </c>
      <c r="AF55">
        <v>632</v>
      </c>
      <c r="AG55">
        <v>92</v>
      </c>
      <c r="AH55">
        <v>16.778310000000001</v>
      </c>
      <c r="AI55">
        <v>2016.5</v>
      </c>
      <c r="AJ55">
        <v>7.9</v>
      </c>
      <c r="AK55">
        <v>2</v>
      </c>
      <c r="AL55">
        <v>486</v>
      </c>
      <c r="AM55">
        <v>0.82090972991755129</v>
      </c>
      <c r="AN55" t="s">
        <v>67</v>
      </c>
      <c r="AO55">
        <v>2223.6579999999999</v>
      </c>
      <c r="AP55" t="s">
        <v>435</v>
      </c>
      <c r="AQ55" t="s">
        <v>116</v>
      </c>
      <c r="AR55" t="s">
        <v>117</v>
      </c>
      <c r="AS55" t="s">
        <v>116</v>
      </c>
      <c r="AT55" t="s">
        <v>117</v>
      </c>
      <c r="AU55" t="s">
        <v>172</v>
      </c>
      <c r="AV55" t="s">
        <v>241</v>
      </c>
      <c r="AW55" t="s">
        <v>67</v>
      </c>
      <c r="AX55">
        <v>1313</v>
      </c>
      <c r="AY55" t="s">
        <v>547</v>
      </c>
      <c r="AZ55">
        <v>10</v>
      </c>
      <c r="BA55" t="s">
        <v>378</v>
      </c>
      <c r="BB55">
        <v>2</v>
      </c>
      <c r="BC55">
        <v>1</v>
      </c>
      <c r="BE55" t="s">
        <v>70</v>
      </c>
      <c r="BF55">
        <v>1</v>
      </c>
      <c r="BG55" t="s">
        <v>329</v>
      </c>
      <c r="BI55" t="s">
        <v>116</v>
      </c>
      <c r="BJ55" t="s">
        <v>241</v>
      </c>
      <c r="BK55" t="s">
        <v>67</v>
      </c>
      <c r="BL55">
        <v>0.82090972991755129</v>
      </c>
      <c r="BM55">
        <v>1313</v>
      </c>
      <c r="BN55" t="s">
        <v>117</v>
      </c>
      <c r="BO55" t="s">
        <v>172</v>
      </c>
      <c r="BP55">
        <v>2</v>
      </c>
      <c r="BQ55">
        <v>2407.9569999999999</v>
      </c>
      <c r="BR55">
        <v>1.0743759494451553E-2</v>
      </c>
      <c r="BS55">
        <v>0.36308908626161601</v>
      </c>
      <c r="BT55">
        <v>0.23090113320129887</v>
      </c>
      <c r="BU55">
        <v>14.095000000000001</v>
      </c>
      <c r="BV55">
        <v>0.41528980791600517</v>
      </c>
      <c r="BW55">
        <v>26.246315860291528</v>
      </c>
      <c r="BX55">
        <v>2</v>
      </c>
      <c r="BY55">
        <v>10</v>
      </c>
      <c r="BZ55">
        <v>632</v>
      </c>
    </row>
    <row r="56" spans="1:78" ht="16.5">
      <c r="A56" s="295" t="str">
        <f t="shared" si="1"/>
        <v>신화여객</v>
      </c>
      <c r="B56" s="108" t="str">
        <f t="shared" si="2"/>
        <v>용일국</v>
      </c>
      <c r="C56" s="109" t="str">
        <f t="shared" si="3"/>
        <v>S</v>
      </c>
      <c r="D56" s="110">
        <f t="shared" si="4"/>
        <v>1.0221428571428572</v>
      </c>
      <c r="E56" s="111">
        <f t="shared" si="5"/>
        <v>5527</v>
      </c>
      <c r="F56" s="112" t="str">
        <f t="shared" si="6"/>
        <v>555</v>
      </c>
      <c r="G56" s="113" t="str">
        <f t="shared" si="7"/>
        <v>71바6159</v>
      </c>
      <c r="H56" s="114">
        <f t="shared" si="8"/>
        <v>1</v>
      </c>
      <c r="I56" s="115">
        <f t="shared" si="9"/>
        <v>1785.492</v>
      </c>
      <c r="J56" s="116">
        <f t="shared" si="10"/>
        <v>2.7032680927671468E-3</v>
      </c>
      <c r="K56" s="116">
        <f t="shared" si="11"/>
        <v>0.33027823172525822</v>
      </c>
      <c r="L56" s="116">
        <f t="shared" si="12"/>
        <v>0.20218516800971387</v>
      </c>
      <c r="M56" s="117">
        <f t="shared" si="13"/>
        <v>7.6989999999999998</v>
      </c>
      <c r="N56" s="118">
        <f t="shared" si="14"/>
        <v>0.39204880223490218</v>
      </c>
      <c r="O56" s="118">
        <f t="shared" si="15"/>
        <v>4.1445159093403952</v>
      </c>
      <c r="P56" s="217">
        <f t="shared" si="16"/>
        <v>1</v>
      </c>
      <c r="Q56" s="218">
        <f t="shared" si="17"/>
        <v>7</v>
      </c>
      <c r="R56" s="218">
        <f t="shared" si="18"/>
        <v>74</v>
      </c>
      <c r="T56">
        <v>524</v>
      </c>
      <c r="U56">
        <v>5527</v>
      </c>
      <c r="V56" t="s">
        <v>242</v>
      </c>
      <c r="W56">
        <v>1785.492</v>
      </c>
      <c r="X56">
        <v>623.87300000000005</v>
      </c>
      <c r="Y56">
        <v>2.8620000000000001</v>
      </c>
      <c r="Z56">
        <v>7.6989999999999998</v>
      </c>
      <c r="AA56">
        <v>122.154366</v>
      </c>
      <c r="AB56">
        <v>0.33021600000000001</v>
      </c>
      <c r="AC56">
        <v>40.344928000000003</v>
      </c>
      <c r="AD56" s="1">
        <v>361</v>
      </c>
      <c r="AE56">
        <v>7</v>
      </c>
      <c r="AF56">
        <v>74</v>
      </c>
      <c r="AG56">
        <v>68</v>
      </c>
      <c r="AH56">
        <v>14.616685</v>
      </c>
      <c r="AI56">
        <v>115.8</v>
      </c>
      <c r="AJ56">
        <v>0</v>
      </c>
      <c r="AK56">
        <v>1</v>
      </c>
      <c r="AL56">
        <v>28</v>
      </c>
      <c r="AM56">
        <v>1.0221428571428572</v>
      </c>
      <c r="AN56" t="s">
        <v>71</v>
      </c>
      <c r="AO56">
        <v>1785.492</v>
      </c>
      <c r="AP56" t="s">
        <v>436</v>
      </c>
      <c r="AQ56" t="s">
        <v>116</v>
      </c>
      <c r="AR56" t="s">
        <v>120</v>
      </c>
      <c r="AS56" t="s">
        <v>116</v>
      </c>
      <c r="AT56" t="s">
        <v>120</v>
      </c>
      <c r="AU56" t="s">
        <v>204</v>
      </c>
      <c r="AV56" t="s">
        <v>242</v>
      </c>
      <c r="AW56" t="s">
        <v>71</v>
      </c>
      <c r="AX56">
        <v>5527</v>
      </c>
      <c r="AY56" t="s">
        <v>535</v>
      </c>
      <c r="AZ56">
        <v>5</v>
      </c>
      <c r="BA56" t="s">
        <v>576</v>
      </c>
      <c r="BB56">
        <v>1</v>
      </c>
      <c r="BC56">
        <v>1</v>
      </c>
      <c r="BE56" t="s">
        <v>71</v>
      </c>
      <c r="BF56">
        <v>0</v>
      </c>
      <c r="BG56" t="s">
        <v>288</v>
      </c>
      <c r="BI56" t="s">
        <v>116</v>
      </c>
      <c r="BJ56" t="s">
        <v>242</v>
      </c>
      <c r="BK56" t="s">
        <v>71</v>
      </c>
      <c r="BL56">
        <v>1.0221428571428572</v>
      </c>
      <c r="BM56">
        <v>5527</v>
      </c>
      <c r="BN56" t="s">
        <v>120</v>
      </c>
      <c r="BO56" t="s">
        <v>204</v>
      </c>
      <c r="BP56">
        <v>1</v>
      </c>
      <c r="BQ56">
        <v>1785.492</v>
      </c>
      <c r="BR56">
        <v>2.7032680927671468E-3</v>
      </c>
      <c r="BS56">
        <v>0.33027823172525822</v>
      </c>
      <c r="BT56">
        <v>0.20218516800971387</v>
      </c>
      <c r="BU56">
        <v>7.6989999999999998</v>
      </c>
      <c r="BV56">
        <v>0.39204880223490218</v>
      </c>
      <c r="BW56">
        <v>4.1445159093403952</v>
      </c>
      <c r="BX56">
        <v>1</v>
      </c>
      <c r="BY56">
        <v>7</v>
      </c>
      <c r="BZ56">
        <v>74</v>
      </c>
    </row>
    <row r="57" spans="1:78" ht="16.5">
      <c r="A57" s="294" t="str">
        <f t="shared" si="1"/>
        <v>신화여객</v>
      </c>
      <c r="B57" s="124" t="str">
        <f t="shared" si="2"/>
        <v>우수한</v>
      </c>
      <c r="C57" s="125" t="str">
        <f t="shared" si="3"/>
        <v>F</v>
      </c>
      <c r="D57" s="126">
        <f t="shared" si="4"/>
        <v>0.68920000000000003</v>
      </c>
      <c r="E57" s="127">
        <f t="shared" si="5"/>
        <v>422</v>
      </c>
      <c r="F57" s="128" t="str">
        <f t="shared" si="6"/>
        <v>34</v>
      </c>
      <c r="G57" s="129" t="str">
        <f t="shared" si="7"/>
        <v>71바6160</v>
      </c>
      <c r="H57" s="130">
        <f t="shared" si="8"/>
        <v>1</v>
      </c>
      <c r="I57" s="131">
        <f t="shared" si="9"/>
        <v>1826.0909999999999</v>
      </c>
      <c r="J57" s="132">
        <f t="shared" si="10"/>
        <v>4.6249880558884675E-2</v>
      </c>
      <c r="K57" s="132">
        <f t="shared" si="11"/>
        <v>0.37748364383695815</v>
      </c>
      <c r="L57" s="132">
        <f t="shared" si="12"/>
        <v>8.3237910925578196E-2</v>
      </c>
      <c r="M57" s="133">
        <f t="shared" si="13"/>
        <v>20.106000000000002</v>
      </c>
      <c r="N57" s="134">
        <f t="shared" si="14"/>
        <v>0.60237961854036848</v>
      </c>
      <c r="O57" s="134">
        <f t="shared" si="15"/>
        <v>89.809324946018577</v>
      </c>
      <c r="P57" s="215">
        <f t="shared" si="16"/>
        <v>17</v>
      </c>
      <c r="Q57" s="216">
        <f t="shared" si="17"/>
        <v>11</v>
      </c>
      <c r="R57" s="216">
        <f t="shared" si="18"/>
        <v>1640</v>
      </c>
      <c r="T57">
        <v>524</v>
      </c>
      <c r="U57">
        <v>422</v>
      </c>
      <c r="V57" t="s">
        <v>324</v>
      </c>
      <c r="W57">
        <v>1826.0909999999999</v>
      </c>
      <c r="X57">
        <v>1060.0450000000001</v>
      </c>
      <c r="Y57">
        <v>1.7230000000000001</v>
      </c>
      <c r="Z57">
        <v>20.106000000000002</v>
      </c>
      <c r="AA57">
        <v>113.999689</v>
      </c>
      <c r="AB57">
        <v>5.2724719999999996</v>
      </c>
      <c r="AC57">
        <v>43.033017999999998</v>
      </c>
      <c r="AD57" s="1">
        <v>152</v>
      </c>
      <c r="AE57">
        <v>11</v>
      </c>
      <c r="AF57">
        <v>1640</v>
      </c>
      <c r="AG57">
        <v>81</v>
      </c>
      <c r="AH57">
        <v>16.018384999999999</v>
      </c>
      <c r="AI57">
        <v>1413.7</v>
      </c>
      <c r="AJ57">
        <v>0</v>
      </c>
      <c r="AK57">
        <v>17</v>
      </c>
      <c r="AL57">
        <v>3898</v>
      </c>
      <c r="AM57">
        <v>0.68920000000000003</v>
      </c>
      <c r="AN57" t="s">
        <v>70</v>
      </c>
      <c r="AO57">
        <v>1826.0909999999999</v>
      </c>
      <c r="AP57" t="s">
        <v>437</v>
      </c>
      <c r="AQ57" t="s">
        <v>116</v>
      </c>
      <c r="AR57" t="s">
        <v>117</v>
      </c>
      <c r="AS57" t="s">
        <v>116</v>
      </c>
      <c r="AT57" t="s">
        <v>117</v>
      </c>
      <c r="AU57" t="s">
        <v>175</v>
      </c>
      <c r="AV57" t="s">
        <v>324</v>
      </c>
      <c r="AW57" t="s">
        <v>70</v>
      </c>
      <c r="AX57">
        <v>422</v>
      </c>
      <c r="AY57" t="s">
        <v>549</v>
      </c>
      <c r="AZ57">
        <v>13</v>
      </c>
      <c r="BA57" t="s">
        <v>577</v>
      </c>
      <c r="BB57">
        <v>1</v>
      </c>
      <c r="BC57">
        <v>1</v>
      </c>
      <c r="BE57" t="s">
        <v>70</v>
      </c>
      <c r="BF57">
        <v>0</v>
      </c>
      <c r="BG57" t="s">
        <v>288</v>
      </c>
      <c r="BI57" t="s">
        <v>116</v>
      </c>
      <c r="BJ57" t="s">
        <v>324</v>
      </c>
      <c r="BK57" t="s">
        <v>70</v>
      </c>
      <c r="BL57">
        <v>0.68920000000000003</v>
      </c>
      <c r="BM57">
        <v>422</v>
      </c>
      <c r="BN57" t="s">
        <v>117</v>
      </c>
      <c r="BO57" t="s">
        <v>175</v>
      </c>
      <c r="BP57">
        <v>1</v>
      </c>
      <c r="BQ57">
        <v>1826.0909999999999</v>
      </c>
      <c r="BR57">
        <v>4.6249880558884675E-2</v>
      </c>
      <c r="BS57">
        <v>0.37748364383695815</v>
      </c>
      <c r="BT57">
        <v>8.3237910925578196E-2</v>
      </c>
      <c r="BU57">
        <v>20.106000000000002</v>
      </c>
      <c r="BV57">
        <v>0.60237961854036848</v>
      </c>
      <c r="BW57">
        <v>89.809324946018577</v>
      </c>
      <c r="BX57">
        <v>17</v>
      </c>
      <c r="BY57">
        <v>11</v>
      </c>
      <c r="BZ57">
        <v>1640</v>
      </c>
    </row>
    <row r="58" spans="1:78" ht="16.5">
      <c r="A58" s="295" t="str">
        <f t="shared" si="1"/>
        <v>신화여객</v>
      </c>
      <c r="B58" s="108" t="str">
        <f t="shared" si="2"/>
        <v>윤대영</v>
      </c>
      <c r="C58" s="109" t="str">
        <f t="shared" si="3"/>
        <v>B</v>
      </c>
      <c r="D58" s="110">
        <f t="shared" si="4"/>
        <v>0.90785714285714281</v>
      </c>
      <c r="E58" s="111">
        <f t="shared" si="5"/>
        <v>1006</v>
      </c>
      <c r="F58" s="112" t="str">
        <f t="shared" si="6"/>
        <v>555</v>
      </c>
      <c r="G58" s="113" t="str">
        <f t="shared" si="7"/>
        <v>71바6157</v>
      </c>
      <c r="H58" s="114">
        <f t="shared" si="8"/>
        <v>1</v>
      </c>
      <c r="I58" s="115">
        <f t="shared" si="9"/>
        <v>729.82799999999997</v>
      </c>
      <c r="J58" s="116">
        <f t="shared" si="10"/>
        <v>2.8886831300708269E-3</v>
      </c>
      <c r="K58" s="116">
        <f t="shared" si="11"/>
        <v>0.37081053146714971</v>
      </c>
      <c r="L58" s="116">
        <f t="shared" si="12"/>
        <v>7.947077941652006E-2</v>
      </c>
      <c r="M58" s="117">
        <f t="shared" si="13"/>
        <v>10.773</v>
      </c>
      <c r="N58" s="118">
        <f t="shared" si="14"/>
        <v>0.68509292600448324</v>
      </c>
      <c r="O58" s="118">
        <f t="shared" si="15"/>
        <v>27.951791380982918</v>
      </c>
      <c r="P58" s="217">
        <f t="shared" si="16"/>
        <v>0</v>
      </c>
      <c r="Q58" s="218">
        <f t="shared" si="17"/>
        <v>5</v>
      </c>
      <c r="R58" s="218">
        <f t="shared" si="18"/>
        <v>204</v>
      </c>
      <c r="T58">
        <v>524</v>
      </c>
      <c r="U58">
        <v>1006</v>
      </c>
      <c r="V58" t="s">
        <v>243</v>
      </c>
      <c r="W58">
        <v>729.82799999999997</v>
      </c>
      <c r="X58">
        <v>287.09699999999998</v>
      </c>
      <c r="Y58">
        <v>2.5419999999999998</v>
      </c>
      <c r="Z58">
        <v>10.773</v>
      </c>
      <c r="AA58">
        <v>48.747472000000002</v>
      </c>
      <c r="AB58">
        <v>0.140816</v>
      </c>
      <c r="AC58">
        <v>18.076076</v>
      </c>
      <c r="AD58" s="1">
        <v>58</v>
      </c>
      <c r="AE58">
        <v>5</v>
      </c>
      <c r="AF58">
        <v>204</v>
      </c>
      <c r="AG58">
        <v>82</v>
      </c>
      <c r="AH58">
        <v>14.971607000000001</v>
      </c>
      <c r="AI58">
        <v>65.900000000000006</v>
      </c>
      <c r="AJ58">
        <v>0</v>
      </c>
      <c r="AK58">
        <v>0</v>
      </c>
      <c r="AL58">
        <v>0</v>
      </c>
      <c r="AM58">
        <v>0.90785714285714281</v>
      </c>
      <c r="AN58" t="s">
        <v>68</v>
      </c>
      <c r="AO58">
        <v>729.82799999999997</v>
      </c>
      <c r="AP58" t="s">
        <v>438</v>
      </c>
      <c r="AQ58" t="s">
        <v>116</v>
      </c>
      <c r="AR58" t="s">
        <v>120</v>
      </c>
      <c r="AS58" t="s">
        <v>116</v>
      </c>
      <c r="AT58" t="s">
        <v>120</v>
      </c>
      <c r="AU58" t="s">
        <v>203</v>
      </c>
      <c r="AV58" t="s">
        <v>243</v>
      </c>
      <c r="AW58" t="s">
        <v>68</v>
      </c>
      <c r="AX58">
        <v>1006</v>
      </c>
      <c r="AY58" t="s">
        <v>531</v>
      </c>
      <c r="AZ58">
        <v>3</v>
      </c>
      <c r="BA58" t="s">
        <v>372</v>
      </c>
      <c r="BB58">
        <v>1</v>
      </c>
      <c r="BC58">
        <v>1</v>
      </c>
      <c r="BE58" t="s">
        <v>68</v>
      </c>
      <c r="BF58">
        <v>0</v>
      </c>
      <c r="BG58" t="s">
        <v>288</v>
      </c>
      <c r="BI58" t="s">
        <v>116</v>
      </c>
      <c r="BJ58" t="s">
        <v>243</v>
      </c>
      <c r="BK58" t="s">
        <v>68</v>
      </c>
      <c r="BL58">
        <v>0.90785714285714281</v>
      </c>
      <c r="BM58">
        <v>1006</v>
      </c>
      <c r="BN58" t="s">
        <v>120</v>
      </c>
      <c r="BO58" t="s">
        <v>203</v>
      </c>
      <c r="BP58">
        <v>1</v>
      </c>
      <c r="BQ58">
        <v>729.82799999999997</v>
      </c>
      <c r="BR58">
        <v>2.8886831300708269E-3</v>
      </c>
      <c r="BS58">
        <v>0.37081053146714971</v>
      </c>
      <c r="BT58">
        <v>7.947077941652006E-2</v>
      </c>
      <c r="BU58">
        <v>10.773</v>
      </c>
      <c r="BV58">
        <v>0.68509292600448324</v>
      </c>
      <c r="BW58">
        <v>27.951791380982918</v>
      </c>
      <c r="BX58">
        <v>0</v>
      </c>
      <c r="BY58">
        <v>5</v>
      </c>
      <c r="BZ58">
        <v>204</v>
      </c>
    </row>
    <row r="59" spans="1:78" ht="16.5">
      <c r="A59" s="294" t="str">
        <f t="shared" si="1"/>
        <v>신화여객</v>
      </c>
      <c r="B59" s="124" t="str">
        <f t="shared" si="2"/>
        <v>윤부수</v>
      </c>
      <c r="C59" s="125" t="str">
        <f t="shared" si="3"/>
        <v>B</v>
      </c>
      <c r="D59" s="126">
        <f t="shared" si="4"/>
        <v>0.91144487615728331</v>
      </c>
      <c r="E59" s="127">
        <f t="shared" si="5"/>
        <v>5037</v>
      </c>
      <c r="F59" s="128" t="str">
        <f t="shared" si="6"/>
        <v>34</v>
      </c>
      <c r="G59" s="129" t="str">
        <f t="shared" si="7"/>
        <v>72바1114</v>
      </c>
      <c r="H59" s="130">
        <f t="shared" si="8"/>
        <v>2</v>
      </c>
      <c r="I59" s="131">
        <f t="shared" si="9"/>
        <v>1666.627</v>
      </c>
      <c r="J59" s="132">
        <f t="shared" si="10"/>
        <v>1.0684057211053311E-2</v>
      </c>
      <c r="K59" s="132">
        <f t="shared" si="11"/>
        <v>0.31220312793556138</v>
      </c>
      <c r="L59" s="132">
        <f t="shared" si="12"/>
        <v>0.14100335587986995</v>
      </c>
      <c r="M59" s="133">
        <f t="shared" si="13"/>
        <v>9.1240000000000006</v>
      </c>
      <c r="N59" s="134">
        <f t="shared" si="14"/>
        <v>0</v>
      </c>
      <c r="O59" s="134">
        <f t="shared" si="15"/>
        <v>27.360651183498167</v>
      </c>
      <c r="P59" s="215">
        <f t="shared" si="16"/>
        <v>1</v>
      </c>
      <c r="Q59" s="216">
        <f t="shared" si="17"/>
        <v>0</v>
      </c>
      <c r="R59" s="216">
        <f t="shared" si="18"/>
        <v>456</v>
      </c>
      <c r="T59">
        <v>524</v>
      </c>
      <c r="U59">
        <v>5037</v>
      </c>
      <c r="V59" t="s">
        <v>293</v>
      </c>
      <c r="W59">
        <v>1666.627</v>
      </c>
      <c r="X59">
        <v>703.58399999999995</v>
      </c>
      <c r="Y59">
        <v>2.3690000000000002</v>
      </c>
      <c r="Z59">
        <v>9.1240000000000006</v>
      </c>
      <c r="AA59">
        <v>106.229682</v>
      </c>
      <c r="AB59">
        <v>1.1349640000000001</v>
      </c>
      <c r="AC59">
        <v>33.165239</v>
      </c>
      <c r="AD59" s="1">
        <v>235</v>
      </c>
      <c r="AE59">
        <v>0</v>
      </c>
      <c r="AF59">
        <v>456</v>
      </c>
      <c r="AG59">
        <v>77</v>
      </c>
      <c r="AH59">
        <v>15.688901</v>
      </c>
      <c r="AI59">
        <v>203.4</v>
      </c>
      <c r="AJ59">
        <v>0</v>
      </c>
      <c r="AK59">
        <v>1</v>
      </c>
      <c r="AL59">
        <v>295</v>
      </c>
      <c r="AM59">
        <v>0.91144487615728331</v>
      </c>
      <c r="AN59" t="s">
        <v>68</v>
      </c>
      <c r="AO59">
        <v>1566.508</v>
      </c>
      <c r="AP59" t="s">
        <v>439</v>
      </c>
      <c r="AQ59" t="s">
        <v>116</v>
      </c>
      <c r="AR59" t="s">
        <v>117</v>
      </c>
      <c r="AS59" t="s">
        <v>116</v>
      </c>
      <c r="AT59" t="s">
        <v>117</v>
      </c>
      <c r="AU59" t="s">
        <v>185</v>
      </c>
      <c r="AV59" t="s">
        <v>293</v>
      </c>
      <c r="AW59" t="s">
        <v>68</v>
      </c>
      <c r="AX59">
        <v>5037</v>
      </c>
      <c r="AY59" t="s">
        <v>552</v>
      </c>
      <c r="AZ59">
        <v>5</v>
      </c>
      <c r="BA59" t="s">
        <v>578</v>
      </c>
      <c r="BB59">
        <v>2</v>
      </c>
      <c r="BC59">
        <v>1</v>
      </c>
      <c r="BE59" t="s">
        <v>69</v>
      </c>
      <c r="BF59">
        <v>1</v>
      </c>
      <c r="BG59" t="s">
        <v>329</v>
      </c>
      <c r="BI59" t="s">
        <v>116</v>
      </c>
      <c r="BJ59" t="s">
        <v>293</v>
      </c>
      <c r="BK59" t="s">
        <v>68</v>
      </c>
      <c r="BL59">
        <v>0.91144487615728331</v>
      </c>
      <c r="BM59">
        <v>5037</v>
      </c>
      <c r="BN59" t="s">
        <v>117</v>
      </c>
      <c r="BO59" t="s">
        <v>185</v>
      </c>
      <c r="BP59">
        <v>2</v>
      </c>
      <c r="BQ59">
        <v>1666.627</v>
      </c>
      <c r="BR59">
        <v>1.0684057211053311E-2</v>
      </c>
      <c r="BS59">
        <v>0.31220312793556138</v>
      </c>
      <c r="BT59">
        <v>0.14100335587986995</v>
      </c>
      <c r="BU59">
        <v>9.1240000000000006</v>
      </c>
      <c r="BV59">
        <v>0</v>
      </c>
      <c r="BW59">
        <v>27.360651183498167</v>
      </c>
      <c r="BX59">
        <v>1</v>
      </c>
      <c r="BY59">
        <v>0</v>
      </c>
      <c r="BZ59">
        <v>456</v>
      </c>
    </row>
    <row r="60" spans="1:78" ht="16.5">
      <c r="A60" s="295" t="str">
        <f t="shared" si="1"/>
        <v>신화여객</v>
      </c>
      <c r="B60" s="108" t="str">
        <f t="shared" si="2"/>
        <v>윤영철</v>
      </c>
      <c r="C60" s="109" t="str">
        <f t="shared" si="3"/>
        <v>C</v>
      </c>
      <c r="D60" s="110">
        <f t="shared" si="4"/>
        <v>0.87949672569460891</v>
      </c>
      <c r="E60" s="111">
        <f t="shared" si="5"/>
        <v>9971</v>
      </c>
      <c r="F60" s="112" t="str">
        <f t="shared" si="6"/>
        <v>34</v>
      </c>
      <c r="G60" s="113" t="str">
        <f t="shared" si="7"/>
        <v>71바6156</v>
      </c>
      <c r="H60" s="114">
        <f t="shared" si="8"/>
        <v>2</v>
      </c>
      <c r="I60" s="115">
        <f t="shared" si="9"/>
        <v>2635.058</v>
      </c>
      <c r="J60" s="116">
        <f t="shared" si="10"/>
        <v>4.5882737244775781E-3</v>
      </c>
      <c r="K60" s="116">
        <f t="shared" si="11"/>
        <v>0.35368372437559992</v>
      </c>
      <c r="L60" s="116">
        <f t="shared" si="12"/>
        <v>0.17456921251828234</v>
      </c>
      <c r="M60" s="117">
        <f t="shared" si="13"/>
        <v>9.1059999999999999</v>
      </c>
      <c r="N60" s="118">
        <f t="shared" si="14"/>
        <v>0.11384948642496674</v>
      </c>
      <c r="O60" s="118">
        <f t="shared" si="15"/>
        <v>4.9714275738902138</v>
      </c>
      <c r="P60" s="217">
        <f t="shared" si="16"/>
        <v>6</v>
      </c>
      <c r="Q60" s="218">
        <f t="shared" si="17"/>
        <v>3</v>
      </c>
      <c r="R60" s="218">
        <f t="shared" si="18"/>
        <v>131</v>
      </c>
      <c r="T60">
        <v>524</v>
      </c>
      <c r="U60">
        <v>9971</v>
      </c>
      <c r="V60" t="s">
        <v>244</v>
      </c>
      <c r="W60">
        <v>2635.058</v>
      </c>
      <c r="X60">
        <v>1195.884</v>
      </c>
      <c r="Y60">
        <v>2.2029999999999998</v>
      </c>
      <c r="Z60">
        <v>9.1059999999999999</v>
      </c>
      <c r="AA60">
        <v>165.328846</v>
      </c>
      <c r="AB60">
        <v>0.75857399999999997</v>
      </c>
      <c r="AC60">
        <v>58.474122000000001</v>
      </c>
      <c r="AD60" s="1">
        <v>460</v>
      </c>
      <c r="AE60">
        <v>3</v>
      </c>
      <c r="AF60">
        <v>131</v>
      </c>
      <c r="AG60">
        <v>76</v>
      </c>
      <c r="AH60">
        <v>15.938283</v>
      </c>
      <c r="AI60">
        <v>610.5</v>
      </c>
      <c r="AJ60">
        <v>0</v>
      </c>
      <c r="AK60">
        <v>6</v>
      </c>
      <c r="AL60">
        <v>782</v>
      </c>
      <c r="AM60">
        <v>0.87949672569460891</v>
      </c>
      <c r="AN60" t="s">
        <v>69</v>
      </c>
      <c r="AO60">
        <v>2481.3229999999999</v>
      </c>
      <c r="AP60" t="s">
        <v>440</v>
      </c>
      <c r="AQ60" t="s">
        <v>116</v>
      </c>
      <c r="AR60" t="s">
        <v>117</v>
      </c>
      <c r="AS60" t="s">
        <v>116</v>
      </c>
      <c r="AT60" t="s">
        <v>117</v>
      </c>
      <c r="AU60" t="s">
        <v>173</v>
      </c>
      <c r="AV60" t="s">
        <v>244</v>
      </c>
      <c r="AW60" t="s">
        <v>69</v>
      </c>
      <c r="AX60">
        <v>9971</v>
      </c>
      <c r="AY60" t="s">
        <v>537</v>
      </c>
      <c r="AZ60">
        <v>7</v>
      </c>
      <c r="BA60" t="s">
        <v>360</v>
      </c>
      <c r="BB60">
        <v>2</v>
      </c>
      <c r="BC60">
        <v>1</v>
      </c>
      <c r="BE60" t="s">
        <v>69</v>
      </c>
      <c r="BF60">
        <v>0</v>
      </c>
      <c r="BG60" t="s">
        <v>288</v>
      </c>
      <c r="BI60" t="s">
        <v>116</v>
      </c>
      <c r="BJ60" t="s">
        <v>244</v>
      </c>
      <c r="BK60" t="s">
        <v>69</v>
      </c>
      <c r="BL60">
        <v>0.87949672569460891</v>
      </c>
      <c r="BM60">
        <v>9971</v>
      </c>
      <c r="BN60" t="s">
        <v>117</v>
      </c>
      <c r="BO60" t="s">
        <v>173</v>
      </c>
      <c r="BP60">
        <v>2</v>
      </c>
      <c r="BQ60">
        <v>2635.058</v>
      </c>
      <c r="BR60">
        <v>4.5882737244775781E-3</v>
      </c>
      <c r="BS60">
        <v>0.35368372437559992</v>
      </c>
      <c r="BT60">
        <v>0.17456921251828234</v>
      </c>
      <c r="BU60">
        <v>9.1059999999999999</v>
      </c>
      <c r="BV60">
        <v>0.11384948642496674</v>
      </c>
      <c r="BW60">
        <v>4.9714275738902138</v>
      </c>
      <c r="BX60">
        <v>6</v>
      </c>
      <c r="BY60">
        <v>3</v>
      </c>
      <c r="BZ60">
        <v>131</v>
      </c>
    </row>
    <row r="61" spans="1:78" ht="16.5">
      <c r="A61" s="294" t="str">
        <f t="shared" si="1"/>
        <v>신화여객</v>
      </c>
      <c r="B61" s="124" t="str">
        <f t="shared" si="2"/>
        <v>윤완수</v>
      </c>
      <c r="C61" s="125" t="str">
        <f t="shared" si="3"/>
        <v>D</v>
      </c>
      <c r="D61" s="126">
        <f t="shared" si="4"/>
        <v>0.83769230769230763</v>
      </c>
      <c r="E61" s="127">
        <f t="shared" si="5"/>
        <v>487</v>
      </c>
      <c r="F61" s="128" t="str">
        <f t="shared" si="6"/>
        <v>34</v>
      </c>
      <c r="G61" s="129" t="str">
        <f t="shared" si="7"/>
        <v>72바1096</v>
      </c>
      <c r="H61" s="130">
        <f t="shared" si="8"/>
        <v>1</v>
      </c>
      <c r="I61" s="131">
        <f t="shared" si="9"/>
        <v>2043.64</v>
      </c>
      <c r="J61" s="132">
        <f t="shared" si="10"/>
        <v>2.1365960571836908E-2</v>
      </c>
      <c r="K61" s="132">
        <f t="shared" si="11"/>
        <v>0.37732052881572348</v>
      </c>
      <c r="L61" s="132">
        <f t="shared" si="12"/>
        <v>0.2309604431308841</v>
      </c>
      <c r="M61" s="133">
        <f t="shared" si="13"/>
        <v>14.387</v>
      </c>
      <c r="N61" s="134">
        <f t="shared" si="14"/>
        <v>0.39145837818793916</v>
      </c>
      <c r="O61" s="134">
        <f t="shared" si="15"/>
        <v>19.328257423029495</v>
      </c>
      <c r="P61" s="215">
        <f t="shared" si="16"/>
        <v>14</v>
      </c>
      <c r="Q61" s="216">
        <f t="shared" si="17"/>
        <v>8</v>
      </c>
      <c r="R61" s="216">
        <f t="shared" si="18"/>
        <v>395</v>
      </c>
      <c r="T61">
        <v>524</v>
      </c>
      <c r="U61">
        <v>487</v>
      </c>
      <c r="V61" t="s">
        <v>245</v>
      </c>
      <c r="W61">
        <v>2043.64</v>
      </c>
      <c r="X61">
        <v>938.24800000000005</v>
      </c>
      <c r="Y61">
        <v>2.1779999999999999</v>
      </c>
      <c r="Z61">
        <v>14.387</v>
      </c>
      <c r="AA61">
        <v>131.32136</v>
      </c>
      <c r="AB61">
        <v>2.8058070000000002</v>
      </c>
      <c r="AC61">
        <v>49.550244999999997</v>
      </c>
      <c r="AD61" s="1">
        <v>472</v>
      </c>
      <c r="AE61">
        <v>8</v>
      </c>
      <c r="AF61">
        <v>395</v>
      </c>
      <c r="AG61">
        <v>77</v>
      </c>
      <c r="AH61">
        <v>15.562129000000001</v>
      </c>
      <c r="AI61">
        <v>1600.3</v>
      </c>
      <c r="AJ61">
        <v>0</v>
      </c>
      <c r="AK61">
        <v>14</v>
      </c>
      <c r="AL61">
        <v>5181</v>
      </c>
      <c r="AM61">
        <v>0.83769230769230763</v>
      </c>
      <c r="AN61" t="s">
        <v>67</v>
      </c>
      <c r="AO61">
        <v>2043.64</v>
      </c>
      <c r="AP61" t="s">
        <v>441</v>
      </c>
      <c r="AQ61" t="s">
        <v>116</v>
      </c>
      <c r="AR61" t="s">
        <v>117</v>
      </c>
      <c r="AS61" t="s">
        <v>116</v>
      </c>
      <c r="AT61" t="s">
        <v>117</v>
      </c>
      <c r="AU61" t="s">
        <v>178</v>
      </c>
      <c r="AV61" t="s">
        <v>245</v>
      </c>
      <c r="AW61" t="s">
        <v>67</v>
      </c>
      <c r="AX61">
        <v>487</v>
      </c>
      <c r="AY61" t="s">
        <v>547</v>
      </c>
      <c r="AZ61">
        <v>2</v>
      </c>
      <c r="BA61" t="s">
        <v>285</v>
      </c>
      <c r="BB61">
        <v>1</v>
      </c>
      <c r="BC61">
        <v>1</v>
      </c>
      <c r="BE61" t="s">
        <v>67</v>
      </c>
      <c r="BF61">
        <v>0</v>
      </c>
      <c r="BG61" t="s">
        <v>288</v>
      </c>
      <c r="BI61" t="s">
        <v>116</v>
      </c>
      <c r="BJ61" t="s">
        <v>245</v>
      </c>
      <c r="BK61" t="s">
        <v>67</v>
      </c>
      <c r="BL61">
        <v>0.83769230769230763</v>
      </c>
      <c r="BM61">
        <v>487</v>
      </c>
      <c r="BN61" t="s">
        <v>117</v>
      </c>
      <c r="BO61" t="s">
        <v>178</v>
      </c>
      <c r="BP61">
        <v>1</v>
      </c>
      <c r="BQ61">
        <v>2043.64</v>
      </c>
      <c r="BR61">
        <v>2.1365960571836908E-2</v>
      </c>
      <c r="BS61">
        <v>0.37732052881572348</v>
      </c>
      <c r="BT61">
        <v>0.2309604431308841</v>
      </c>
      <c r="BU61">
        <v>14.387</v>
      </c>
      <c r="BV61">
        <v>0.39145837818793916</v>
      </c>
      <c r="BW61">
        <v>19.328257423029495</v>
      </c>
      <c r="BX61">
        <v>14</v>
      </c>
      <c r="BY61">
        <v>8</v>
      </c>
      <c r="BZ61">
        <v>395</v>
      </c>
    </row>
    <row r="62" spans="1:78" ht="16.5">
      <c r="A62" s="295" t="str">
        <f t="shared" si="1"/>
        <v>신화여객</v>
      </c>
      <c r="B62" s="108" t="str">
        <f t="shared" si="2"/>
        <v>윤종록</v>
      </c>
      <c r="C62" s="109" t="str">
        <f t="shared" si="3"/>
        <v>C</v>
      </c>
      <c r="D62" s="110">
        <f t="shared" si="4"/>
        <v>0.86461538461538467</v>
      </c>
      <c r="E62" s="111">
        <f t="shared" si="5"/>
        <v>3223</v>
      </c>
      <c r="F62" s="112" t="str">
        <f t="shared" si="6"/>
        <v>37</v>
      </c>
      <c r="G62" s="113" t="str">
        <f t="shared" si="7"/>
        <v>71바6164</v>
      </c>
      <c r="H62" s="114">
        <f t="shared" si="8"/>
        <v>1</v>
      </c>
      <c r="I62" s="115">
        <f t="shared" si="9"/>
        <v>697.97799999999995</v>
      </c>
      <c r="J62" s="116">
        <f t="shared" si="10"/>
        <v>3.2277397781501717E-2</v>
      </c>
      <c r="K62" s="116">
        <f t="shared" si="11"/>
        <v>0.32226942875623471</v>
      </c>
      <c r="L62" s="116">
        <f t="shared" si="12"/>
        <v>0.25072423486127071</v>
      </c>
      <c r="M62" s="117">
        <f t="shared" si="13"/>
        <v>10.507</v>
      </c>
      <c r="N62" s="118">
        <f t="shared" si="14"/>
        <v>0.42981297404789265</v>
      </c>
      <c r="O62" s="118">
        <f t="shared" si="15"/>
        <v>5.730839653971902</v>
      </c>
      <c r="P62" s="217">
        <f t="shared" si="16"/>
        <v>1</v>
      </c>
      <c r="Q62" s="218">
        <f t="shared" si="17"/>
        <v>3</v>
      </c>
      <c r="R62" s="218">
        <f t="shared" si="18"/>
        <v>40</v>
      </c>
      <c r="T62">
        <v>524</v>
      </c>
      <c r="U62">
        <v>3223</v>
      </c>
      <c r="V62" t="s">
        <v>347</v>
      </c>
      <c r="W62">
        <v>697.97799999999995</v>
      </c>
      <c r="X62">
        <v>310.46300000000002</v>
      </c>
      <c r="Y62">
        <v>2.2480000000000002</v>
      </c>
      <c r="Z62">
        <v>10.507</v>
      </c>
      <c r="AA62">
        <v>45.335532000000001</v>
      </c>
      <c r="AB62">
        <v>1.4633130000000001</v>
      </c>
      <c r="AC62">
        <v>14.610256</v>
      </c>
      <c r="AD62" s="1">
        <v>175</v>
      </c>
      <c r="AE62">
        <v>3</v>
      </c>
      <c r="AF62">
        <v>40</v>
      </c>
      <c r="AG62">
        <v>83</v>
      </c>
      <c r="AH62">
        <v>15.395826</v>
      </c>
      <c r="AI62">
        <v>37.200000000000003</v>
      </c>
      <c r="AJ62">
        <v>4.2</v>
      </c>
      <c r="AK62">
        <v>1</v>
      </c>
      <c r="AL62">
        <v>342</v>
      </c>
      <c r="AM62">
        <v>0.86461538461538467</v>
      </c>
      <c r="AN62" t="s">
        <v>69</v>
      </c>
      <c r="AO62">
        <v>697.97799999999995</v>
      </c>
      <c r="AP62" t="s">
        <v>442</v>
      </c>
      <c r="AQ62" t="s">
        <v>116</v>
      </c>
      <c r="AR62" t="s">
        <v>118</v>
      </c>
      <c r="AS62" t="s">
        <v>116</v>
      </c>
      <c r="AT62" t="s">
        <v>118</v>
      </c>
      <c r="AU62" t="s">
        <v>334</v>
      </c>
      <c r="AV62" t="s">
        <v>347</v>
      </c>
      <c r="AW62" t="s">
        <v>69</v>
      </c>
      <c r="AX62">
        <v>3223</v>
      </c>
      <c r="AY62" t="s">
        <v>539</v>
      </c>
      <c r="AZ62">
        <v>7</v>
      </c>
      <c r="BA62" t="s">
        <v>545</v>
      </c>
      <c r="BB62">
        <v>1</v>
      </c>
      <c r="BC62">
        <v>2</v>
      </c>
      <c r="BE62" t="s">
        <v>68</v>
      </c>
      <c r="BF62">
        <v>-1</v>
      </c>
      <c r="BG62" t="s">
        <v>377</v>
      </c>
      <c r="BI62" t="s">
        <v>116</v>
      </c>
      <c r="BJ62" t="s">
        <v>347</v>
      </c>
      <c r="BK62" t="s">
        <v>69</v>
      </c>
      <c r="BL62">
        <v>0.86461538461538467</v>
      </c>
      <c r="BM62">
        <v>3223</v>
      </c>
      <c r="BN62" t="s">
        <v>118</v>
      </c>
      <c r="BO62" t="s">
        <v>334</v>
      </c>
      <c r="BP62">
        <v>1</v>
      </c>
      <c r="BQ62">
        <v>697.97799999999995</v>
      </c>
      <c r="BR62">
        <v>3.2277397781501717E-2</v>
      </c>
      <c r="BS62">
        <v>0.32226942875623471</v>
      </c>
      <c r="BT62">
        <v>0.25072423486127071</v>
      </c>
      <c r="BU62">
        <v>10.507</v>
      </c>
      <c r="BV62">
        <v>0.42981297404789265</v>
      </c>
      <c r="BW62">
        <v>5.730839653971902</v>
      </c>
      <c r="BX62">
        <v>1</v>
      </c>
      <c r="BY62">
        <v>3</v>
      </c>
      <c r="BZ62">
        <v>40</v>
      </c>
    </row>
    <row r="63" spans="1:78" ht="16.5">
      <c r="A63" s="294" t="str">
        <f t="shared" si="1"/>
        <v>신화여객</v>
      </c>
      <c r="B63" s="124" t="str">
        <f t="shared" si="2"/>
        <v>윤청락</v>
      </c>
      <c r="C63" s="125" t="str">
        <f t="shared" si="3"/>
        <v>D</v>
      </c>
      <c r="D63" s="126">
        <f t="shared" si="4"/>
        <v>0.82784394762746161</v>
      </c>
      <c r="E63" s="127">
        <f t="shared" si="5"/>
        <v>3241</v>
      </c>
      <c r="F63" s="128" t="str">
        <f t="shared" si="6"/>
        <v>34</v>
      </c>
      <c r="G63" s="129" t="str">
        <f t="shared" si="7"/>
        <v>72바1094</v>
      </c>
      <c r="H63" s="130">
        <f t="shared" si="8"/>
        <v>3</v>
      </c>
      <c r="I63" s="131">
        <f t="shared" si="9"/>
        <v>7133.2980000000007</v>
      </c>
      <c r="J63" s="132">
        <f t="shared" si="10"/>
        <v>2.1704207012217192E-2</v>
      </c>
      <c r="K63" s="132">
        <f t="shared" si="11"/>
        <v>0.38024823767676363</v>
      </c>
      <c r="L63" s="132">
        <f t="shared" si="12"/>
        <v>0.1309352279969237</v>
      </c>
      <c r="M63" s="133">
        <f t="shared" si="13"/>
        <v>15.169</v>
      </c>
      <c r="N63" s="134">
        <f t="shared" si="14"/>
        <v>2.2710392864562783</v>
      </c>
      <c r="O63" s="134">
        <f t="shared" si="15"/>
        <v>51.196515272458818</v>
      </c>
      <c r="P63" s="215">
        <f t="shared" si="16"/>
        <v>51</v>
      </c>
      <c r="Q63" s="216">
        <f t="shared" si="17"/>
        <v>162</v>
      </c>
      <c r="R63" s="216">
        <f t="shared" si="18"/>
        <v>3652</v>
      </c>
      <c r="T63">
        <v>524</v>
      </c>
      <c r="U63">
        <v>3241</v>
      </c>
      <c r="V63" t="s">
        <v>246</v>
      </c>
      <c r="W63">
        <v>7133.2979999999998</v>
      </c>
      <c r="X63">
        <v>3349.2950000000001</v>
      </c>
      <c r="Y63">
        <v>2.13</v>
      </c>
      <c r="Z63">
        <v>15.169</v>
      </c>
      <c r="AA63">
        <v>463.94738100000001</v>
      </c>
      <c r="AB63">
        <v>10.069610000000001</v>
      </c>
      <c r="AC63">
        <v>176.41517400000001</v>
      </c>
      <c r="AD63" s="1">
        <v>934</v>
      </c>
      <c r="AE63">
        <v>162</v>
      </c>
      <c r="AF63">
        <v>3652</v>
      </c>
      <c r="AG63">
        <v>78</v>
      </c>
      <c r="AH63">
        <v>15.37523</v>
      </c>
      <c r="AI63">
        <v>3368.6</v>
      </c>
      <c r="AJ63">
        <v>0</v>
      </c>
      <c r="AK63">
        <v>51</v>
      </c>
      <c r="AL63">
        <v>19189</v>
      </c>
      <c r="AM63">
        <v>0.82784394762746161</v>
      </c>
      <c r="AN63" t="s">
        <v>67</v>
      </c>
      <c r="AO63">
        <v>5248.433</v>
      </c>
      <c r="AP63" t="s">
        <v>443</v>
      </c>
      <c r="AQ63" t="s">
        <v>116</v>
      </c>
      <c r="AR63" t="s">
        <v>117</v>
      </c>
      <c r="AS63" t="s">
        <v>116</v>
      </c>
      <c r="AT63" t="s">
        <v>117</v>
      </c>
      <c r="AU63" t="s">
        <v>176</v>
      </c>
      <c r="AV63" t="s">
        <v>246</v>
      </c>
      <c r="AW63" t="s">
        <v>67</v>
      </c>
      <c r="AX63">
        <v>3241</v>
      </c>
      <c r="AY63" t="s">
        <v>547</v>
      </c>
      <c r="AZ63">
        <v>8</v>
      </c>
      <c r="BA63" t="s">
        <v>359</v>
      </c>
      <c r="BB63">
        <v>3</v>
      </c>
      <c r="BC63">
        <v>1</v>
      </c>
      <c r="BE63" t="s">
        <v>67</v>
      </c>
      <c r="BF63">
        <v>0</v>
      </c>
      <c r="BG63" t="s">
        <v>288</v>
      </c>
      <c r="BI63" t="s">
        <v>116</v>
      </c>
      <c r="BJ63" t="s">
        <v>246</v>
      </c>
      <c r="BK63" t="s">
        <v>67</v>
      </c>
      <c r="BL63">
        <v>0.82784394762746161</v>
      </c>
      <c r="BM63">
        <v>3241</v>
      </c>
      <c r="BN63" t="s">
        <v>117</v>
      </c>
      <c r="BO63" t="s">
        <v>176</v>
      </c>
      <c r="BP63">
        <v>3</v>
      </c>
      <c r="BQ63">
        <v>7133.2980000000007</v>
      </c>
      <c r="BR63">
        <v>2.1704207012217192E-2</v>
      </c>
      <c r="BS63">
        <v>0.38024823767676363</v>
      </c>
      <c r="BT63">
        <v>0.13093522799692373</v>
      </c>
      <c r="BU63">
        <v>15.169</v>
      </c>
      <c r="BV63">
        <v>2.2710392864562783</v>
      </c>
      <c r="BW63">
        <v>51.196515272458818</v>
      </c>
      <c r="BX63">
        <v>51</v>
      </c>
      <c r="BY63">
        <v>162</v>
      </c>
      <c r="BZ63">
        <v>3652</v>
      </c>
    </row>
    <row r="64" spans="1:78" ht="16.5">
      <c r="A64" s="295" t="str">
        <f t="shared" si="1"/>
        <v>신화여객</v>
      </c>
      <c r="B64" s="108" t="str">
        <f t="shared" si="2"/>
        <v>윤택수</v>
      </c>
      <c r="C64" s="109" t="str">
        <f t="shared" si="3"/>
        <v>B</v>
      </c>
      <c r="D64" s="110">
        <f t="shared" si="4"/>
        <v>0.92153846153846142</v>
      </c>
      <c r="E64" s="111">
        <f t="shared" si="5"/>
        <v>3873</v>
      </c>
      <c r="F64" s="112" t="str">
        <f t="shared" si="6"/>
        <v>34</v>
      </c>
      <c r="G64" s="113" t="str">
        <f t="shared" si="7"/>
        <v>72바1100</v>
      </c>
      <c r="H64" s="114">
        <f t="shared" si="8"/>
        <v>1</v>
      </c>
      <c r="I64" s="115">
        <f t="shared" si="9"/>
        <v>2301.837</v>
      </c>
      <c r="J64" s="116">
        <f t="shared" si="10"/>
        <v>1.2763536999530639E-3</v>
      </c>
      <c r="K64" s="116">
        <f t="shared" si="11"/>
        <v>0.33909639989728813</v>
      </c>
      <c r="L64" s="116">
        <f t="shared" si="12"/>
        <v>0.20852910088768231</v>
      </c>
      <c r="M64" s="117">
        <f t="shared" si="13"/>
        <v>10.597</v>
      </c>
      <c r="N64" s="118">
        <f t="shared" si="14"/>
        <v>0</v>
      </c>
      <c r="O64" s="118">
        <f t="shared" si="15"/>
        <v>3.7795899535892419</v>
      </c>
      <c r="P64" s="217">
        <f t="shared" si="16"/>
        <v>0</v>
      </c>
      <c r="Q64" s="218">
        <f t="shared" si="17"/>
        <v>0</v>
      </c>
      <c r="R64" s="218">
        <f t="shared" si="18"/>
        <v>87</v>
      </c>
      <c r="T64">
        <v>524</v>
      </c>
      <c r="U64">
        <v>3873</v>
      </c>
      <c r="V64" t="s">
        <v>247</v>
      </c>
      <c r="W64">
        <v>2301.837</v>
      </c>
      <c r="X64">
        <v>960.67399999999998</v>
      </c>
      <c r="Y64">
        <v>2.3959999999999999</v>
      </c>
      <c r="Z64">
        <v>10.597</v>
      </c>
      <c r="AA64">
        <v>139.03356099999999</v>
      </c>
      <c r="AB64">
        <v>0.177456</v>
      </c>
      <c r="AC64">
        <v>47.145780000000002</v>
      </c>
      <c r="AD64" s="1">
        <v>480</v>
      </c>
      <c r="AE64">
        <v>0</v>
      </c>
      <c r="AF64">
        <v>87</v>
      </c>
      <c r="AG64">
        <v>77</v>
      </c>
      <c r="AH64">
        <v>16.555980999999999</v>
      </c>
      <c r="AI64">
        <v>1836.9</v>
      </c>
      <c r="AJ64">
        <v>0</v>
      </c>
      <c r="AK64">
        <v>0</v>
      </c>
      <c r="AL64">
        <v>0</v>
      </c>
      <c r="AM64">
        <v>0.92153846153846142</v>
      </c>
      <c r="AN64" t="s">
        <v>68</v>
      </c>
      <c r="AO64">
        <v>2301.837</v>
      </c>
      <c r="AP64" t="s">
        <v>444</v>
      </c>
      <c r="AQ64" t="s">
        <v>116</v>
      </c>
      <c r="AR64" t="s">
        <v>117</v>
      </c>
      <c r="AS64" t="s">
        <v>116</v>
      </c>
      <c r="AT64" t="s">
        <v>117</v>
      </c>
      <c r="AU64" t="s">
        <v>181</v>
      </c>
      <c r="AV64" t="s">
        <v>247</v>
      </c>
      <c r="AW64" t="s">
        <v>68</v>
      </c>
      <c r="AX64">
        <v>3873</v>
      </c>
      <c r="AY64" t="s">
        <v>552</v>
      </c>
      <c r="AZ64">
        <v>2</v>
      </c>
      <c r="BA64" t="s">
        <v>579</v>
      </c>
      <c r="BB64">
        <v>1</v>
      </c>
      <c r="BC64">
        <v>1</v>
      </c>
      <c r="BE64" t="s">
        <v>68</v>
      </c>
      <c r="BF64">
        <v>0</v>
      </c>
      <c r="BG64" t="s">
        <v>288</v>
      </c>
      <c r="BI64" t="s">
        <v>116</v>
      </c>
      <c r="BJ64" t="s">
        <v>247</v>
      </c>
      <c r="BK64" t="s">
        <v>68</v>
      </c>
      <c r="BL64">
        <v>0.92153846153846142</v>
      </c>
      <c r="BM64">
        <v>3873</v>
      </c>
      <c r="BN64" t="s">
        <v>117</v>
      </c>
      <c r="BO64" t="s">
        <v>181</v>
      </c>
      <c r="BP64">
        <v>1</v>
      </c>
      <c r="BQ64">
        <v>2301.837</v>
      </c>
      <c r="BR64">
        <v>1.2763536999530639E-3</v>
      </c>
      <c r="BS64">
        <v>0.33909639989728813</v>
      </c>
      <c r="BT64">
        <v>0.20852910088768231</v>
      </c>
      <c r="BU64">
        <v>10.597</v>
      </c>
      <c r="BV64">
        <v>0</v>
      </c>
      <c r="BW64">
        <v>3.7795899535892419</v>
      </c>
      <c r="BX64">
        <v>0</v>
      </c>
      <c r="BY64">
        <v>0</v>
      </c>
      <c r="BZ64">
        <v>87</v>
      </c>
    </row>
    <row r="65" spans="1:78" ht="16.5">
      <c r="A65" s="294" t="str">
        <f t="shared" si="1"/>
        <v>신화여객</v>
      </c>
      <c r="B65" s="124" t="str">
        <f t="shared" si="2"/>
        <v>이강민</v>
      </c>
      <c r="C65" s="125" t="str">
        <f t="shared" si="3"/>
        <v>F</v>
      </c>
      <c r="D65" s="126">
        <f t="shared" si="4"/>
        <v>0.79881801011436104</v>
      </c>
      <c r="E65" s="127">
        <f t="shared" si="5"/>
        <v>7118</v>
      </c>
      <c r="F65" s="128" t="str">
        <f t="shared" si="6"/>
        <v>34</v>
      </c>
      <c r="G65" s="129" t="str">
        <f t="shared" si="7"/>
        <v>71바6154</v>
      </c>
      <c r="H65" s="130">
        <f t="shared" si="8"/>
        <v>2</v>
      </c>
      <c r="I65" s="131">
        <f t="shared" si="9"/>
        <v>2454.3319999999999</v>
      </c>
      <c r="J65" s="132">
        <f t="shared" si="10"/>
        <v>1.1446461196060373E-2</v>
      </c>
      <c r="K65" s="132">
        <f t="shared" si="11"/>
        <v>0.37516825225895978</v>
      </c>
      <c r="L65" s="132">
        <f t="shared" si="12"/>
        <v>0.21146283387903511</v>
      </c>
      <c r="M65" s="133">
        <f t="shared" si="13"/>
        <v>13.643000000000001</v>
      </c>
      <c r="N65" s="134">
        <f t="shared" si="14"/>
        <v>0.48893140781279798</v>
      </c>
      <c r="O65" s="134">
        <f t="shared" si="15"/>
        <v>27.135693133610289</v>
      </c>
      <c r="P65" s="215">
        <f t="shared" si="16"/>
        <v>12</v>
      </c>
      <c r="Q65" s="216">
        <f t="shared" si="17"/>
        <v>12</v>
      </c>
      <c r="R65" s="216">
        <f t="shared" si="18"/>
        <v>666</v>
      </c>
      <c r="T65">
        <v>524</v>
      </c>
      <c r="U65">
        <v>7118</v>
      </c>
      <c r="V65" t="s">
        <v>248</v>
      </c>
      <c r="W65">
        <v>2454.3319999999999</v>
      </c>
      <c r="X65">
        <v>1223.068</v>
      </c>
      <c r="Y65">
        <v>2.0070000000000001</v>
      </c>
      <c r="Z65">
        <v>13.643000000000001</v>
      </c>
      <c r="AA65">
        <v>156.47412499999999</v>
      </c>
      <c r="AB65">
        <v>1.791075</v>
      </c>
      <c r="AC65">
        <v>58.704124</v>
      </c>
      <c r="AD65" s="1">
        <v>519</v>
      </c>
      <c r="AE65">
        <v>12</v>
      </c>
      <c r="AF65">
        <v>666</v>
      </c>
      <c r="AG65">
        <v>89</v>
      </c>
      <c r="AH65">
        <v>15.685225000000001</v>
      </c>
      <c r="AI65">
        <v>2824.6</v>
      </c>
      <c r="AJ65">
        <v>44.6</v>
      </c>
      <c r="AK65">
        <v>12</v>
      </c>
      <c r="AL65">
        <v>1354</v>
      </c>
      <c r="AM65">
        <v>0.79881801011436104</v>
      </c>
      <c r="AN65" t="s">
        <v>70</v>
      </c>
      <c r="AO65">
        <v>2146.5569999999998</v>
      </c>
      <c r="AP65" t="s">
        <v>445</v>
      </c>
      <c r="AQ65" t="s">
        <v>116</v>
      </c>
      <c r="AR65" t="s">
        <v>117</v>
      </c>
      <c r="AS65" t="s">
        <v>116</v>
      </c>
      <c r="AT65" t="s">
        <v>117</v>
      </c>
      <c r="AU65" t="s">
        <v>172</v>
      </c>
      <c r="AV65" t="s">
        <v>248</v>
      </c>
      <c r="AW65" t="s">
        <v>70</v>
      </c>
      <c r="AX65">
        <v>7118</v>
      </c>
      <c r="AY65" t="s">
        <v>549</v>
      </c>
      <c r="AZ65">
        <v>1</v>
      </c>
      <c r="BA65" t="s">
        <v>281</v>
      </c>
      <c r="BB65">
        <v>2</v>
      </c>
      <c r="BC65">
        <v>1</v>
      </c>
      <c r="BE65" t="s">
        <v>70</v>
      </c>
      <c r="BF65">
        <v>0</v>
      </c>
      <c r="BG65" t="s">
        <v>288</v>
      </c>
      <c r="BI65" t="s">
        <v>116</v>
      </c>
      <c r="BJ65" t="s">
        <v>248</v>
      </c>
      <c r="BK65" t="s">
        <v>70</v>
      </c>
      <c r="BL65">
        <v>0.79881801011436104</v>
      </c>
      <c r="BM65">
        <v>7118</v>
      </c>
      <c r="BN65" t="s">
        <v>117</v>
      </c>
      <c r="BO65" t="s">
        <v>172</v>
      </c>
      <c r="BP65">
        <v>2</v>
      </c>
      <c r="BQ65">
        <v>2454.3319999999999</v>
      </c>
      <c r="BR65">
        <v>1.1446461196060373E-2</v>
      </c>
      <c r="BS65">
        <v>0.37516825225895978</v>
      </c>
      <c r="BT65">
        <v>0.21146283387903511</v>
      </c>
      <c r="BU65">
        <v>13.643000000000001</v>
      </c>
      <c r="BV65">
        <v>0.48893140781279798</v>
      </c>
      <c r="BW65">
        <v>27.135693133610289</v>
      </c>
      <c r="BX65">
        <v>12</v>
      </c>
      <c r="BY65">
        <v>12</v>
      </c>
      <c r="BZ65">
        <v>666</v>
      </c>
    </row>
    <row r="66" spans="1:78" ht="16.5">
      <c r="A66" s="295" t="str">
        <f t="shared" si="1"/>
        <v>신화여객</v>
      </c>
      <c r="B66" s="108" t="str">
        <f t="shared" si="2"/>
        <v>이경환</v>
      </c>
      <c r="C66" s="109" t="str">
        <f t="shared" si="3"/>
        <v>C</v>
      </c>
      <c r="D66" s="110">
        <f t="shared" si="4"/>
        <v>0.88461538461538447</v>
      </c>
      <c r="E66" s="111">
        <f t="shared" si="5"/>
        <v>1016</v>
      </c>
      <c r="F66" s="112" t="str">
        <f t="shared" si="6"/>
        <v>34</v>
      </c>
      <c r="G66" s="113" t="str">
        <f t="shared" si="7"/>
        <v>72바1095</v>
      </c>
      <c r="H66" s="114">
        <f t="shared" si="8"/>
        <v>1</v>
      </c>
      <c r="I66" s="115">
        <f t="shared" si="9"/>
        <v>1690.3</v>
      </c>
      <c r="J66" s="116">
        <f t="shared" si="10"/>
        <v>1.1662710115105746E-2</v>
      </c>
      <c r="K66" s="116">
        <f t="shared" si="11"/>
        <v>0.34741628487439419</v>
      </c>
      <c r="L66" s="116">
        <f t="shared" si="12"/>
        <v>9.6432585931491455E-2</v>
      </c>
      <c r="M66" s="117">
        <f t="shared" si="13"/>
        <v>9.9779999999999998</v>
      </c>
      <c r="N66" s="118">
        <f t="shared" si="14"/>
        <v>1.3015441045968172</v>
      </c>
      <c r="O66" s="118">
        <f t="shared" si="15"/>
        <v>22.422055256463349</v>
      </c>
      <c r="P66" s="217">
        <f t="shared" si="16"/>
        <v>2</v>
      </c>
      <c r="Q66" s="218">
        <f t="shared" si="17"/>
        <v>22</v>
      </c>
      <c r="R66" s="218">
        <f t="shared" si="18"/>
        <v>379</v>
      </c>
      <c r="T66">
        <v>524</v>
      </c>
      <c r="U66">
        <v>1016</v>
      </c>
      <c r="V66" t="s">
        <v>249</v>
      </c>
      <c r="W66">
        <v>1690.3</v>
      </c>
      <c r="X66">
        <v>735.05399999999997</v>
      </c>
      <c r="Y66">
        <v>2.2999999999999998</v>
      </c>
      <c r="Z66">
        <v>9.9779999999999998</v>
      </c>
      <c r="AA66">
        <v>107.391077</v>
      </c>
      <c r="AB66">
        <v>1.2524709999999999</v>
      </c>
      <c r="AC66">
        <v>37.309409000000002</v>
      </c>
      <c r="AD66" s="1">
        <v>163</v>
      </c>
      <c r="AE66">
        <v>22</v>
      </c>
      <c r="AF66">
        <v>379</v>
      </c>
      <c r="AG66">
        <v>84</v>
      </c>
      <c r="AH66">
        <v>15.739668</v>
      </c>
      <c r="AI66">
        <v>1490.4</v>
      </c>
      <c r="AJ66">
        <v>0</v>
      </c>
      <c r="AK66">
        <v>2</v>
      </c>
      <c r="AL66">
        <v>153</v>
      </c>
      <c r="AM66">
        <v>0.88461538461538447</v>
      </c>
      <c r="AN66" t="s">
        <v>69</v>
      </c>
      <c r="AO66">
        <v>1690.3</v>
      </c>
      <c r="AP66" t="s">
        <v>446</v>
      </c>
      <c r="AQ66" t="s">
        <v>116</v>
      </c>
      <c r="AR66" t="s">
        <v>117</v>
      </c>
      <c r="AS66" t="s">
        <v>116</v>
      </c>
      <c r="AT66" t="s">
        <v>117</v>
      </c>
      <c r="AU66" t="s">
        <v>177</v>
      </c>
      <c r="AV66" t="s">
        <v>249</v>
      </c>
      <c r="AW66" t="s">
        <v>69</v>
      </c>
      <c r="AX66">
        <v>1016</v>
      </c>
      <c r="AY66" t="s">
        <v>537</v>
      </c>
      <c r="AZ66">
        <v>4</v>
      </c>
      <c r="BA66" t="s">
        <v>354</v>
      </c>
      <c r="BB66">
        <v>1</v>
      </c>
      <c r="BC66">
        <v>2</v>
      </c>
      <c r="BE66" t="s">
        <v>68</v>
      </c>
      <c r="BF66">
        <v>-1</v>
      </c>
      <c r="BG66" t="s">
        <v>377</v>
      </c>
      <c r="BI66" t="s">
        <v>116</v>
      </c>
      <c r="BJ66" t="s">
        <v>249</v>
      </c>
      <c r="BK66" t="s">
        <v>69</v>
      </c>
      <c r="BL66">
        <v>0.88461538461538447</v>
      </c>
      <c r="BM66">
        <v>1016</v>
      </c>
      <c r="BN66" t="s">
        <v>117</v>
      </c>
      <c r="BO66" t="s">
        <v>177</v>
      </c>
      <c r="BP66">
        <v>1</v>
      </c>
      <c r="BQ66">
        <v>1690.3</v>
      </c>
      <c r="BR66">
        <v>1.1662710115105746E-2</v>
      </c>
      <c r="BS66">
        <v>0.34741628487439419</v>
      </c>
      <c r="BT66">
        <v>9.6432585931491455E-2</v>
      </c>
      <c r="BU66">
        <v>9.9779999999999998</v>
      </c>
      <c r="BV66">
        <v>1.3015441045968172</v>
      </c>
      <c r="BW66">
        <v>22.422055256463349</v>
      </c>
      <c r="BX66">
        <v>2</v>
      </c>
      <c r="BY66">
        <v>22</v>
      </c>
      <c r="BZ66">
        <v>379</v>
      </c>
    </row>
    <row r="67" spans="1:78" ht="16.5">
      <c r="A67" s="294" t="str">
        <f t="shared" si="1"/>
        <v>신화여객</v>
      </c>
      <c r="B67" s="124" t="str">
        <f t="shared" si="2"/>
        <v>이기학</v>
      </c>
      <c r="C67" s="125" t="str">
        <f t="shared" si="3"/>
        <v>D</v>
      </c>
      <c r="D67" s="126">
        <f t="shared" si="4"/>
        <v>0.83461538461538454</v>
      </c>
      <c r="E67" s="127">
        <f t="shared" si="5"/>
        <v>4500</v>
      </c>
      <c r="F67" s="128" t="str">
        <f t="shared" si="6"/>
        <v>34</v>
      </c>
      <c r="G67" s="129" t="str">
        <f t="shared" si="7"/>
        <v>72바1110</v>
      </c>
      <c r="H67" s="130">
        <f t="shared" si="8"/>
        <v>1</v>
      </c>
      <c r="I67" s="131">
        <f t="shared" si="9"/>
        <v>1627.2329999999999</v>
      </c>
      <c r="J67" s="132">
        <f t="shared" si="10"/>
        <v>1.3932260487509336E-3</v>
      </c>
      <c r="K67" s="132">
        <f t="shared" si="11"/>
        <v>0.35208556769459298</v>
      </c>
      <c r="L67" s="132">
        <f t="shared" si="12"/>
        <v>0.21508904993937561</v>
      </c>
      <c r="M67" s="133">
        <f t="shared" si="13"/>
        <v>11.939</v>
      </c>
      <c r="N67" s="134">
        <f t="shared" si="14"/>
        <v>0.30727007134196516</v>
      </c>
      <c r="O67" s="134">
        <f t="shared" si="15"/>
        <v>18.436204280517909</v>
      </c>
      <c r="P67" s="215">
        <f t="shared" si="16"/>
        <v>0</v>
      </c>
      <c r="Q67" s="216">
        <f t="shared" si="17"/>
        <v>5</v>
      </c>
      <c r="R67" s="216">
        <f t="shared" si="18"/>
        <v>304</v>
      </c>
      <c r="T67">
        <v>524</v>
      </c>
      <c r="U67">
        <v>4500</v>
      </c>
      <c r="V67" t="s">
        <v>250</v>
      </c>
      <c r="W67">
        <v>1674.961</v>
      </c>
      <c r="X67">
        <v>770.87199999999996</v>
      </c>
      <c r="Y67">
        <v>2.173</v>
      </c>
      <c r="Z67">
        <v>11.939</v>
      </c>
      <c r="AA67">
        <v>107.44774700000001</v>
      </c>
      <c r="AB67">
        <v>0.149699</v>
      </c>
      <c r="AC67">
        <v>37.830801000000001</v>
      </c>
      <c r="AD67" s="1">
        <v>350</v>
      </c>
      <c r="AE67">
        <v>5</v>
      </c>
      <c r="AF67">
        <v>304</v>
      </c>
      <c r="AG67">
        <v>79</v>
      </c>
      <c r="AH67">
        <v>15.588609</v>
      </c>
      <c r="AI67">
        <v>819.3</v>
      </c>
      <c r="AJ67">
        <v>0</v>
      </c>
      <c r="AK67">
        <v>0</v>
      </c>
      <c r="AL67">
        <v>0</v>
      </c>
      <c r="AM67">
        <v>0.83461538461538454</v>
      </c>
      <c r="AN67" t="s">
        <v>67</v>
      </c>
      <c r="AO67">
        <v>1627.2329999999999</v>
      </c>
      <c r="AP67" t="s">
        <v>447</v>
      </c>
      <c r="AQ67" t="s">
        <v>116</v>
      </c>
      <c r="AR67" t="s">
        <v>117</v>
      </c>
      <c r="AS67" t="s">
        <v>116</v>
      </c>
      <c r="AT67" t="s">
        <v>117</v>
      </c>
      <c r="AU67" t="s">
        <v>183</v>
      </c>
      <c r="AV67" t="s">
        <v>250</v>
      </c>
      <c r="AW67" t="s">
        <v>67</v>
      </c>
      <c r="AX67">
        <v>4500</v>
      </c>
      <c r="AY67" t="s">
        <v>547</v>
      </c>
      <c r="AZ67">
        <v>7</v>
      </c>
      <c r="BA67" t="s">
        <v>580</v>
      </c>
      <c r="BB67">
        <v>1</v>
      </c>
      <c r="BC67">
        <v>1</v>
      </c>
      <c r="BE67" t="s">
        <v>67</v>
      </c>
      <c r="BF67">
        <v>0</v>
      </c>
      <c r="BG67" t="s">
        <v>288</v>
      </c>
      <c r="BI67" t="s">
        <v>116</v>
      </c>
      <c r="BJ67" t="s">
        <v>250</v>
      </c>
      <c r="BK67" t="s">
        <v>67</v>
      </c>
      <c r="BL67">
        <v>0.83461538461538454</v>
      </c>
      <c r="BM67">
        <v>4500</v>
      </c>
      <c r="BN67" t="s">
        <v>117</v>
      </c>
      <c r="BO67" t="s">
        <v>183</v>
      </c>
      <c r="BP67">
        <v>1</v>
      </c>
      <c r="BQ67">
        <v>1627.2329999999999</v>
      </c>
      <c r="BR67">
        <v>1.3932260487509336E-3</v>
      </c>
      <c r="BS67">
        <v>0.35208556769459298</v>
      </c>
      <c r="BT67">
        <v>0.20896008921998779</v>
      </c>
      <c r="BU67">
        <v>11.939</v>
      </c>
      <c r="BV67">
        <v>0.30727007134196516</v>
      </c>
      <c r="BW67">
        <v>18.436204280517909</v>
      </c>
      <c r="BX67">
        <v>0</v>
      </c>
      <c r="BY67">
        <v>5</v>
      </c>
      <c r="BZ67">
        <v>304</v>
      </c>
    </row>
    <row r="68" spans="1:78" ht="16.5">
      <c r="A68" s="295" t="str">
        <f t="shared" si="1"/>
        <v>신화여객</v>
      </c>
      <c r="B68" s="108" t="str">
        <f t="shared" si="2"/>
        <v>이덕선</v>
      </c>
      <c r="C68" s="109" t="str">
        <f t="shared" si="3"/>
        <v>C</v>
      </c>
      <c r="D68" s="110">
        <f t="shared" si="4"/>
        <v>0.85960000000000003</v>
      </c>
      <c r="E68" s="111">
        <f t="shared" si="5"/>
        <v>3366</v>
      </c>
      <c r="F68" s="112" t="str">
        <f t="shared" si="6"/>
        <v>34</v>
      </c>
      <c r="G68" s="113" t="str">
        <f t="shared" si="7"/>
        <v>71바6161</v>
      </c>
      <c r="H68" s="114">
        <f t="shared" si="8"/>
        <v>1</v>
      </c>
      <c r="I68" s="115">
        <f t="shared" si="9"/>
        <v>1986.93</v>
      </c>
      <c r="J68" s="116">
        <f t="shared" si="10"/>
        <v>2.4932006405735029E-2</v>
      </c>
      <c r="K68" s="116">
        <f t="shared" si="11"/>
        <v>0.34633239956174494</v>
      </c>
      <c r="L68" s="116">
        <f t="shared" si="12"/>
        <v>0.15903932196906787</v>
      </c>
      <c r="M68" s="117">
        <f t="shared" si="13"/>
        <v>12.218</v>
      </c>
      <c r="N68" s="118">
        <f t="shared" si="14"/>
        <v>0.25164449678649975</v>
      </c>
      <c r="O68" s="118">
        <f t="shared" si="15"/>
        <v>47.711796590720354</v>
      </c>
      <c r="P68" s="217">
        <f t="shared" si="16"/>
        <v>2</v>
      </c>
      <c r="Q68" s="218">
        <f t="shared" si="17"/>
        <v>5</v>
      </c>
      <c r="R68" s="218">
        <f t="shared" si="18"/>
        <v>948</v>
      </c>
      <c r="T68">
        <v>524</v>
      </c>
      <c r="U68">
        <v>3366</v>
      </c>
      <c r="V68" t="s">
        <v>335</v>
      </c>
      <c r="W68">
        <v>1986.93</v>
      </c>
      <c r="X68">
        <v>924.50699999999995</v>
      </c>
      <c r="Y68">
        <v>2.149</v>
      </c>
      <c r="Z68">
        <v>12.218</v>
      </c>
      <c r="AA68">
        <v>128.52607800000001</v>
      </c>
      <c r="AB68">
        <v>3.2044130000000002</v>
      </c>
      <c r="AC68">
        <v>44.512745000000002</v>
      </c>
      <c r="AD68" s="1">
        <v>316</v>
      </c>
      <c r="AE68">
        <v>5</v>
      </c>
      <c r="AF68">
        <v>948</v>
      </c>
      <c r="AG68">
        <v>74</v>
      </c>
      <c r="AH68">
        <v>15.459352000000001</v>
      </c>
      <c r="AI68">
        <v>978.7</v>
      </c>
      <c r="AJ68">
        <v>0</v>
      </c>
      <c r="AK68">
        <v>2</v>
      </c>
      <c r="AL68">
        <v>190</v>
      </c>
      <c r="AM68">
        <v>0.85960000000000003</v>
      </c>
      <c r="AN68" t="s">
        <v>69</v>
      </c>
      <c r="AO68">
        <v>1986.93</v>
      </c>
      <c r="AP68" t="s">
        <v>448</v>
      </c>
      <c r="AQ68" t="s">
        <v>116</v>
      </c>
      <c r="AR68" t="s">
        <v>117</v>
      </c>
      <c r="AS68" t="s">
        <v>116</v>
      </c>
      <c r="AT68" t="s">
        <v>117</v>
      </c>
      <c r="AU68" t="s">
        <v>336</v>
      </c>
      <c r="AV68" t="s">
        <v>335</v>
      </c>
      <c r="AW68" t="s">
        <v>69</v>
      </c>
      <c r="AX68">
        <v>3366</v>
      </c>
      <c r="AY68" t="s">
        <v>537</v>
      </c>
      <c r="AZ68">
        <v>12</v>
      </c>
      <c r="BA68" t="s">
        <v>581</v>
      </c>
      <c r="BB68">
        <v>1</v>
      </c>
      <c r="BC68">
        <v>1</v>
      </c>
      <c r="BE68" t="s">
        <v>67</v>
      </c>
      <c r="BF68">
        <v>1</v>
      </c>
      <c r="BG68" t="s">
        <v>329</v>
      </c>
      <c r="BI68" t="s">
        <v>116</v>
      </c>
      <c r="BJ68" t="s">
        <v>335</v>
      </c>
      <c r="BK68" t="s">
        <v>69</v>
      </c>
      <c r="BL68">
        <v>0.85960000000000003</v>
      </c>
      <c r="BM68">
        <v>3366</v>
      </c>
      <c r="BN68" t="s">
        <v>117</v>
      </c>
      <c r="BO68" t="s">
        <v>336</v>
      </c>
      <c r="BP68">
        <v>1</v>
      </c>
      <c r="BQ68">
        <v>1986.93</v>
      </c>
      <c r="BR68">
        <v>2.4932006405735029E-2</v>
      </c>
      <c r="BS68">
        <v>0.34633239956174494</v>
      </c>
      <c r="BT68">
        <v>0.15903932196906787</v>
      </c>
      <c r="BU68">
        <v>12.218</v>
      </c>
      <c r="BV68">
        <v>0.25164449678649975</v>
      </c>
      <c r="BW68">
        <v>47.711796590720354</v>
      </c>
      <c r="BX68">
        <v>2</v>
      </c>
      <c r="BY68">
        <v>5</v>
      </c>
      <c r="BZ68">
        <v>948</v>
      </c>
    </row>
    <row r="69" spans="1:78" ht="16.5">
      <c r="A69" s="294" t="str">
        <f t="shared" si="1"/>
        <v>신화여객</v>
      </c>
      <c r="B69" s="124" t="str">
        <f t="shared" si="2"/>
        <v>이득희</v>
      </c>
      <c r="C69" s="125" t="str">
        <f t="shared" si="3"/>
        <v>F</v>
      </c>
      <c r="D69" s="126">
        <f t="shared" si="4"/>
        <v>0.79153846153846141</v>
      </c>
      <c r="E69" s="127">
        <f t="shared" si="5"/>
        <v>7040</v>
      </c>
      <c r="F69" s="128" t="str">
        <f t="shared" si="6"/>
        <v>34</v>
      </c>
      <c r="G69" s="129" t="str">
        <f t="shared" si="7"/>
        <v>72바1100</v>
      </c>
      <c r="H69" s="130">
        <f t="shared" si="8"/>
        <v>1</v>
      </c>
      <c r="I69" s="131">
        <f t="shared" si="9"/>
        <v>2075.444</v>
      </c>
      <c r="J69" s="132">
        <f t="shared" si="10"/>
        <v>1.5510343812413341E-2</v>
      </c>
      <c r="K69" s="132">
        <f t="shared" si="11"/>
        <v>0.3536268620513851</v>
      </c>
      <c r="L69" s="132">
        <f t="shared" si="12"/>
        <v>0.13780183902817902</v>
      </c>
      <c r="M69" s="133">
        <f t="shared" si="13"/>
        <v>13.669</v>
      </c>
      <c r="N69" s="134">
        <f t="shared" si="14"/>
        <v>1.108196607569272</v>
      </c>
      <c r="O69" s="134">
        <f t="shared" si="15"/>
        <v>19.802991552650901</v>
      </c>
      <c r="P69" s="215">
        <f t="shared" si="16"/>
        <v>8</v>
      </c>
      <c r="Q69" s="216">
        <f t="shared" si="17"/>
        <v>23</v>
      </c>
      <c r="R69" s="216">
        <f t="shared" si="18"/>
        <v>411</v>
      </c>
      <c r="T69">
        <v>524</v>
      </c>
      <c r="U69">
        <v>7040</v>
      </c>
      <c r="V69" t="s">
        <v>251</v>
      </c>
      <c r="W69">
        <v>2075.444</v>
      </c>
      <c r="X69">
        <v>1008.407</v>
      </c>
      <c r="Y69">
        <v>2.0579999999999998</v>
      </c>
      <c r="Z69">
        <v>13.669</v>
      </c>
      <c r="AA69">
        <v>129.91162700000001</v>
      </c>
      <c r="AB69">
        <v>2.014974</v>
      </c>
      <c r="AC69">
        <v>45.940241</v>
      </c>
      <c r="AD69" s="1">
        <v>286</v>
      </c>
      <c r="AE69">
        <v>23</v>
      </c>
      <c r="AF69">
        <v>411</v>
      </c>
      <c r="AG69">
        <v>88</v>
      </c>
      <c r="AH69">
        <v>15.975814</v>
      </c>
      <c r="AI69">
        <v>2102.1</v>
      </c>
      <c r="AJ69">
        <v>72.400000000000006</v>
      </c>
      <c r="AK69">
        <v>8</v>
      </c>
      <c r="AL69">
        <v>559</v>
      </c>
      <c r="AM69">
        <v>0.79153846153846141</v>
      </c>
      <c r="AN69" t="s">
        <v>70</v>
      </c>
      <c r="AO69">
        <v>2075.444</v>
      </c>
      <c r="AP69" t="s">
        <v>449</v>
      </c>
      <c r="AQ69" t="s">
        <v>116</v>
      </c>
      <c r="AR69" t="s">
        <v>117</v>
      </c>
      <c r="AS69" t="s">
        <v>116</v>
      </c>
      <c r="AT69" t="s">
        <v>117</v>
      </c>
      <c r="AU69" t="s">
        <v>181</v>
      </c>
      <c r="AV69" t="s">
        <v>251</v>
      </c>
      <c r="AW69" t="s">
        <v>70</v>
      </c>
      <c r="AX69">
        <v>7040</v>
      </c>
      <c r="AY69" t="s">
        <v>549</v>
      </c>
      <c r="AZ69">
        <v>4</v>
      </c>
      <c r="BA69" t="s">
        <v>299</v>
      </c>
      <c r="BB69">
        <v>1</v>
      </c>
      <c r="BC69">
        <v>1</v>
      </c>
      <c r="BE69" t="s">
        <v>70</v>
      </c>
      <c r="BF69">
        <v>0</v>
      </c>
      <c r="BG69" t="s">
        <v>288</v>
      </c>
      <c r="BI69" t="s">
        <v>116</v>
      </c>
      <c r="BJ69" t="s">
        <v>251</v>
      </c>
      <c r="BK69" t="s">
        <v>70</v>
      </c>
      <c r="BL69">
        <v>0.79153846153846141</v>
      </c>
      <c r="BM69">
        <v>7040</v>
      </c>
      <c r="BN69" t="s">
        <v>117</v>
      </c>
      <c r="BO69" t="s">
        <v>181</v>
      </c>
      <c r="BP69">
        <v>1</v>
      </c>
      <c r="BQ69">
        <v>2075.444</v>
      </c>
      <c r="BR69">
        <v>1.5510343812413341E-2</v>
      </c>
      <c r="BS69">
        <v>0.3536268620513851</v>
      </c>
      <c r="BT69">
        <v>0.13780183902817902</v>
      </c>
      <c r="BU69">
        <v>13.669</v>
      </c>
      <c r="BV69">
        <v>1.108196607569272</v>
      </c>
      <c r="BW69">
        <v>19.802991552650901</v>
      </c>
      <c r="BX69">
        <v>8</v>
      </c>
      <c r="BY69">
        <v>23</v>
      </c>
      <c r="BZ69">
        <v>411</v>
      </c>
    </row>
    <row r="70" spans="1:78" ht="16.5">
      <c r="A70" s="295" t="str">
        <f t="shared" si="1"/>
        <v>신화여객</v>
      </c>
      <c r="B70" s="108" t="str">
        <f t="shared" si="2"/>
        <v>이성진</v>
      </c>
      <c r="C70" s="109" t="str">
        <f t="shared" si="3"/>
        <v>F</v>
      </c>
      <c r="D70" s="110">
        <f t="shared" si="4"/>
        <v>0.72153846153846146</v>
      </c>
      <c r="E70" s="111">
        <f t="shared" si="5"/>
        <v>8309</v>
      </c>
      <c r="F70" s="112" t="str">
        <f t="shared" si="6"/>
        <v>34</v>
      </c>
      <c r="G70" s="113" t="str">
        <f t="shared" si="7"/>
        <v>72바1113</v>
      </c>
      <c r="H70" s="114">
        <f t="shared" si="8"/>
        <v>1</v>
      </c>
      <c r="I70" s="115">
        <f t="shared" si="9"/>
        <v>1573.0940000000001</v>
      </c>
      <c r="J70" s="116">
        <f t="shared" si="10"/>
        <v>6.799829170533787E-3</v>
      </c>
      <c r="K70" s="116">
        <f t="shared" si="11"/>
        <v>0.39341603878656983</v>
      </c>
      <c r="L70" s="116">
        <f t="shared" si="12"/>
        <v>0.19261404595021023</v>
      </c>
      <c r="M70" s="117">
        <f t="shared" si="13"/>
        <v>17.081</v>
      </c>
      <c r="N70" s="118">
        <f t="shared" si="14"/>
        <v>2.2249147221971479</v>
      </c>
      <c r="O70" s="118">
        <f t="shared" si="15"/>
        <v>88.043054006944274</v>
      </c>
      <c r="P70" s="217">
        <f t="shared" si="16"/>
        <v>23</v>
      </c>
      <c r="Q70" s="218">
        <f t="shared" si="17"/>
        <v>35</v>
      </c>
      <c r="R70" s="218">
        <f t="shared" si="18"/>
        <v>1385</v>
      </c>
      <c r="T70">
        <v>524</v>
      </c>
      <c r="U70">
        <v>8309</v>
      </c>
      <c r="V70" t="s">
        <v>252</v>
      </c>
      <c r="W70">
        <v>1573.0940000000001</v>
      </c>
      <c r="X70">
        <v>838.66899999999998</v>
      </c>
      <c r="Y70">
        <v>1.8759999999999999</v>
      </c>
      <c r="Z70">
        <v>17.081</v>
      </c>
      <c r="AA70">
        <v>95.833584000000002</v>
      </c>
      <c r="AB70">
        <v>0.65165200000000001</v>
      </c>
      <c r="AC70">
        <v>37.702469000000001</v>
      </c>
      <c r="AD70" s="1">
        <v>303</v>
      </c>
      <c r="AE70">
        <v>35</v>
      </c>
      <c r="AF70">
        <v>1385</v>
      </c>
      <c r="AG70">
        <v>83</v>
      </c>
      <c r="AH70">
        <v>16.414850000000001</v>
      </c>
      <c r="AI70">
        <v>2072.6999999999998</v>
      </c>
      <c r="AJ70">
        <v>0</v>
      </c>
      <c r="AK70">
        <v>23</v>
      </c>
      <c r="AL70">
        <v>4214</v>
      </c>
      <c r="AM70">
        <v>0.72153846153846146</v>
      </c>
      <c r="AN70" t="s">
        <v>70</v>
      </c>
      <c r="AO70">
        <v>1573.0940000000001</v>
      </c>
      <c r="AP70" t="s">
        <v>450</v>
      </c>
      <c r="AQ70" t="s">
        <v>116</v>
      </c>
      <c r="AR70" t="s">
        <v>117</v>
      </c>
      <c r="AS70" t="s">
        <v>116</v>
      </c>
      <c r="AT70" t="s">
        <v>117</v>
      </c>
      <c r="AU70" t="s">
        <v>184</v>
      </c>
      <c r="AV70" t="s">
        <v>252</v>
      </c>
      <c r="AW70" t="s">
        <v>70</v>
      </c>
      <c r="AX70">
        <v>8309</v>
      </c>
      <c r="AY70" t="s">
        <v>549</v>
      </c>
      <c r="AZ70">
        <v>11</v>
      </c>
      <c r="BA70" t="s">
        <v>582</v>
      </c>
      <c r="BB70">
        <v>1</v>
      </c>
      <c r="BC70">
        <v>1</v>
      </c>
      <c r="BE70" t="s">
        <v>70</v>
      </c>
      <c r="BF70">
        <v>0</v>
      </c>
      <c r="BG70" t="s">
        <v>288</v>
      </c>
      <c r="BI70" t="s">
        <v>116</v>
      </c>
      <c r="BJ70" t="s">
        <v>252</v>
      </c>
      <c r="BK70" t="s">
        <v>70</v>
      </c>
      <c r="BL70">
        <v>0.72153846153846146</v>
      </c>
      <c r="BM70">
        <v>8309</v>
      </c>
      <c r="BN70" t="s">
        <v>117</v>
      </c>
      <c r="BO70" t="s">
        <v>184</v>
      </c>
      <c r="BP70">
        <v>1</v>
      </c>
      <c r="BQ70">
        <v>1573.0940000000001</v>
      </c>
      <c r="BR70">
        <v>6.799829170533787E-3</v>
      </c>
      <c r="BS70">
        <v>0.39341603878656983</v>
      </c>
      <c r="BT70">
        <v>0.19261404595021023</v>
      </c>
      <c r="BU70">
        <v>17.081</v>
      </c>
      <c r="BV70">
        <v>2.2249147221971479</v>
      </c>
      <c r="BW70">
        <v>88.043054006944274</v>
      </c>
      <c r="BX70">
        <v>23</v>
      </c>
      <c r="BY70">
        <v>35</v>
      </c>
      <c r="BZ70">
        <v>1385</v>
      </c>
    </row>
    <row r="71" spans="1:78" ht="16.5">
      <c r="A71" s="294" t="str">
        <f t="shared" ref="A71:A112" si="19">BI71</f>
        <v>신화여객</v>
      </c>
      <c r="B71" s="124" t="str">
        <f t="shared" ref="B71:B112" si="20">IF(BJ71="NULL", E71, BJ71)</f>
        <v>이영배</v>
      </c>
      <c r="C71" s="125" t="str">
        <f t="shared" ref="C71:C112" si="21">BK71</f>
        <v>F</v>
      </c>
      <c r="D71" s="126">
        <f t="shared" ref="D71:D112" si="22">BL71</f>
        <v>0.75997803272879083</v>
      </c>
      <c r="E71" s="127">
        <f t="shared" ref="E71:E112" si="23">U71</f>
        <v>9914</v>
      </c>
      <c r="F71" s="128" t="str">
        <f t="shared" ref="F71:F112" si="24">BN71</f>
        <v>34</v>
      </c>
      <c r="G71" s="129" t="str">
        <f t="shared" ref="G71:G112" si="25">BO71</f>
        <v>72바1108</v>
      </c>
      <c r="H71" s="130">
        <f t="shared" ref="H71:H112" si="26">BP71</f>
        <v>2</v>
      </c>
      <c r="I71" s="131">
        <f t="shared" ref="I71:I112" si="27">BQ71</f>
        <v>5089.3369999999995</v>
      </c>
      <c r="J71" s="132">
        <f t="shared" ref="J71:J112" si="28">AB71/AA71</f>
        <v>2.0565755700148385E-2</v>
      </c>
      <c r="K71" s="132">
        <f t="shared" ref="K71:K112" si="29">AC71/AA71</f>
        <v>0.39301782260437262</v>
      </c>
      <c r="L71" s="132">
        <f t="shared" ref="L71:L112" si="30">AD71/I71</f>
        <v>0.1744824522329726</v>
      </c>
      <c r="M71" s="133">
        <f t="shared" ref="M71:M112" si="31">Z71</f>
        <v>14.88</v>
      </c>
      <c r="N71" s="134">
        <f t="shared" ref="N71:N112" si="32">BV71</f>
        <v>2.3578709761212515</v>
      </c>
      <c r="O71" s="134">
        <f t="shared" ref="O71:O112" si="33">BW71</f>
        <v>53.523671157952407</v>
      </c>
      <c r="P71" s="215">
        <f t="shared" ref="P71:P112" si="34">AK71</f>
        <v>51</v>
      </c>
      <c r="Q71" s="216">
        <f t="shared" ref="Q71:Q112" si="35">AE71</f>
        <v>120</v>
      </c>
      <c r="R71" s="216">
        <f t="shared" ref="R71:R112" si="36">AF71</f>
        <v>2724</v>
      </c>
      <c r="T71">
        <v>524</v>
      </c>
      <c r="U71">
        <v>9914</v>
      </c>
      <c r="V71" t="s">
        <v>253</v>
      </c>
      <c r="W71">
        <v>5089.3370000000004</v>
      </c>
      <c r="X71">
        <v>2576.3519999999999</v>
      </c>
      <c r="Y71">
        <v>1.9750000000000001</v>
      </c>
      <c r="Z71">
        <v>14.88</v>
      </c>
      <c r="AA71">
        <v>337.53187100000002</v>
      </c>
      <c r="AB71">
        <v>6.9415979999999999</v>
      </c>
      <c r="AC71">
        <v>132.65604099999999</v>
      </c>
      <c r="AD71" s="1">
        <v>888</v>
      </c>
      <c r="AE71">
        <v>120</v>
      </c>
      <c r="AF71">
        <v>2724</v>
      </c>
      <c r="AG71">
        <v>78</v>
      </c>
      <c r="AH71">
        <v>15.078093000000001</v>
      </c>
      <c r="AI71">
        <v>3204.5</v>
      </c>
      <c r="AJ71">
        <v>0</v>
      </c>
      <c r="AK71">
        <v>51</v>
      </c>
      <c r="AL71">
        <v>11922</v>
      </c>
      <c r="AM71">
        <v>0.75997803272879083</v>
      </c>
      <c r="AN71" t="s">
        <v>70</v>
      </c>
      <c r="AO71">
        <v>4988.1819999999998</v>
      </c>
      <c r="AP71" t="s">
        <v>451</v>
      </c>
      <c r="AQ71" t="s">
        <v>116</v>
      </c>
      <c r="AR71" t="s">
        <v>117</v>
      </c>
      <c r="AS71" t="s">
        <v>116</v>
      </c>
      <c r="AT71" t="s">
        <v>117</v>
      </c>
      <c r="AU71" t="s">
        <v>182</v>
      </c>
      <c r="AV71" t="s">
        <v>253</v>
      </c>
      <c r="AW71" t="s">
        <v>70</v>
      </c>
      <c r="AX71">
        <v>9914</v>
      </c>
      <c r="AY71" t="s">
        <v>549</v>
      </c>
      <c r="AZ71">
        <v>8</v>
      </c>
      <c r="BA71" t="s">
        <v>583</v>
      </c>
      <c r="BB71">
        <v>2</v>
      </c>
      <c r="BC71">
        <v>1</v>
      </c>
      <c r="BE71" t="s">
        <v>70</v>
      </c>
      <c r="BF71">
        <v>0</v>
      </c>
      <c r="BG71" t="s">
        <v>288</v>
      </c>
      <c r="BI71" t="s">
        <v>116</v>
      </c>
      <c r="BJ71" t="s">
        <v>253</v>
      </c>
      <c r="BK71" t="s">
        <v>70</v>
      </c>
      <c r="BL71">
        <v>0.75997803272879083</v>
      </c>
      <c r="BM71">
        <v>9914</v>
      </c>
      <c r="BN71" t="s">
        <v>117</v>
      </c>
      <c r="BO71" t="s">
        <v>182</v>
      </c>
      <c r="BP71">
        <v>2</v>
      </c>
      <c r="BQ71">
        <v>5089.3369999999995</v>
      </c>
      <c r="BR71">
        <v>2.0565755700148385E-2</v>
      </c>
      <c r="BS71">
        <v>0.39301782260437262</v>
      </c>
      <c r="BT71">
        <v>0.17448245223297257</v>
      </c>
      <c r="BU71">
        <v>14.88</v>
      </c>
      <c r="BV71">
        <v>2.3578709761212515</v>
      </c>
      <c r="BW71">
        <v>53.523671157952407</v>
      </c>
      <c r="BX71">
        <v>51</v>
      </c>
      <c r="BY71">
        <v>120</v>
      </c>
      <c r="BZ71">
        <v>2724</v>
      </c>
    </row>
    <row r="72" spans="1:78" ht="16.5">
      <c r="A72" s="295" t="str">
        <f t="shared" si="19"/>
        <v>신화여객</v>
      </c>
      <c r="B72" s="108" t="str">
        <f t="shared" si="20"/>
        <v>이옥선</v>
      </c>
      <c r="C72" s="109" t="str">
        <f t="shared" si="21"/>
        <v>C</v>
      </c>
      <c r="D72" s="110">
        <f t="shared" si="22"/>
        <v>0.85343749999999996</v>
      </c>
      <c r="E72" s="111">
        <f t="shared" si="23"/>
        <v>4922</v>
      </c>
      <c r="F72" s="112" t="str">
        <f t="shared" si="24"/>
        <v>526</v>
      </c>
      <c r="G72" s="113" t="str">
        <f t="shared" si="25"/>
        <v>72바1111</v>
      </c>
      <c r="H72" s="114">
        <f t="shared" si="26"/>
        <v>1</v>
      </c>
      <c r="I72" s="115">
        <f t="shared" si="27"/>
        <v>1673.059</v>
      </c>
      <c r="J72" s="116">
        <f t="shared" si="28"/>
        <v>6.4493529232837275E-3</v>
      </c>
      <c r="K72" s="116">
        <f t="shared" si="29"/>
        <v>0.32857975460119987</v>
      </c>
      <c r="L72" s="116">
        <f t="shared" si="30"/>
        <v>0.11057589720386431</v>
      </c>
      <c r="M72" s="117">
        <f t="shared" si="31"/>
        <v>9.0950000000000006</v>
      </c>
      <c r="N72" s="118">
        <f t="shared" si="32"/>
        <v>0.23908302098132822</v>
      </c>
      <c r="O72" s="118">
        <f t="shared" si="33"/>
        <v>2.5701424755492783</v>
      </c>
      <c r="P72" s="217">
        <f t="shared" si="34"/>
        <v>1</v>
      </c>
      <c r="Q72" s="218">
        <f t="shared" si="35"/>
        <v>4</v>
      </c>
      <c r="R72" s="218">
        <f t="shared" si="36"/>
        <v>43</v>
      </c>
      <c r="T72">
        <v>524</v>
      </c>
      <c r="U72">
        <v>4922</v>
      </c>
      <c r="V72" t="s">
        <v>294</v>
      </c>
      <c r="W72">
        <v>1673.059</v>
      </c>
      <c r="X72">
        <v>612.53599999999994</v>
      </c>
      <c r="Y72">
        <v>2.7309999999999999</v>
      </c>
      <c r="Z72">
        <v>9.0950000000000006</v>
      </c>
      <c r="AA72">
        <v>113.312453</v>
      </c>
      <c r="AB72">
        <v>0.730792</v>
      </c>
      <c r="AC72">
        <v>37.232177999999998</v>
      </c>
      <c r="AD72" s="1">
        <v>185</v>
      </c>
      <c r="AE72">
        <v>4</v>
      </c>
      <c r="AF72">
        <v>43</v>
      </c>
      <c r="AG72">
        <v>59</v>
      </c>
      <c r="AH72">
        <v>14.765005</v>
      </c>
      <c r="AI72">
        <v>0</v>
      </c>
      <c r="AJ72">
        <v>0</v>
      </c>
      <c r="AK72">
        <v>1</v>
      </c>
      <c r="AL72">
        <v>108</v>
      </c>
      <c r="AM72">
        <v>0.85343749999999996</v>
      </c>
      <c r="AN72" t="s">
        <v>69</v>
      </c>
      <c r="AO72">
        <v>1673.059</v>
      </c>
      <c r="AP72" t="s">
        <v>452</v>
      </c>
      <c r="AQ72" t="s">
        <v>116</v>
      </c>
      <c r="AR72" t="s">
        <v>119</v>
      </c>
      <c r="AS72" t="s">
        <v>116</v>
      </c>
      <c r="AT72" t="s">
        <v>119</v>
      </c>
      <c r="AU72" t="s">
        <v>289</v>
      </c>
      <c r="AV72" t="s">
        <v>294</v>
      </c>
      <c r="AW72" t="s">
        <v>69</v>
      </c>
      <c r="AX72">
        <v>4922</v>
      </c>
      <c r="AY72" t="s">
        <v>530</v>
      </c>
      <c r="AZ72">
        <v>6</v>
      </c>
      <c r="BA72" t="s">
        <v>383</v>
      </c>
      <c r="BB72">
        <v>1</v>
      </c>
      <c r="BC72">
        <v>1</v>
      </c>
      <c r="BE72" t="s">
        <v>67</v>
      </c>
      <c r="BF72">
        <v>1</v>
      </c>
      <c r="BG72" t="s">
        <v>329</v>
      </c>
      <c r="BI72" t="s">
        <v>116</v>
      </c>
      <c r="BJ72" t="s">
        <v>294</v>
      </c>
      <c r="BK72" t="s">
        <v>69</v>
      </c>
      <c r="BL72">
        <v>0.85343749999999996</v>
      </c>
      <c r="BM72">
        <v>4922</v>
      </c>
      <c r="BN72" t="s">
        <v>119</v>
      </c>
      <c r="BO72" t="s">
        <v>289</v>
      </c>
      <c r="BP72">
        <v>1</v>
      </c>
      <c r="BQ72">
        <v>1673.059</v>
      </c>
      <c r="BR72">
        <v>6.4493529232837275E-3</v>
      </c>
      <c r="BS72">
        <v>0.32857975460119987</v>
      </c>
      <c r="BT72">
        <v>0.11057589720386431</v>
      </c>
      <c r="BU72">
        <v>9.0950000000000006</v>
      </c>
      <c r="BV72">
        <v>0.23908302098132822</v>
      </c>
      <c r="BW72">
        <v>2.5701424755492783</v>
      </c>
      <c r="BX72">
        <v>1</v>
      </c>
      <c r="BY72">
        <v>4</v>
      </c>
      <c r="BZ72">
        <v>43</v>
      </c>
    </row>
    <row r="73" spans="1:78" ht="16.5">
      <c r="A73" s="294" t="str">
        <f t="shared" si="19"/>
        <v>신화여객</v>
      </c>
      <c r="B73" s="124" t="str">
        <f t="shared" si="20"/>
        <v>이용권</v>
      </c>
      <c r="C73" s="125" t="str">
        <f t="shared" si="21"/>
        <v>F</v>
      </c>
      <c r="D73" s="126">
        <f t="shared" si="22"/>
        <v>0.73093604189189942</v>
      </c>
      <c r="E73" s="127">
        <f t="shared" si="23"/>
        <v>472</v>
      </c>
      <c r="F73" s="128" t="str">
        <f t="shared" si="24"/>
        <v>34</v>
      </c>
      <c r="G73" s="129" t="str">
        <f t="shared" si="25"/>
        <v>71바6161</v>
      </c>
      <c r="H73" s="130">
        <f t="shared" si="26"/>
        <v>7</v>
      </c>
      <c r="I73" s="131">
        <f t="shared" si="27"/>
        <v>1353.3000000000002</v>
      </c>
      <c r="J73" s="132">
        <f t="shared" si="28"/>
        <v>1.9436913396834916E-2</v>
      </c>
      <c r="K73" s="132">
        <f t="shared" si="29"/>
        <v>0.38953221097042673</v>
      </c>
      <c r="L73" s="132">
        <f t="shared" si="30"/>
        <v>0.21576886130200248</v>
      </c>
      <c r="M73" s="133">
        <f t="shared" si="31"/>
        <v>16.475999999999999</v>
      </c>
      <c r="N73" s="134">
        <f t="shared" si="32"/>
        <v>0.14778689130274142</v>
      </c>
      <c r="O73" s="134">
        <f t="shared" si="33"/>
        <v>32.956476760511336</v>
      </c>
      <c r="P73" s="215">
        <f t="shared" si="34"/>
        <v>4</v>
      </c>
      <c r="Q73" s="216">
        <f t="shared" si="35"/>
        <v>2</v>
      </c>
      <c r="R73" s="216">
        <f t="shared" si="36"/>
        <v>446</v>
      </c>
      <c r="T73">
        <v>524</v>
      </c>
      <c r="U73">
        <v>472</v>
      </c>
      <c r="V73" t="s">
        <v>317</v>
      </c>
      <c r="W73">
        <v>1353.3</v>
      </c>
      <c r="X73">
        <v>722.65</v>
      </c>
      <c r="Y73">
        <v>1.873</v>
      </c>
      <c r="Z73">
        <v>16.475999999999999</v>
      </c>
      <c r="AA73">
        <v>88.489975999999999</v>
      </c>
      <c r="AB73">
        <v>1.7199720000000001</v>
      </c>
      <c r="AC73">
        <v>34.469695999999999</v>
      </c>
      <c r="AD73" s="1">
        <v>292</v>
      </c>
      <c r="AE73">
        <v>2</v>
      </c>
      <c r="AF73">
        <v>446</v>
      </c>
      <c r="AG73">
        <v>73</v>
      </c>
      <c r="AH73">
        <v>15.293257000000001</v>
      </c>
      <c r="AI73">
        <v>702.5</v>
      </c>
      <c r="AJ73">
        <v>0</v>
      </c>
      <c r="AK73">
        <v>4</v>
      </c>
      <c r="AL73">
        <v>1419</v>
      </c>
      <c r="AM73">
        <v>0.73093604189189942</v>
      </c>
      <c r="AN73" t="s">
        <v>70</v>
      </c>
      <c r="AO73">
        <v>391.74099999999999</v>
      </c>
      <c r="AP73" t="s">
        <v>453</v>
      </c>
      <c r="AQ73" t="s">
        <v>116</v>
      </c>
      <c r="AR73" t="s">
        <v>117</v>
      </c>
      <c r="AS73" t="s">
        <v>116</v>
      </c>
      <c r="AT73" t="s">
        <v>117</v>
      </c>
      <c r="AU73" t="s">
        <v>336</v>
      </c>
      <c r="AV73" t="s">
        <v>317</v>
      </c>
      <c r="AW73" t="s">
        <v>70</v>
      </c>
      <c r="AX73">
        <v>472</v>
      </c>
      <c r="AY73" t="s">
        <v>549</v>
      </c>
      <c r="AZ73">
        <v>10</v>
      </c>
      <c r="BA73" t="s">
        <v>584</v>
      </c>
      <c r="BB73">
        <v>7</v>
      </c>
      <c r="BC73">
        <v>1</v>
      </c>
      <c r="BE73" t="s">
        <v>70</v>
      </c>
      <c r="BF73">
        <v>0</v>
      </c>
      <c r="BG73" t="s">
        <v>288</v>
      </c>
      <c r="BI73" t="s">
        <v>116</v>
      </c>
      <c r="BJ73" t="s">
        <v>317</v>
      </c>
      <c r="BK73" t="s">
        <v>70</v>
      </c>
      <c r="BL73">
        <v>0.73093604189189942</v>
      </c>
      <c r="BM73">
        <v>472</v>
      </c>
      <c r="BN73" t="s">
        <v>117</v>
      </c>
      <c r="BO73" t="s">
        <v>336</v>
      </c>
      <c r="BP73">
        <v>7</v>
      </c>
      <c r="BQ73">
        <v>1353.3000000000002</v>
      </c>
      <c r="BR73">
        <v>1.9436913396834916E-2</v>
      </c>
      <c r="BS73">
        <v>0.38953221097042673</v>
      </c>
      <c r="BT73">
        <v>0.21576886130200251</v>
      </c>
      <c r="BU73">
        <v>16.475999999999999</v>
      </c>
      <c r="BV73">
        <v>0.14778689130274142</v>
      </c>
      <c r="BW73">
        <v>32.956476760511336</v>
      </c>
      <c r="BX73">
        <v>4</v>
      </c>
      <c r="BY73">
        <v>2</v>
      </c>
      <c r="BZ73">
        <v>446</v>
      </c>
    </row>
    <row r="74" spans="1:78" ht="16.5">
      <c r="A74" s="295" t="str">
        <f t="shared" si="19"/>
        <v>신화여객</v>
      </c>
      <c r="B74" s="108" t="str">
        <f t="shared" si="20"/>
        <v>이우빈</v>
      </c>
      <c r="C74" s="109" t="str">
        <f t="shared" si="21"/>
        <v>C</v>
      </c>
      <c r="D74" s="110">
        <f t="shared" si="22"/>
        <v>0.87249999999999994</v>
      </c>
      <c r="E74" s="111">
        <f t="shared" si="23"/>
        <v>4242</v>
      </c>
      <c r="F74" s="112" t="str">
        <f t="shared" si="24"/>
        <v>526</v>
      </c>
      <c r="G74" s="113" t="str">
        <f t="shared" si="25"/>
        <v>71바5105</v>
      </c>
      <c r="H74" s="114">
        <f t="shared" si="26"/>
        <v>1</v>
      </c>
      <c r="I74" s="115">
        <f t="shared" si="27"/>
        <v>2195.1039999999998</v>
      </c>
      <c r="J74" s="116">
        <f t="shared" si="28"/>
        <v>1.5205634556707858E-2</v>
      </c>
      <c r="K74" s="116">
        <f t="shared" si="29"/>
        <v>0.37114894975500057</v>
      </c>
      <c r="L74" s="116">
        <f t="shared" si="30"/>
        <v>0.31843593743166615</v>
      </c>
      <c r="M74" s="117">
        <f t="shared" si="31"/>
        <v>8.673</v>
      </c>
      <c r="N74" s="118">
        <f t="shared" si="32"/>
        <v>9.1111856203624067E-2</v>
      </c>
      <c r="O74" s="118">
        <f t="shared" si="33"/>
        <v>7.8356196335116701</v>
      </c>
      <c r="P74" s="217">
        <f t="shared" si="34"/>
        <v>2</v>
      </c>
      <c r="Q74" s="218">
        <f t="shared" si="35"/>
        <v>2</v>
      </c>
      <c r="R74" s="218">
        <f t="shared" si="36"/>
        <v>172</v>
      </c>
      <c r="T74">
        <v>524</v>
      </c>
      <c r="U74">
        <v>4242</v>
      </c>
      <c r="V74" t="s">
        <v>254</v>
      </c>
      <c r="W74">
        <v>2195.1039999999998</v>
      </c>
      <c r="X74">
        <v>786.23699999999997</v>
      </c>
      <c r="Y74">
        <v>2.7919999999999998</v>
      </c>
      <c r="Z74">
        <v>8.673</v>
      </c>
      <c r="AA74">
        <v>152.05994799999999</v>
      </c>
      <c r="AB74">
        <v>2.3121679999999998</v>
      </c>
      <c r="AC74">
        <v>56.436889999999998</v>
      </c>
      <c r="AD74" s="1">
        <v>699</v>
      </c>
      <c r="AE74">
        <v>2</v>
      </c>
      <c r="AF74">
        <v>172</v>
      </c>
      <c r="AG74">
        <v>62</v>
      </c>
      <c r="AH74">
        <v>14.435779999999999</v>
      </c>
      <c r="AI74">
        <v>0</v>
      </c>
      <c r="AJ74">
        <v>0</v>
      </c>
      <c r="AK74">
        <v>2</v>
      </c>
      <c r="AL74">
        <v>140</v>
      </c>
      <c r="AM74">
        <v>0.87249999999999994</v>
      </c>
      <c r="AN74" t="s">
        <v>69</v>
      </c>
      <c r="AO74">
        <v>2195.1039999999998</v>
      </c>
      <c r="AP74" t="s">
        <v>454</v>
      </c>
      <c r="AQ74" t="s">
        <v>116</v>
      </c>
      <c r="AR74" t="s">
        <v>119</v>
      </c>
      <c r="AS74" t="s">
        <v>116</v>
      </c>
      <c r="AT74" t="s">
        <v>119</v>
      </c>
      <c r="AU74" t="s">
        <v>195</v>
      </c>
      <c r="AV74" t="s">
        <v>254</v>
      </c>
      <c r="AW74" t="s">
        <v>69</v>
      </c>
      <c r="AX74">
        <v>4242</v>
      </c>
      <c r="AY74" t="s">
        <v>530</v>
      </c>
      <c r="AZ74">
        <v>3</v>
      </c>
      <c r="BA74" t="s">
        <v>367</v>
      </c>
      <c r="BB74">
        <v>1</v>
      </c>
      <c r="BC74">
        <v>1</v>
      </c>
      <c r="BE74" t="s">
        <v>69</v>
      </c>
      <c r="BF74">
        <v>0</v>
      </c>
      <c r="BG74" t="s">
        <v>288</v>
      </c>
      <c r="BI74" t="s">
        <v>116</v>
      </c>
      <c r="BJ74" t="s">
        <v>254</v>
      </c>
      <c r="BK74" t="s">
        <v>69</v>
      </c>
      <c r="BL74">
        <v>0.87249999999999994</v>
      </c>
      <c r="BM74">
        <v>4242</v>
      </c>
      <c r="BN74" t="s">
        <v>119</v>
      </c>
      <c r="BO74" t="s">
        <v>195</v>
      </c>
      <c r="BP74">
        <v>1</v>
      </c>
      <c r="BQ74">
        <v>2195.1039999999998</v>
      </c>
      <c r="BR74">
        <v>1.5205634556707858E-2</v>
      </c>
      <c r="BS74">
        <v>0.37114894975500057</v>
      </c>
      <c r="BT74">
        <v>0.31843593743166615</v>
      </c>
      <c r="BU74">
        <v>8.673</v>
      </c>
      <c r="BV74">
        <v>9.1111856203624067E-2</v>
      </c>
      <c r="BW74">
        <v>7.8356196335116701</v>
      </c>
      <c r="BX74">
        <v>2</v>
      </c>
      <c r="BY74">
        <v>2</v>
      </c>
      <c r="BZ74">
        <v>172</v>
      </c>
    </row>
    <row r="75" spans="1:78" ht="16.5">
      <c r="A75" s="294" t="str">
        <f t="shared" si="19"/>
        <v>신화여객</v>
      </c>
      <c r="B75" s="124" t="str">
        <f t="shared" si="20"/>
        <v>이일남</v>
      </c>
      <c r="C75" s="125" t="str">
        <f t="shared" si="21"/>
        <v>S</v>
      </c>
      <c r="D75" s="126">
        <f t="shared" si="22"/>
        <v>1.0408914871576829</v>
      </c>
      <c r="E75" s="127">
        <f t="shared" si="23"/>
        <v>3898</v>
      </c>
      <c r="F75" s="128" t="str">
        <f t="shared" si="24"/>
        <v>555</v>
      </c>
      <c r="G75" s="129" t="str">
        <f t="shared" si="25"/>
        <v>73아2101</v>
      </c>
      <c r="H75" s="130">
        <f t="shared" si="26"/>
        <v>4</v>
      </c>
      <c r="I75" s="131">
        <f t="shared" si="27"/>
        <v>890.59299999999996</v>
      </c>
      <c r="J75" s="132">
        <f t="shared" si="28"/>
        <v>3.0681725589327087E-2</v>
      </c>
      <c r="K75" s="132">
        <f t="shared" si="29"/>
        <v>0.34830322882448289</v>
      </c>
      <c r="L75" s="132">
        <f t="shared" si="30"/>
        <v>0.23242940377927965</v>
      </c>
      <c r="M75" s="133">
        <f t="shared" si="31"/>
        <v>8.7110000000000003</v>
      </c>
      <c r="N75" s="134">
        <f t="shared" si="32"/>
        <v>0</v>
      </c>
      <c r="O75" s="134">
        <f t="shared" si="33"/>
        <v>5.2773825978870263</v>
      </c>
      <c r="P75" s="215">
        <f t="shared" si="34"/>
        <v>0</v>
      </c>
      <c r="Q75" s="216">
        <f t="shared" si="35"/>
        <v>0</v>
      </c>
      <c r="R75" s="216">
        <f t="shared" si="36"/>
        <v>47</v>
      </c>
      <c r="T75">
        <v>524</v>
      </c>
      <c r="U75">
        <v>3898</v>
      </c>
      <c r="V75" t="s">
        <v>295</v>
      </c>
      <c r="W75">
        <v>890.59299999999996</v>
      </c>
      <c r="X75">
        <v>311.62400000000002</v>
      </c>
      <c r="Y75">
        <v>2.8580000000000001</v>
      </c>
      <c r="Z75">
        <v>8.7110000000000003</v>
      </c>
      <c r="AA75">
        <v>61.535522</v>
      </c>
      <c r="AB75">
        <v>1.8880159999999999</v>
      </c>
      <c r="AC75">
        <v>21.433021</v>
      </c>
      <c r="AD75" s="1">
        <v>207</v>
      </c>
      <c r="AE75">
        <v>0</v>
      </c>
      <c r="AF75">
        <v>47</v>
      </c>
      <c r="AG75">
        <v>66</v>
      </c>
      <c r="AH75">
        <v>14.472827000000001</v>
      </c>
      <c r="AI75">
        <v>9.4</v>
      </c>
      <c r="AJ75">
        <v>0</v>
      </c>
      <c r="AK75">
        <v>0</v>
      </c>
      <c r="AL75">
        <v>0</v>
      </c>
      <c r="AM75">
        <v>1.0408914871576829</v>
      </c>
      <c r="AN75" t="s">
        <v>71</v>
      </c>
      <c r="AO75">
        <v>426.78699999999998</v>
      </c>
      <c r="AP75" t="s">
        <v>455</v>
      </c>
      <c r="AQ75" t="s">
        <v>116</v>
      </c>
      <c r="AR75" t="s">
        <v>120</v>
      </c>
      <c r="AS75" t="s">
        <v>116</v>
      </c>
      <c r="AT75" t="s">
        <v>120</v>
      </c>
      <c r="AU75" t="s">
        <v>207</v>
      </c>
      <c r="AV75" t="s">
        <v>295</v>
      </c>
      <c r="AW75" t="s">
        <v>71</v>
      </c>
      <c r="AX75">
        <v>3898</v>
      </c>
      <c r="AY75" t="s">
        <v>535</v>
      </c>
      <c r="AZ75">
        <v>3</v>
      </c>
      <c r="BA75" t="s">
        <v>585</v>
      </c>
      <c r="BB75">
        <v>4</v>
      </c>
      <c r="BC75">
        <v>1</v>
      </c>
      <c r="BE75" t="s">
        <v>66</v>
      </c>
      <c r="BF75">
        <v>1</v>
      </c>
      <c r="BG75" t="s">
        <v>329</v>
      </c>
      <c r="BI75" t="s">
        <v>116</v>
      </c>
      <c r="BJ75" t="s">
        <v>295</v>
      </c>
      <c r="BK75" t="s">
        <v>71</v>
      </c>
      <c r="BL75">
        <v>1.0408914871576829</v>
      </c>
      <c r="BM75">
        <v>3898</v>
      </c>
      <c r="BN75" t="s">
        <v>120</v>
      </c>
      <c r="BO75" t="s">
        <v>207</v>
      </c>
      <c r="BP75">
        <v>4</v>
      </c>
      <c r="BQ75">
        <v>890.59299999999996</v>
      </c>
      <c r="BR75">
        <v>3.0681725589327087E-2</v>
      </c>
      <c r="BS75">
        <v>0.34830322882448289</v>
      </c>
      <c r="BT75">
        <v>0.23242940377927965</v>
      </c>
      <c r="BU75">
        <v>8.7110000000000003</v>
      </c>
      <c r="BV75">
        <v>0</v>
      </c>
      <c r="BW75">
        <v>5.2773825978870263</v>
      </c>
      <c r="BX75">
        <v>0</v>
      </c>
      <c r="BY75">
        <v>0</v>
      </c>
      <c r="BZ75">
        <v>47</v>
      </c>
    </row>
    <row r="76" spans="1:78" ht="16.5">
      <c r="A76" s="295" t="str">
        <f t="shared" si="19"/>
        <v>신화여객</v>
      </c>
      <c r="B76" s="108" t="str">
        <f t="shared" si="20"/>
        <v>이재선</v>
      </c>
      <c r="C76" s="109" t="str">
        <f t="shared" si="21"/>
        <v>C</v>
      </c>
      <c r="D76" s="110">
        <f t="shared" si="22"/>
        <v>0.86786572767753001</v>
      </c>
      <c r="E76" s="111">
        <f t="shared" si="23"/>
        <v>435</v>
      </c>
      <c r="F76" s="112" t="str">
        <f t="shared" si="24"/>
        <v>37</v>
      </c>
      <c r="G76" s="113" t="str">
        <f t="shared" si="25"/>
        <v>71바6167</v>
      </c>
      <c r="H76" s="114">
        <f t="shared" si="26"/>
        <v>7</v>
      </c>
      <c r="I76" s="115">
        <f t="shared" si="27"/>
        <v>1355.8879999999999</v>
      </c>
      <c r="J76" s="116">
        <f t="shared" si="28"/>
        <v>3.9391571067067532E-2</v>
      </c>
      <c r="K76" s="116">
        <f t="shared" si="29"/>
        <v>0.36039662704583608</v>
      </c>
      <c r="L76" s="116">
        <f t="shared" si="30"/>
        <v>0.10841603436272024</v>
      </c>
      <c r="M76" s="117">
        <f t="shared" si="31"/>
        <v>11.538</v>
      </c>
      <c r="N76" s="118">
        <f t="shared" si="32"/>
        <v>7.3752404328381108E-2</v>
      </c>
      <c r="O76" s="118">
        <f t="shared" si="33"/>
        <v>11.874137096869358</v>
      </c>
      <c r="P76" s="217">
        <f t="shared" si="34"/>
        <v>8</v>
      </c>
      <c r="Q76" s="218">
        <f t="shared" si="35"/>
        <v>1</v>
      </c>
      <c r="R76" s="218">
        <f t="shared" si="36"/>
        <v>161</v>
      </c>
      <c r="T76">
        <v>524</v>
      </c>
      <c r="U76">
        <v>435</v>
      </c>
      <c r="V76" t="s">
        <v>255</v>
      </c>
      <c r="W76">
        <v>1355.8879999999999</v>
      </c>
      <c r="X76">
        <v>601.58100000000002</v>
      </c>
      <c r="Y76">
        <v>2.254</v>
      </c>
      <c r="Z76">
        <v>11.538</v>
      </c>
      <c r="AA76">
        <v>89.443017999999995</v>
      </c>
      <c r="AB76">
        <v>3.523301</v>
      </c>
      <c r="AC76">
        <v>32.234962000000003</v>
      </c>
      <c r="AD76" s="1">
        <v>147</v>
      </c>
      <c r="AE76">
        <v>1</v>
      </c>
      <c r="AF76">
        <v>161</v>
      </c>
      <c r="AG76">
        <v>70</v>
      </c>
      <c r="AH76">
        <v>15.159238</v>
      </c>
      <c r="AI76">
        <v>32.9</v>
      </c>
      <c r="AJ76">
        <v>0</v>
      </c>
      <c r="AK76">
        <v>8</v>
      </c>
      <c r="AL76">
        <v>933</v>
      </c>
      <c r="AM76">
        <v>0.86786572767753001</v>
      </c>
      <c r="AN76" t="s">
        <v>69</v>
      </c>
      <c r="AO76">
        <v>377.012</v>
      </c>
      <c r="AP76" t="s">
        <v>456</v>
      </c>
      <c r="AQ76" t="s">
        <v>116</v>
      </c>
      <c r="AR76" t="s">
        <v>118</v>
      </c>
      <c r="AS76" t="s">
        <v>116</v>
      </c>
      <c r="AT76" t="s">
        <v>118</v>
      </c>
      <c r="AU76" t="s">
        <v>189</v>
      </c>
      <c r="AV76" t="s">
        <v>255</v>
      </c>
      <c r="AW76" t="s">
        <v>69</v>
      </c>
      <c r="AX76">
        <v>435</v>
      </c>
      <c r="AY76" t="s">
        <v>539</v>
      </c>
      <c r="AZ76">
        <v>6</v>
      </c>
      <c r="BA76" t="s">
        <v>586</v>
      </c>
      <c r="BB76">
        <v>7</v>
      </c>
      <c r="BC76">
        <v>1</v>
      </c>
      <c r="BE76" t="s">
        <v>67</v>
      </c>
      <c r="BF76">
        <v>1</v>
      </c>
      <c r="BG76" t="s">
        <v>329</v>
      </c>
      <c r="BI76" t="s">
        <v>116</v>
      </c>
      <c r="BJ76" t="s">
        <v>255</v>
      </c>
      <c r="BK76" t="s">
        <v>69</v>
      </c>
      <c r="BL76">
        <v>0.86786572767753001</v>
      </c>
      <c r="BM76">
        <v>435</v>
      </c>
      <c r="BN76" t="s">
        <v>118</v>
      </c>
      <c r="BO76" t="s">
        <v>189</v>
      </c>
      <c r="BP76">
        <v>7</v>
      </c>
      <c r="BQ76">
        <v>1355.8879999999999</v>
      </c>
      <c r="BR76">
        <v>3.9391571067067532E-2</v>
      </c>
      <c r="BS76">
        <v>0.36039662704583608</v>
      </c>
      <c r="BT76">
        <v>0.10841603436272024</v>
      </c>
      <c r="BU76">
        <v>11.538</v>
      </c>
      <c r="BV76">
        <v>7.3752404328381108E-2</v>
      </c>
      <c r="BW76">
        <v>11.874137096869358</v>
      </c>
      <c r="BX76">
        <v>8</v>
      </c>
      <c r="BY76">
        <v>1</v>
      </c>
      <c r="BZ76">
        <v>161</v>
      </c>
    </row>
    <row r="77" spans="1:78" ht="16.5">
      <c r="A77" s="294" t="str">
        <f t="shared" si="19"/>
        <v>신화여객</v>
      </c>
      <c r="B77" s="124" t="str">
        <f t="shared" si="20"/>
        <v>이재형</v>
      </c>
      <c r="C77" s="125" t="str">
        <f t="shared" si="21"/>
        <v>C</v>
      </c>
      <c r="D77" s="126">
        <f t="shared" si="22"/>
        <v>0.89884615384615385</v>
      </c>
      <c r="E77" s="127">
        <f t="shared" si="23"/>
        <v>8439</v>
      </c>
      <c r="F77" s="128" t="str">
        <f t="shared" si="24"/>
        <v>34</v>
      </c>
      <c r="G77" s="129" t="str">
        <f t="shared" si="25"/>
        <v>71바6158</v>
      </c>
      <c r="H77" s="130">
        <f t="shared" si="26"/>
        <v>1</v>
      </c>
      <c r="I77" s="131">
        <f t="shared" si="27"/>
        <v>2658.0729999999999</v>
      </c>
      <c r="J77" s="132">
        <f t="shared" si="28"/>
        <v>7.5273429402379355E-3</v>
      </c>
      <c r="K77" s="132">
        <f t="shared" si="29"/>
        <v>0.32240497745387442</v>
      </c>
      <c r="L77" s="132">
        <f t="shared" si="30"/>
        <v>0.15048495658320898</v>
      </c>
      <c r="M77" s="133">
        <f t="shared" si="31"/>
        <v>12.407</v>
      </c>
      <c r="N77" s="134">
        <f t="shared" si="32"/>
        <v>0.18810619572901122</v>
      </c>
      <c r="O77" s="134">
        <f t="shared" si="33"/>
        <v>13.054569983593378</v>
      </c>
      <c r="P77" s="215">
        <f t="shared" si="34"/>
        <v>3</v>
      </c>
      <c r="Q77" s="216">
        <f t="shared" si="35"/>
        <v>5</v>
      </c>
      <c r="R77" s="216">
        <f t="shared" si="36"/>
        <v>352</v>
      </c>
      <c r="T77">
        <v>524</v>
      </c>
      <c r="U77">
        <v>8439</v>
      </c>
      <c r="V77" t="s">
        <v>256</v>
      </c>
      <c r="W77">
        <v>2687.1289999999999</v>
      </c>
      <c r="X77">
        <v>1154.6690000000001</v>
      </c>
      <c r="Y77">
        <v>2.327</v>
      </c>
      <c r="Z77">
        <v>12.407</v>
      </c>
      <c r="AA77">
        <v>159.59549200000001</v>
      </c>
      <c r="AB77">
        <v>1.20133</v>
      </c>
      <c r="AC77">
        <v>51.454380999999998</v>
      </c>
      <c r="AD77" s="1">
        <v>400</v>
      </c>
      <c r="AE77">
        <v>5</v>
      </c>
      <c r="AF77">
        <v>352</v>
      </c>
      <c r="AG77">
        <v>84</v>
      </c>
      <c r="AH77">
        <v>16.837122999999998</v>
      </c>
      <c r="AI77">
        <v>515.79999999999995</v>
      </c>
      <c r="AJ77">
        <v>0</v>
      </c>
      <c r="AK77">
        <v>3</v>
      </c>
      <c r="AL77">
        <v>4296</v>
      </c>
      <c r="AM77">
        <v>0.89884615384615385</v>
      </c>
      <c r="AN77" t="s">
        <v>69</v>
      </c>
      <c r="AO77">
        <v>2658.0729999999999</v>
      </c>
      <c r="AP77" t="s">
        <v>457</v>
      </c>
      <c r="AQ77" t="s">
        <v>116</v>
      </c>
      <c r="AR77" t="s">
        <v>117</v>
      </c>
      <c r="AS77" t="s">
        <v>116</v>
      </c>
      <c r="AT77" t="s">
        <v>117</v>
      </c>
      <c r="AU77" t="s">
        <v>174</v>
      </c>
      <c r="AV77" t="s">
        <v>256</v>
      </c>
      <c r="AW77" t="s">
        <v>69</v>
      </c>
      <c r="AX77">
        <v>8439</v>
      </c>
      <c r="AY77" t="s">
        <v>537</v>
      </c>
      <c r="AZ77">
        <v>1</v>
      </c>
      <c r="BA77" t="s">
        <v>179</v>
      </c>
      <c r="BB77">
        <v>1</v>
      </c>
      <c r="BC77">
        <v>1</v>
      </c>
      <c r="BE77" t="s">
        <v>68</v>
      </c>
      <c r="BF77">
        <v>-1</v>
      </c>
      <c r="BG77" t="s">
        <v>377</v>
      </c>
      <c r="BI77" t="s">
        <v>116</v>
      </c>
      <c r="BJ77" t="s">
        <v>256</v>
      </c>
      <c r="BK77" t="s">
        <v>69</v>
      </c>
      <c r="BL77">
        <v>0.89884615384615385</v>
      </c>
      <c r="BM77">
        <v>8439</v>
      </c>
      <c r="BN77" t="s">
        <v>117</v>
      </c>
      <c r="BO77" t="s">
        <v>174</v>
      </c>
      <c r="BP77">
        <v>1</v>
      </c>
      <c r="BQ77">
        <v>2658.0729999999999</v>
      </c>
      <c r="BR77">
        <v>7.5273429402379355E-3</v>
      </c>
      <c r="BS77">
        <v>0.32240497745387442</v>
      </c>
      <c r="BT77">
        <v>0.14885775859662859</v>
      </c>
      <c r="BU77">
        <v>12.407</v>
      </c>
      <c r="BV77">
        <v>0.18810619572901122</v>
      </c>
      <c r="BW77">
        <v>13.054569983593378</v>
      </c>
      <c r="BX77">
        <v>3</v>
      </c>
      <c r="BY77">
        <v>5</v>
      </c>
      <c r="BZ77">
        <v>352</v>
      </c>
    </row>
    <row r="78" spans="1:78" ht="16.5">
      <c r="A78" s="295" t="str">
        <f t="shared" si="19"/>
        <v>신화여객</v>
      </c>
      <c r="B78" s="108" t="str">
        <f t="shared" si="20"/>
        <v>이정주</v>
      </c>
      <c r="C78" s="109" t="str">
        <f t="shared" si="21"/>
        <v>A</v>
      </c>
      <c r="D78" s="110">
        <f t="shared" si="22"/>
        <v>0.95945421460231006</v>
      </c>
      <c r="E78" s="111">
        <f t="shared" si="23"/>
        <v>3430</v>
      </c>
      <c r="F78" s="112" t="str">
        <f t="shared" si="24"/>
        <v>37</v>
      </c>
      <c r="G78" s="113" t="str">
        <f t="shared" si="25"/>
        <v>71바6171</v>
      </c>
      <c r="H78" s="114">
        <f t="shared" si="26"/>
        <v>7</v>
      </c>
      <c r="I78" s="115">
        <f t="shared" si="27"/>
        <v>1031.665</v>
      </c>
      <c r="J78" s="116">
        <f t="shared" si="28"/>
        <v>1.5750888657044215E-2</v>
      </c>
      <c r="K78" s="116">
        <f t="shared" si="29"/>
        <v>0.33026115542364681</v>
      </c>
      <c r="L78" s="116">
        <f t="shared" si="30"/>
        <v>7.1728710385638758E-2</v>
      </c>
      <c r="M78" s="117">
        <f t="shared" si="31"/>
        <v>9.5380000000000003</v>
      </c>
      <c r="N78" s="118">
        <f t="shared" si="32"/>
        <v>0</v>
      </c>
      <c r="O78" s="118">
        <f t="shared" si="33"/>
        <v>10.953167937266459</v>
      </c>
      <c r="P78" s="217">
        <f t="shared" si="34"/>
        <v>0</v>
      </c>
      <c r="Q78" s="218">
        <f t="shared" si="35"/>
        <v>0</v>
      </c>
      <c r="R78" s="218">
        <f t="shared" si="36"/>
        <v>113</v>
      </c>
      <c r="T78">
        <v>524</v>
      </c>
      <c r="U78">
        <v>3430</v>
      </c>
      <c r="V78" t="s">
        <v>257</v>
      </c>
      <c r="W78">
        <v>1031.665</v>
      </c>
      <c r="X78">
        <v>413.80799999999999</v>
      </c>
      <c r="Y78">
        <v>2.4929999999999999</v>
      </c>
      <c r="Z78">
        <v>9.5380000000000003</v>
      </c>
      <c r="AA78">
        <v>62.393304999999998</v>
      </c>
      <c r="AB78">
        <v>0.98275000000000001</v>
      </c>
      <c r="AC78">
        <v>20.606085</v>
      </c>
      <c r="AD78" s="1">
        <v>74</v>
      </c>
      <c r="AE78">
        <v>0</v>
      </c>
      <c r="AF78">
        <v>113</v>
      </c>
      <c r="AG78">
        <v>67</v>
      </c>
      <c r="AH78">
        <v>16.534866999999998</v>
      </c>
      <c r="AI78">
        <v>55</v>
      </c>
      <c r="AJ78">
        <v>0</v>
      </c>
      <c r="AK78">
        <v>0</v>
      </c>
      <c r="AL78">
        <v>0</v>
      </c>
      <c r="AM78">
        <v>0.95945421460231006</v>
      </c>
      <c r="AN78" t="s">
        <v>66</v>
      </c>
      <c r="AO78">
        <v>248.86099999999999</v>
      </c>
      <c r="AP78" t="s">
        <v>458</v>
      </c>
      <c r="AQ78" t="s">
        <v>116</v>
      </c>
      <c r="AR78" t="s">
        <v>118</v>
      </c>
      <c r="AS78" t="s">
        <v>116</v>
      </c>
      <c r="AT78" t="s">
        <v>118</v>
      </c>
      <c r="AU78" t="s">
        <v>192</v>
      </c>
      <c r="AV78" t="s">
        <v>257</v>
      </c>
      <c r="AW78" t="s">
        <v>66</v>
      </c>
      <c r="AX78">
        <v>3430</v>
      </c>
      <c r="AY78" t="s">
        <v>557</v>
      </c>
      <c r="AZ78">
        <v>5</v>
      </c>
      <c r="BA78" t="s">
        <v>587</v>
      </c>
      <c r="BB78">
        <v>7</v>
      </c>
      <c r="BC78">
        <v>1</v>
      </c>
      <c r="BE78" t="s">
        <v>68</v>
      </c>
      <c r="BF78">
        <v>1</v>
      </c>
      <c r="BG78" t="s">
        <v>329</v>
      </c>
      <c r="BI78" t="s">
        <v>116</v>
      </c>
      <c r="BJ78" t="s">
        <v>257</v>
      </c>
      <c r="BK78" t="s">
        <v>66</v>
      </c>
      <c r="BL78">
        <v>0.95945421460231006</v>
      </c>
      <c r="BM78">
        <v>3430</v>
      </c>
      <c r="BN78" t="s">
        <v>118</v>
      </c>
      <c r="BO78" t="s">
        <v>192</v>
      </c>
      <c r="BP78">
        <v>7</v>
      </c>
      <c r="BQ78">
        <v>1031.665</v>
      </c>
      <c r="BR78">
        <v>1.5750888657044215E-2</v>
      </c>
      <c r="BS78">
        <v>0.33026115542364681</v>
      </c>
      <c r="BT78">
        <v>7.1728710385638758E-2</v>
      </c>
      <c r="BU78">
        <v>9.5380000000000003</v>
      </c>
      <c r="BV78">
        <v>0</v>
      </c>
      <c r="BW78">
        <v>10.953167937266459</v>
      </c>
      <c r="BX78">
        <v>0</v>
      </c>
      <c r="BY78">
        <v>0</v>
      </c>
      <c r="BZ78">
        <v>113</v>
      </c>
    </row>
    <row r="79" spans="1:78" ht="16.5">
      <c r="A79" s="294" t="str">
        <f t="shared" si="19"/>
        <v>신화여객</v>
      </c>
      <c r="B79" s="124" t="str">
        <f t="shared" si="20"/>
        <v>이주호</v>
      </c>
      <c r="C79" s="125" t="str">
        <f t="shared" si="21"/>
        <v>A</v>
      </c>
      <c r="D79" s="126">
        <f t="shared" si="22"/>
        <v>0.964833820948645</v>
      </c>
      <c r="E79" s="127">
        <f t="shared" si="23"/>
        <v>6611</v>
      </c>
      <c r="F79" s="128" t="str">
        <f t="shared" si="24"/>
        <v>37</v>
      </c>
      <c r="G79" s="129" t="str">
        <f t="shared" si="25"/>
        <v>71바6168</v>
      </c>
      <c r="H79" s="130">
        <f t="shared" si="26"/>
        <v>2</v>
      </c>
      <c r="I79" s="131">
        <f t="shared" si="27"/>
        <v>1994.2159999999999</v>
      </c>
      <c r="J79" s="132">
        <f t="shared" si="28"/>
        <v>3.0340498456073551E-2</v>
      </c>
      <c r="K79" s="132">
        <f t="shared" si="29"/>
        <v>0.3286897449783614</v>
      </c>
      <c r="L79" s="132">
        <f t="shared" si="30"/>
        <v>0.22013663514885048</v>
      </c>
      <c r="M79" s="133">
        <f t="shared" si="31"/>
        <v>7.9290000000000003</v>
      </c>
      <c r="N79" s="134">
        <f t="shared" si="32"/>
        <v>0.10029003879218701</v>
      </c>
      <c r="O79" s="134">
        <f t="shared" si="33"/>
        <v>2.4069609310124882</v>
      </c>
      <c r="P79" s="215">
        <f t="shared" si="34"/>
        <v>14</v>
      </c>
      <c r="Q79" s="216">
        <f t="shared" si="35"/>
        <v>2</v>
      </c>
      <c r="R79" s="216">
        <f t="shared" si="36"/>
        <v>48</v>
      </c>
      <c r="T79">
        <v>524</v>
      </c>
      <c r="U79">
        <v>6611</v>
      </c>
      <c r="V79" t="s">
        <v>258</v>
      </c>
      <c r="W79">
        <v>1994.2159999999999</v>
      </c>
      <c r="X79">
        <v>794.98800000000006</v>
      </c>
      <c r="Y79">
        <v>2.508</v>
      </c>
      <c r="Z79">
        <v>7.9290000000000003</v>
      </c>
      <c r="AA79">
        <v>134.26190099999999</v>
      </c>
      <c r="AB79">
        <v>4.0735729999999997</v>
      </c>
      <c r="AC79">
        <v>44.130510000000001</v>
      </c>
      <c r="AD79" s="1">
        <v>439</v>
      </c>
      <c r="AE79">
        <v>2</v>
      </c>
      <c r="AF79">
        <v>48</v>
      </c>
      <c r="AG79">
        <v>69</v>
      </c>
      <c r="AH79">
        <v>14.853178</v>
      </c>
      <c r="AI79">
        <v>46.2</v>
      </c>
      <c r="AJ79">
        <v>0</v>
      </c>
      <c r="AK79">
        <v>14</v>
      </c>
      <c r="AL79">
        <v>7592</v>
      </c>
      <c r="AM79">
        <v>0.964833820948645</v>
      </c>
      <c r="AN79" t="s">
        <v>66</v>
      </c>
      <c r="AO79">
        <v>1869.144</v>
      </c>
      <c r="AP79" t="s">
        <v>459</v>
      </c>
      <c r="AQ79" t="s">
        <v>116</v>
      </c>
      <c r="AR79" t="s">
        <v>118</v>
      </c>
      <c r="AS79" t="s">
        <v>116</v>
      </c>
      <c r="AT79" t="s">
        <v>118</v>
      </c>
      <c r="AU79" t="s">
        <v>190</v>
      </c>
      <c r="AV79" t="s">
        <v>258</v>
      </c>
      <c r="AW79" t="s">
        <v>66</v>
      </c>
      <c r="AX79">
        <v>6611</v>
      </c>
      <c r="AY79" t="s">
        <v>557</v>
      </c>
      <c r="AZ79">
        <v>3</v>
      </c>
      <c r="BA79" t="s">
        <v>588</v>
      </c>
      <c r="BB79">
        <v>2</v>
      </c>
      <c r="BC79">
        <v>1</v>
      </c>
      <c r="BE79" t="s">
        <v>68</v>
      </c>
      <c r="BF79">
        <v>1</v>
      </c>
      <c r="BG79" t="s">
        <v>329</v>
      </c>
      <c r="BI79" t="s">
        <v>116</v>
      </c>
      <c r="BJ79" t="s">
        <v>258</v>
      </c>
      <c r="BK79" t="s">
        <v>66</v>
      </c>
      <c r="BL79">
        <v>0.964833820948645</v>
      </c>
      <c r="BM79">
        <v>6611</v>
      </c>
      <c r="BN79" t="s">
        <v>118</v>
      </c>
      <c r="BO79" t="s">
        <v>190</v>
      </c>
      <c r="BP79">
        <v>2</v>
      </c>
      <c r="BQ79">
        <v>1994.2159999999999</v>
      </c>
      <c r="BR79">
        <v>3.0340498456073551E-2</v>
      </c>
      <c r="BS79">
        <v>0.3286897449783614</v>
      </c>
      <c r="BT79">
        <v>0.22013663514885048</v>
      </c>
      <c r="BU79">
        <v>7.9290000000000003</v>
      </c>
      <c r="BV79">
        <v>0.10029003879218701</v>
      </c>
      <c r="BW79">
        <v>2.4069609310124882</v>
      </c>
      <c r="BX79">
        <v>14</v>
      </c>
      <c r="BY79">
        <v>2</v>
      </c>
      <c r="BZ79">
        <v>48</v>
      </c>
    </row>
    <row r="80" spans="1:78" ht="16.5">
      <c r="A80" s="295" t="str">
        <f t="shared" si="19"/>
        <v>신화여객</v>
      </c>
      <c r="B80" s="108" t="str">
        <f t="shared" si="20"/>
        <v>이진영</v>
      </c>
      <c r="C80" s="109" t="str">
        <f t="shared" si="21"/>
        <v>C</v>
      </c>
      <c r="D80" s="110">
        <f t="shared" si="22"/>
        <v>0.88015215523956525</v>
      </c>
      <c r="E80" s="111">
        <f t="shared" si="23"/>
        <v>5352</v>
      </c>
      <c r="F80" s="112" t="str">
        <f t="shared" si="24"/>
        <v>34</v>
      </c>
      <c r="G80" s="113" t="str">
        <f t="shared" si="25"/>
        <v>71바1115</v>
      </c>
      <c r="H80" s="114">
        <f t="shared" si="26"/>
        <v>2</v>
      </c>
      <c r="I80" s="115">
        <f t="shared" si="27"/>
        <v>1934.047</v>
      </c>
      <c r="J80" s="116">
        <f t="shared" si="28"/>
        <v>1.0672527377426936E-2</v>
      </c>
      <c r="K80" s="116">
        <f t="shared" si="29"/>
        <v>0.3528058269049581</v>
      </c>
      <c r="L80" s="116">
        <f t="shared" si="30"/>
        <v>0.11271701256484459</v>
      </c>
      <c r="M80" s="117">
        <f t="shared" si="31"/>
        <v>9.9169999999999998</v>
      </c>
      <c r="N80" s="118">
        <f t="shared" si="32"/>
        <v>0.10341010327049963</v>
      </c>
      <c r="O80" s="118">
        <f t="shared" si="33"/>
        <v>10.806355791767212</v>
      </c>
      <c r="P80" s="217">
        <f t="shared" si="34"/>
        <v>3</v>
      </c>
      <c r="Q80" s="218">
        <f t="shared" si="35"/>
        <v>2</v>
      </c>
      <c r="R80" s="218">
        <f t="shared" si="36"/>
        <v>209</v>
      </c>
      <c r="T80">
        <v>524</v>
      </c>
      <c r="U80">
        <v>5352</v>
      </c>
      <c r="V80" t="s">
        <v>259</v>
      </c>
      <c r="W80">
        <v>1934.047</v>
      </c>
      <c r="X80">
        <v>845.23400000000004</v>
      </c>
      <c r="Y80">
        <v>2.2879999999999998</v>
      </c>
      <c r="Z80">
        <v>9.9169999999999998</v>
      </c>
      <c r="AA80">
        <v>124.980518</v>
      </c>
      <c r="AB80">
        <v>1.333858</v>
      </c>
      <c r="AC80">
        <v>44.093854999999998</v>
      </c>
      <c r="AD80" s="1">
        <v>218</v>
      </c>
      <c r="AE80">
        <v>2</v>
      </c>
      <c r="AF80">
        <v>209</v>
      </c>
      <c r="AG80">
        <v>66</v>
      </c>
      <c r="AH80">
        <v>15.474786999999999</v>
      </c>
      <c r="AI80">
        <v>53.2</v>
      </c>
      <c r="AJ80">
        <v>0</v>
      </c>
      <c r="AK80">
        <v>3</v>
      </c>
      <c r="AL80">
        <v>235</v>
      </c>
      <c r="AM80">
        <v>0.88015215523956525</v>
      </c>
      <c r="AN80" t="s">
        <v>69</v>
      </c>
      <c r="AO80">
        <v>1786.13</v>
      </c>
      <c r="AP80" t="s">
        <v>460</v>
      </c>
      <c r="AQ80" t="s">
        <v>116</v>
      </c>
      <c r="AR80" t="s">
        <v>117</v>
      </c>
      <c r="AS80" t="s">
        <v>116</v>
      </c>
      <c r="AT80" t="s">
        <v>117</v>
      </c>
      <c r="AU80" t="s">
        <v>168</v>
      </c>
      <c r="AV80" t="s">
        <v>259</v>
      </c>
      <c r="AW80" t="s">
        <v>69</v>
      </c>
      <c r="AX80">
        <v>5352</v>
      </c>
      <c r="AY80" t="s">
        <v>537</v>
      </c>
      <c r="AZ80">
        <v>6</v>
      </c>
      <c r="BA80" t="s">
        <v>356</v>
      </c>
      <c r="BB80">
        <v>2</v>
      </c>
      <c r="BC80">
        <v>1</v>
      </c>
      <c r="BE80" t="s">
        <v>69</v>
      </c>
      <c r="BF80">
        <v>0</v>
      </c>
      <c r="BG80" t="s">
        <v>288</v>
      </c>
      <c r="BI80" t="s">
        <v>116</v>
      </c>
      <c r="BJ80" t="s">
        <v>259</v>
      </c>
      <c r="BK80" t="s">
        <v>69</v>
      </c>
      <c r="BL80">
        <v>0.88015215523956525</v>
      </c>
      <c r="BM80">
        <v>5352</v>
      </c>
      <c r="BN80" t="s">
        <v>117</v>
      </c>
      <c r="BO80" t="s">
        <v>168</v>
      </c>
      <c r="BP80">
        <v>2</v>
      </c>
      <c r="BQ80">
        <v>1934.047</v>
      </c>
      <c r="BR80">
        <v>1.0672527377426936E-2</v>
      </c>
      <c r="BS80">
        <v>0.3528058269049581</v>
      </c>
      <c r="BT80">
        <v>0.11271701256484459</v>
      </c>
      <c r="BU80">
        <v>9.9169999999999998</v>
      </c>
      <c r="BV80">
        <v>0.10341010327049963</v>
      </c>
      <c r="BW80">
        <v>10.806355791767212</v>
      </c>
      <c r="BX80">
        <v>3</v>
      </c>
      <c r="BY80">
        <v>2</v>
      </c>
      <c r="BZ80">
        <v>209</v>
      </c>
    </row>
    <row r="81" spans="1:78" ht="16.5">
      <c r="A81" s="294" t="str">
        <f t="shared" si="19"/>
        <v>신화여객</v>
      </c>
      <c r="B81" s="124" t="str">
        <f t="shared" si="20"/>
        <v>이한남</v>
      </c>
      <c r="C81" s="125" t="str">
        <f t="shared" si="21"/>
        <v>C</v>
      </c>
      <c r="D81" s="126">
        <f t="shared" si="22"/>
        <v>0.87513247757201162</v>
      </c>
      <c r="E81" s="127">
        <f t="shared" si="23"/>
        <v>8833</v>
      </c>
      <c r="F81" s="128" t="str">
        <f t="shared" si="24"/>
        <v>34</v>
      </c>
      <c r="G81" s="129" t="str">
        <f t="shared" si="25"/>
        <v>71바6173</v>
      </c>
      <c r="H81" s="130">
        <f t="shared" si="26"/>
        <v>8</v>
      </c>
      <c r="I81" s="131">
        <f t="shared" si="27"/>
        <v>1729.604</v>
      </c>
      <c r="J81" s="132">
        <f t="shared" si="28"/>
        <v>2.6206159606249221E-2</v>
      </c>
      <c r="K81" s="132">
        <f t="shared" si="29"/>
        <v>0.36099048154440794</v>
      </c>
      <c r="L81" s="132">
        <f t="shared" si="30"/>
        <v>0.12488407751138411</v>
      </c>
      <c r="M81" s="133">
        <f t="shared" si="31"/>
        <v>11.164</v>
      </c>
      <c r="N81" s="134">
        <f t="shared" si="32"/>
        <v>5.7816702551566714E-2</v>
      </c>
      <c r="O81" s="134">
        <f t="shared" si="33"/>
        <v>14.222908827685412</v>
      </c>
      <c r="P81" s="215">
        <f t="shared" si="34"/>
        <v>1</v>
      </c>
      <c r="Q81" s="216">
        <f t="shared" si="35"/>
        <v>1</v>
      </c>
      <c r="R81" s="216">
        <f t="shared" si="36"/>
        <v>254</v>
      </c>
      <c r="T81">
        <v>524</v>
      </c>
      <c r="U81">
        <v>8833</v>
      </c>
      <c r="V81" t="s">
        <v>276</v>
      </c>
      <c r="W81">
        <v>1777.3510000000001</v>
      </c>
      <c r="X81">
        <v>792.82100000000003</v>
      </c>
      <c r="Y81">
        <v>2.242</v>
      </c>
      <c r="Z81">
        <v>11.164</v>
      </c>
      <c r="AA81">
        <v>119.595242</v>
      </c>
      <c r="AB81">
        <v>3.1341320000000001</v>
      </c>
      <c r="AC81">
        <v>43.172744000000002</v>
      </c>
      <c r="AD81" s="1">
        <v>216</v>
      </c>
      <c r="AE81">
        <v>1</v>
      </c>
      <c r="AF81">
        <v>254</v>
      </c>
      <c r="AG81">
        <v>71</v>
      </c>
      <c r="AH81">
        <v>14.861385</v>
      </c>
      <c r="AI81">
        <v>443.8</v>
      </c>
      <c r="AJ81">
        <v>0</v>
      </c>
      <c r="AK81">
        <v>1</v>
      </c>
      <c r="AL81">
        <v>205</v>
      </c>
      <c r="AM81">
        <v>0.87513247757201162</v>
      </c>
      <c r="AN81" t="s">
        <v>69</v>
      </c>
      <c r="AO81">
        <v>390.85399999999998</v>
      </c>
      <c r="AP81" t="s">
        <v>461</v>
      </c>
      <c r="AQ81" t="s">
        <v>116</v>
      </c>
      <c r="AR81" t="s">
        <v>117</v>
      </c>
      <c r="AS81" t="s">
        <v>116</v>
      </c>
      <c r="AT81" t="s">
        <v>117</v>
      </c>
      <c r="AU81" t="s">
        <v>338</v>
      </c>
      <c r="AV81" t="s">
        <v>276</v>
      </c>
      <c r="AW81" t="s">
        <v>69</v>
      </c>
      <c r="AX81">
        <v>8833</v>
      </c>
      <c r="AY81" t="s">
        <v>537</v>
      </c>
      <c r="AZ81">
        <v>8</v>
      </c>
      <c r="BA81" t="s">
        <v>589</v>
      </c>
      <c r="BB81">
        <v>8</v>
      </c>
      <c r="BC81">
        <v>1</v>
      </c>
      <c r="BE81" t="s">
        <v>67</v>
      </c>
      <c r="BF81">
        <v>1</v>
      </c>
      <c r="BG81" t="s">
        <v>329</v>
      </c>
      <c r="BI81" t="s">
        <v>116</v>
      </c>
      <c r="BJ81" t="s">
        <v>276</v>
      </c>
      <c r="BK81" t="s">
        <v>69</v>
      </c>
      <c r="BL81">
        <v>0.87513247757201162</v>
      </c>
      <c r="BM81">
        <v>8833</v>
      </c>
      <c r="BN81" t="s">
        <v>117</v>
      </c>
      <c r="BO81" t="s">
        <v>338</v>
      </c>
      <c r="BP81">
        <v>8</v>
      </c>
      <c r="BQ81">
        <v>1729.604</v>
      </c>
      <c r="BR81">
        <v>2.6206159606249221E-2</v>
      </c>
      <c r="BS81">
        <v>0.36099048154440794</v>
      </c>
      <c r="BT81">
        <v>0.12152917459747679</v>
      </c>
      <c r="BU81">
        <v>11.164</v>
      </c>
      <c r="BV81">
        <v>5.7816702551566714E-2</v>
      </c>
      <c r="BW81">
        <v>14.222908827685412</v>
      </c>
      <c r="BX81">
        <v>1</v>
      </c>
      <c r="BY81">
        <v>1</v>
      </c>
      <c r="BZ81">
        <v>254</v>
      </c>
    </row>
    <row r="82" spans="1:78" ht="16.5">
      <c r="A82" s="295" t="str">
        <f t="shared" si="19"/>
        <v>신화여객</v>
      </c>
      <c r="B82" s="108" t="str">
        <f t="shared" si="20"/>
        <v>이희광</v>
      </c>
      <c r="C82" s="109" t="str">
        <f t="shared" si="21"/>
        <v>D</v>
      </c>
      <c r="D82" s="110">
        <f t="shared" si="22"/>
        <v>0.84132185330088283</v>
      </c>
      <c r="E82" s="111">
        <f t="shared" si="23"/>
        <v>8788</v>
      </c>
      <c r="F82" s="112" t="str">
        <f t="shared" si="24"/>
        <v>34</v>
      </c>
      <c r="G82" s="113" t="str">
        <f t="shared" si="25"/>
        <v>71바6173</v>
      </c>
      <c r="H82" s="114">
        <f t="shared" si="26"/>
        <v>2</v>
      </c>
      <c r="I82" s="115">
        <f t="shared" si="27"/>
        <v>1996.481</v>
      </c>
      <c r="J82" s="116">
        <f t="shared" si="28"/>
        <v>3.833142379633754E-3</v>
      </c>
      <c r="K82" s="116">
        <f t="shared" si="29"/>
        <v>0.36478827829014321</v>
      </c>
      <c r="L82" s="116">
        <f t="shared" si="30"/>
        <v>0.32156579501633126</v>
      </c>
      <c r="M82" s="117">
        <f t="shared" si="31"/>
        <v>13.599</v>
      </c>
      <c r="N82" s="118">
        <f t="shared" si="32"/>
        <v>3.8567860149933808</v>
      </c>
      <c r="O82" s="118">
        <f t="shared" si="33"/>
        <v>30.102966168974309</v>
      </c>
      <c r="P82" s="217">
        <f t="shared" si="34"/>
        <v>11</v>
      </c>
      <c r="Q82" s="218">
        <f t="shared" si="35"/>
        <v>77</v>
      </c>
      <c r="R82" s="218">
        <f t="shared" si="36"/>
        <v>601</v>
      </c>
      <c r="T82">
        <v>524</v>
      </c>
      <c r="U82">
        <v>8788</v>
      </c>
      <c r="V82" t="s">
        <v>348</v>
      </c>
      <c r="W82">
        <v>1996.481</v>
      </c>
      <c r="X82">
        <v>912.58100000000002</v>
      </c>
      <c r="Y82">
        <v>2.1880000000000002</v>
      </c>
      <c r="Z82">
        <v>13.599</v>
      </c>
      <c r="AA82">
        <v>121.95190100000001</v>
      </c>
      <c r="AB82">
        <v>0.46745900000000001</v>
      </c>
      <c r="AC82">
        <v>44.486623999999999</v>
      </c>
      <c r="AD82" s="1">
        <v>642</v>
      </c>
      <c r="AE82">
        <v>77</v>
      </c>
      <c r="AF82">
        <v>601</v>
      </c>
      <c r="AG82">
        <v>79</v>
      </c>
      <c r="AH82">
        <v>16.371051999999999</v>
      </c>
      <c r="AI82">
        <v>864.8</v>
      </c>
      <c r="AJ82">
        <v>0</v>
      </c>
      <c r="AK82">
        <v>11</v>
      </c>
      <c r="AL82">
        <v>2909</v>
      </c>
      <c r="AM82">
        <v>0.84132185330088283</v>
      </c>
      <c r="AN82" t="s">
        <v>67</v>
      </c>
      <c r="AO82">
        <v>1851.1310000000001</v>
      </c>
      <c r="AP82" t="s">
        <v>462</v>
      </c>
      <c r="AQ82" t="s">
        <v>116</v>
      </c>
      <c r="AR82" t="s">
        <v>117</v>
      </c>
      <c r="AS82" t="s">
        <v>116</v>
      </c>
      <c r="AT82" t="s">
        <v>117</v>
      </c>
      <c r="AU82" t="s">
        <v>338</v>
      </c>
      <c r="AV82" t="s">
        <v>348</v>
      </c>
      <c r="AW82" t="s">
        <v>67</v>
      </c>
      <c r="AX82">
        <v>8788</v>
      </c>
      <c r="AY82" t="s">
        <v>547</v>
      </c>
      <c r="AZ82">
        <v>1</v>
      </c>
      <c r="BA82" t="s">
        <v>279</v>
      </c>
      <c r="BB82">
        <v>2</v>
      </c>
      <c r="BC82">
        <v>1</v>
      </c>
      <c r="BE82" t="s">
        <v>69</v>
      </c>
      <c r="BF82">
        <v>-1</v>
      </c>
      <c r="BG82" t="s">
        <v>377</v>
      </c>
      <c r="BI82" t="s">
        <v>116</v>
      </c>
      <c r="BJ82" t="s">
        <v>348</v>
      </c>
      <c r="BK82" t="s">
        <v>67</v>
      </c>
      <c r="BL82">
        <v>0.84132185330088283</v>
      </c>
      <c r="BM82">
        <v>8788</v>
      </c>
      <c r="BN82" t="s">
        <v>117</v>
      </c>
      <c r="BO82" t="s">
        <v>338</v>
      </c>
      <c r="BP82">
        <v>2</v>
      </c>
      <c r="BQ82">
        <v>1996.481</v>
      </c>
      <c r="BR82">
        <v>3.833142379633754E-3</v>
      </c>
      <c r="BS82">
        <v>0.36478827829014321</v>
      </c>
      <c r="BT82">
        <v>0.32156579501633126</v>
      </c>
      <c r="BU82">
        <v>13.599</v>
      </c>
      <c r="BV82">
        <v>3.8567860149933808</v>
      </c>
      <c r="BW82">
        <v>30.102966168974309</v>
      </c>
      <c r="BX82">
        <v>11</v>
      </c>
      <c r="BY82">
        <v>77</v>
      </c>
      <c r="BZ82">
        <v>601</v>
      </c>
    </row>
    <row r="83" spans="1:78" ht="16.5">
      <c r="A83" s="294" t="str">
        <f t="shared" si="19"/>
        <v>신화여객</v>
      </c>
      <c r="B83" s="124" t="str">
        <f t="shared" si="20"/>
        <v>임종수</v>
      </c>
      <c r="C83" s="125" t="str">
        <f t="shared" si="21"/>
        <v>C</v>
      </c>
      <c r="D83" s="126">
        <f t="shared" si="22"/>
        <v>0.86487001799619156</v>
      </c>
      <c r="E83" s="127">
        <f t="shared" si="23"/>
        <v>4430</v>
      </c>
      <c r="F83" s="128" t="str">
        <f t="shared" si="24"/>
        <v>34</v>
      </c>
      <c r="G83" s="129" t="str">
        <f t="shared" si="25"/>
        <v>72바1098</v>
      </c>
      <c r="H83" s="130">
        <f t="shared" si="26"/>
        <v>7</v>
      </c>
      <c r="I83" s="131">
        <f t="shared" si="27"/>
        <v>1933.4859999999999</v>
      </c>
      <c r="J83" s="132">
        <f t="shared" si="28"/>
        <v>3.2852796592510836E-2</v>
      </c>
      <c r="K83" s="132">
        <f t="shared" si="29"/>
        <v>0.34656041292603823</v>
      </c>
      <c r="L83" s="132">
        <f t="shared" si="30"/>
        <v>0.20946621801243973</v>
      </c>
      <c r="M83" s="133">
        <f t="shared" si="31"/>
        <v>11.401</v>
      </c>
      <c r="N83" s="134">
        <f t="shared" si="32"/>
        <v>1.3447213995860328</v>
      </c>
      <c r="O83" s="134">
        <f t="shared" si="33"/>
        <v>28.54946971428808</v>
      </c>
      <c r="P83" s="215">
        <f t="shared" si="34"/>
        <v>22</v>
      </c>
      <c r="Q83" s="216">
        <f t="shared" si="35"/>
        <v>26</v>
      </c>
      <c r="R83" s="216">
        <f t="shared" si="36"/>
        <v>552</v>
      </c>
      <c r="T83">
        <v>524</v>
      </c>
      <c r="U83">
        <v>4430</v>
      </c>
      <c r="V83" t="s">
        <v>260</v>
      </c>
      <c r="W83">
        <v>1933.4860000000001</v>
      </c>
      <c r="X83">
        <v>869.23800000000006</v>
      </c>
      <c r="Y83">
        <v>2.2240000000000002</v>
      </c>
      <c r="Z83">
        <v>11.401</v>
      </c>
      <c r="AA83">
        <v>126.590806</v>
      </c>
      <c r="AB83">
        <v>4.1588620000000001</v>
      </c>
      <c r="AC83">
        <v>43.871361999999998</v>
      </c>
      <c r="AD83" s="1">
        <v>405</v>
      </c>
      <c r="AE83">
        <v>26</v>
      </c>
      <c r="AF83">
        <v>552</v>
      </c>
      <c r="AG83">
        <v>77</v>
      </c>
      <c r="AH83">
        <v>15.27351</v>
      </c>
      <c r="AI83">
        <v>1718.8</v>
      </c>
      <c r="AJ83">
        <v>0</v>
      </c>
      <c r="AK83">
        <v>22</v>
      </c>
      <c r="AL83">
        <v>4417</v>
      </c>
      <c r="AM83">
        <v>0.86487001799619156</v>
      </c>
      <c r="AN83" t="s">
        <v>69</v>
      </c>
      <c r="AO83">
        <v>727.39599999999996</v>
      </c>
      <c r="AP83" t="s">
        <v>463</v>
      </c>
      <c r="AQ83" t="s">
        <v>116</v>
      </c>
      <c r="AR83" t="s">
        <v>117</v>
      </c>
      <c r="AS83" t="s">
        <v>116</v>
      </c>
      <c r="AT83" t="s">
        <v>117</v>
      </c>
      <c r="AU83" t="s">
        <v>283</v>
      </c>
      <c r="AV83" t="s">
        <v>260</v>
      </c>
      <c r="AW83" t="s">
        <v>69</v>
      </c>
      <c r="AX83">
        <v>4430</v>
      </c>
      <c r="AY83" t="s">
        <v>537</v>
      </c>
      <c r="AZ83">
        <v>11</v>
      </c>
      <c r="BA83" t="s">
        <v>590</v>
      </c>
      <c r="BB83">
        <v>7</v>
      </c>
      <c r="BC83">
        <v>1</v>
      </c>
      <c r="BE83" t="s">
        <v>67</v>
      </c>
      <c r="BF83">
        <v>1</v>
      </c>
      <c r="BG83" t="s">
        <v>329</v>
      </c>
      <c r="BI83" t="s">
        <v>116</v>
      </c>
      <c r="BJ83" t="s">
        <v>260</v>
      </c>
      <c r="BK83" t="s">
        <v>69</v>
      </c>
      <c r="BL83">
        <v>0.86487001799619156</v>
      </c>
      <c r="BM83">
        <v>4430</v>
      </c>
      <c r="BN83" t="s">
        <v>117</v>
      </c>
      <c r="BO83" t="s">
        <v>283</v>
      </c>
      <c r="BP83">
        <v>7</v>
      </c>
      <c r="BQ83">
        <v>1933.4859999999999</v>
      </c>
      <c r="BR83">
        <v>3.2852796592510836E-2</v>
      </c>
      <c r="BS83">
        <v>0.34656041292603823</v>
      </c>
      <c r="BT83">
        <v>0.2094662180124397</v>
      </c>
      <c r="BU83">
        <v>11.401</v>
      </c>
      <c r="BV83">
        <v>1.3447213995860328</v>
      </c>
      <c r="BW83">
        <v>28.54946971428808</v>
      </c>
      <c r="BX83">
        <v>22</v>
      </c>
      <c r="BY83">
        <v>26</v>
      </c>
      <c r="BZ83">
        <v>552</v>
      </c>
    </row>
    <row r="84" spans="1:78" ht="16.5">
      <c r="A84" s="295" t="str">
        <f t="shared" si="19"/>
        <v>신화여객</v>
      </c>
      <c r="B84" s="108" t="str">
        <f t="shared" si="20"/>
        <v>임창순</v>
      </c>
      <c r="C84" s="109" t="str">
        <f t="shared" si="21"/>
        <v>A</v>
      </c>
      <c r="D84" s="110">
        <f t="shared" si="22"/>
        <v>0.99484332734753589</v>
      </c>
      <c r="E84" s="111">
        <f t="shared" si="23"/>
        <v>4947</v>
      </c>
      <c r="F84" s="112" t="str">
        <f t="shared" si="24"/>
        <v>34</v>
      </c>
      <c r="G84" s="113" t="str">
        <f t="shared" si="25"/>
        <v>71바6173</v>
      </c>
      <c r="H84" s="114">
        <f t="shared" si="26"/>
        <v>2</v>
      </c>
      <c r="I84" s="115">
        <f t="shared" si="27"/>
        <v>2605.3980000000001</v>
      </c>
      <c r="J84" s="116">
        <f t="shared" si="28"/>
        <v>1.5483393179763156E-2</v>
      </c>
      <c r="K84" s="116">
        <f t="shared" si="29"/>
        <v>0.19255391780111183</v>
      </c>
      <c r="L84" s="116">
        <f t="shared" si="30"/>
        <v>0.1239733814181173</v>
      </c>
      <c r="M84" s="117">
        <f t="shared" si="31"/>
        <v>8.6769999999999996</v>
      </c>
      <c r="N84" s="118">
        <f t="shared" si="32"/>
        <v>1.7655651842827851</v>
      </c>
      <c r="O84" s="118">
        <f t="shared" si="33"/>
        <v>14.54672184441686</v>
      </c>
      <c r="P84" s="217">
        <f t="shared" si="34"/>
        <v>0</v>
      </c>
      <c r="Q84" s="218">
        <f t="shared" si="35"/>
        <v>46</v>
      </c>
      <c r="R84" s="218">
        <f t="shared" si="36"/>
        <v>379</v>
      </c>
      <c r="T84">
        <v>524</v>
      </c>
      <c r="U84">
        <v>4947</v>
      </c>
      <c r="V84" t="s">
        <v>349</v>
      </c>
      <c r="W84">
        <v>2605.3980000000001</v>
      </c>
      <c r="X84">
        <v>1008.104</v>
      </c>
      <c r="Y84">
        <v>2.5840000000000001</v>
      </c>
      <c r="Z84">
        <v>8.6769999999999996</v>
      </c>
      <c r="AA84">
        <v>141.16937899999999</v>
      </c>
      <c r="AB84">
        <v>2.185781</v>
      </c>
      <c r="AC84">
        <v>27.182717</v>
      </c>
      <c r="AD84" s="1">
        <v>323</v>
      </c>
      <c r="AE84">
        <v>46</v>
      </c>
      <c r="AF84">
        <v>379</v>
      </c>
      <c r="AG84">
        <v>82</v>
      </c>
      <c r="AH84">
        <v>18.455829000000001</v>
      </c>
      <c r="AI84">
        <v>675.4</v>
      </c>
      <c r="AJ84">
        <v>5.9</v>
      </c>
      <c r="AK84">
        <v>0</v>
      </c>
      <c r="AL84">
        <v>0</v>
      </c>
      <c r="AM84">
        <v>0.99484332734753589</v>
      </c>
      <c r="AN84" t="s">
        <v>66</v>
      </c>
      <c r="AO84">
        <v>2503.8530000000001</v>
      </c>
      <c r="AP84" t="s">
        <v>464</v>
      </c>
      <c r="AQ84" t="s">
        <v>116</v>
      </c>
      <c r="AR84" t="s">
        <v>117</v>
      </c>
      <c r="AS84" t="s">
        <v>116</v>
      </c>
      <c r="AT84" t="s">
        <v>117</v>
      </c>
      <c r="AU84" t="s">
        <v>338</v>
      </c>
      <c r="AV84" t="s">
        <v>349</v>
      </c>
      <c r="AW84" t="s">
        <v>66</v>
      </c>
      <c r="AX84">
        <v>4947</v>
      </c>
      <c r="AY84" t="s">
        <v>559</v>
      </c>
      <c r="AZ84">
        <v>1</v>
      </c>
      <c r="BA84" t="s">
        <v>591</v>
      </c>
      <c r="BB84">
        <v>2</v>
      </c>
      <c r="BC84">
        <v>1</v>
      </c>
      <c r="BE84" t="s">
        <v>66</v>
      </c>
      <c r="BF84">
        <v>0</v>
      </c>
      <c r="BG84" t="s">
        <v>288</v>
      </c>
      <c r="BI84" t="s">
        <v>116</v>
      </c>
      <c r="BJ84" t="s">
        <v>349</v>
      </c>
      <c r="BK84" t="s">
        <v>66</v>
      </c>
      <c r="BL84">
        <v>0.99484332734753589</v>
      </c>
      <c r="BM84">
        <v>4947</v>
      </c>
      <c r="BN84" t="s">
        <v>117</v>
      </c>
      <c r="BO84" t="s">
        <v>338</v>
      </c>
      <c r="BP84">
        <v>2</v>
      </c>
      <c r="BQ84">
        <v>2605.3980000000001</v>
      </c>
      <c r="BR84">
        <v>1.5483393179763156E-2</v>
      </c>
      <c r="BS84">
        <v>0.19255391780111183</v>
      </c>
      <c r="BT84">
        <v>0.1239733814181173</v>
      </c>
      <c r="BU84">
        <v>8.6769999999999996</v>
      </c>
      <c r="BV84">
        <v>1.7655651842827851</v>
      </c>
      <c r="BW84">
        <v>14.54672184441686</v>
      </c>
      <c r="BX84">
        <v>0</v>
      </c>
      <c r="BY84">
        <v>46</v>
      </c>
      <c r="BZ84">
        <v>379</v>
      </c>
    </row>
    <row r="85" spans="1:78" ht="16.5">
      <c r="A85" s="294" t="str">
        <f t="shared" si="19"/>
        <v>신화여객</v>
      </c>
      <c r="B85" s="124" t="str">
        <f t="shared" si="20"/>
        <v>장문성</v>
      </c>
      <c r="C85" s="125" t="str">
        <f t="shared" si="21"/>
        <v>A</v>
      </c>
      <c r="D85" s="126">
        <f t="shared" si="22"/>
        <v>0.99576923076923074</v>
      </c>
      <c r="E85" s="127">
        <f t="shared" si="23"/>
        <v>2502</v>
      </c>
      <c r="F85" s="128" t="str">
        <f t="shared" si="24"/>
        <v>37</v>
      </c>
      <c r="G85" s="129" t="str">
        <f t="shared" si="25"/>
        <v>71바6167</v>
      </c>
      <c r="H85" s="130">
        <f t="shared" si="26"/>
        <v>1</v>
      </c>
      <c r="I85" s="131">
        <f t="shared" si="27"/>
        <v>1869.4929999999999</v>
      </c>
      <c r="J85" s="132">
        <f t="shared" si="28"/>
        <v>1.5202842037114219E-2</v>
      </c>
      <c r="K85" s="132">
        <f t="shared" si="29"/>
        <v>0.34199814564801595</v>
      </c>
      <c r="L85" s="132">
        <f t="shared" si="30"/>
        <v>0.21235704011729384</v>
      </c>
      <c r="M85" s="133">
        <f t="shared" si="31"/>
        <v>8.5429999999999993</v>
      </c>
      <c r="N85" s="134">
        <f t="shared" si="32"/>
        <v>0</v>
      </c>
      <c r="O85" s="134">
        <f t="shared" si="33"/>
        <v>8.5584701306717914</v>
      </c>
      <c r="P85" s="215">
        <f t="shared" si="34"/>
        <v>1</v>
      </c>
      <c r="Q85" s="216">
        <f t="shared" si="35"/>
        <v>0</v>
      </c>
      <c r="R85" s="216">
        <f t="shared" si="36"/>
        <v>164</v>
      </c>
      <c r="T85">
        <v>524</v>
      </c>
      <c r="U85">
        <v>2502</v>
      </c>
      <c r="V85" t="s">
        <v>261</v>
      </c>
      <c r="W85">
        <v>1899.479</v>
      </c>
      <c r="X85">
        <v>735.69200000000001</v>
      </c>
      <c r="Y85">
        <v>2.5819999999999999</v>
      </c>
      <c r="Z85">
        <v>8.5429999999999993</v>
      </c>
      <c r="AA85">
        <v>123.548281</v>
      </c>
      <c r="AB85">
        <v>1.878285</v>
      </c>
      <c r="AC85">
        <v>42.253283000000003</v>
      </c>
      <c r="AD85" s="1">
        <v>397</v>
      </c>
      <c r="AE85">
        <v>0</v>
      </c>
      <c r="AF85">
        <v>164</v>
      </c>
      <c r="AG85">
        <v>70</v>
      </c>
      <c r="AH85">
        <v>15.374385999999999</v>
      </c>
      <c r="AI85">
        <v>49.2</v>
      </c>
      <c r="AJ85">
        <v>0</v>
      </c>
      <c r="AK85">
        <v>1</v>
      </c>
      <c r="AL85">
        <v>622</v>
      </c>
      <c r="AM85">
        <v>0.99576923076923074</v>
      </c>
      <c r="AN85" t="s">
        <v>66</v>
      </c>
      <c r="AO85">
        <v>1869.4929999999999</v>
      </c>
      <c r="AP85" t="s">
        <v>465</v>
      </c>
      <c r="AQ85" t="s">
        <v>116</v>
      </c>
      <c r="AR85" t="s">
        <v>118</v>
      </c>
      <c r="AS85" t="s">
        <v>116</v>
      </c>
      <c r="AT85" t="s">
        <v>118</v>
      </c>
      <c r="AU85" t="s">
        <v>189</v>
      </c>
      <c r="AV85" t="s">
        <v>261</v>
      </c>
      <c r="AW85" t="s">
        <v>66</v>
      </c>
      <c r="AX85">
        <v>2502</v>
      </c>
      <c r="AY85" t="s">
        <v>557</v>
      </c>
      <c r="AZ85">
        <v>1</v>
      </c>
      <c r="BA85" t="s">
        <v>592</v>
      </c>
      <c r="BB85">
        <v>1</v>
      </c>
      <c r="BC85">
        <v>1</v>
      </c>
      <c r="BE85" t="s">
        <v>66</v>
      </c>
      <c r="BF85">
        <v>0</v>
      </c>
      <c r="BG85" t="s">
        <v>288</v>
      </c>
      <c r="BI85" t="s">
        <v>116</v>
      </c>
      <c r="BJ85" t="s">
        <v>261</v>
      </c>
      <c r="BK85" t="s">
        <v>66</v>
      </c>
      <c r="BL85">
        <v>0.99576923076923074</v>
      </c>
      <c r="BM85">
        <v>2502</v>
      </c>
      <c r="BN85" t="s">
        <v>118</v>
      </c>
      <c r="BO85" t="s">
        <v>189</v>
      </c>
      <c r="BP85">
        <v>1</v>
      </c>
      <c r="BQ85">
        <v>1869.4929999999999</v>
      </c>
      <c r="BR85">
        <v>1.5202842037114219E-2</v>
      </c>
      <c r="BS85">
        <v>0.34199814564801595</v>
      </c>
      <c r="BT85">
        <v>0.2090046797042768</v>
      </c>
      <c r="BU85">
        <v>8.5429999999999993</v>
      </c>
      <c r="BV85">
        <v>0</v>
      </c>
      <c r="BW85">
        <v>8.5584701306717914</v>
      </c>
      <c r="BX85">
        <v>1</v>
      </c>
      <c r="BY85">
        <v>0</v>
      </c>
      <c r="BZ85">
        <v>164</v>
      </c>
    </row>
    <row r="86" spans="1:78" ht="16.5">
      <c r="A86" s="295" t="str">
        <f t="shared" si="19"/>
        <v>신화여객</v>
      </c>
      <c r="B86" s="108" t="str">
        <f t="shared" si="20"/>
        <v>장병문</v>
      </c>
      <c r="C86" s="109" t="str">
        <f t="shared" si="21"/>
        <v>A</v>
      </c>
      <c r="D86" s="110">
        <f t="shared" si="22"/>
        <v>0.9776441103638206</v>
      </c>
      <c r="E86" s="111">
        <f t="shared" si="23"/>
        <v>3330</v>
      </c>
      <c r="F86" s="112" t="str">
        <f t="shared" si="24"/>
        <v>34</v>
      </c>
      <c r="G86" s="113" t="str">
        <f t="shared" si="25"/>
        <v>72바1473</v>
      </c>
      <c r="H86" s="114">
        <f t="shared" si="26"/>
        <v>3</v>
      </c>
      <c r="I86" s="115">
        <f t="shared" si="27"/>
        <v>2412.8419999999996</v>
      </c>
      <c r="J86" s="116">
        <f t="shared" si="28"/>
        <v>4.140418499801124E-3</v>
      </c>
      <c r="K86" s="116">
        <f t="shared" si="29"/>
        <v>0.35094335664016141</v>
      </c>
      <c r="L86" s="116">
        <f t="shared" si="30"/>
        <v>0.23872263496739532</v>
      </c>
      <c r="M86" s="117">
        <f t="shared" si="31"/>
        <v>10.231</v>
      </c>
      <c r="N86" s="118">
        <f t="shared" si="32"/>
        <v>0.95323274379341882</v>
      </c>
      <c r="O86" s="118">
        <f t="shared" si="33"/>
        <v>4.393159601830539</v>
      </c>
      <c r="P86" s="217">
        <f t="shared" si="34"/>
        <v>1</v>
      </c>
      <c r="Q86" s="218">
        <f t="shared" si="35"/>
        <v>23</v>
      </c>
      <c r="R86" s="218">
        <f t="shared" si="36"/>
        <v>106</v>
      </c>
      <c r="T86">
        <v>524</v>
      </c>
      <c r="U86">
        <v>3330</v>
      </c>
      <c r="V86" t="s">
        <v>262</v>
      </c>
      <c r="W86">
        <v>2412.8420000000001</v>
      </c>
      <c r="X86">
        <v>983.779</v>
      </c>
      <c r="Y86">
        <v>2.4529999999999998</v>
      </c>
      <c r="Z86">
        <v>10.231</v>
      </c>
      <c r="AA86">
        <v>144.22769099999999</v>
      </c>
      <c r="AB86">
        <v>0.597163</v>
      </c>
      <c r="AC86">
        <v>50.615749999999998</v>
      </c>
      <c r="AD86" s="1">
        <v>576</v>
      </c>
      <c r="AE86">
        <v>23</v>
      </c>
      <c r="AF86">
        <v>106</v>
      </c>
      <c r="AG86">
        <v>71</v>
      </c>
      <c r="AH86">
        <v>16.729393999999999</v>
      </c>
      <c r="AI86">
        <v>290.5</v>
      </c>
      <c r="AJ86">
        <v>0</v>
      </c>
      <c r="AK86">
        <v>1</v>
      </c>
      <c r="AL86">
        <v>641</v>
      </c>
      <c r="AM86">
        <v>0.9776441103638206</v>
      </c>
      <c r="AN86" t="s">
        <v>66</v>
      </c>
      <c r="AO86">
        <v>2145.3649999999998</v>
      </c>
      <c r="AP86" t="s">
        <v>466</v>
      </c>
      <c r="AQ86" t="s">
        <v>116</v>
      </c>
      <c r="AR86" t="s">
        <v>117</v>
      </c>
      <c r="AS86" t="s">
        <v>116</v>
      </c>
      <c r="AT86" t="s">
        <v>117</v>
      </c>
      <c r="AU86" t="s">
        <v>187</v>
      </c>
      <c r="AV86" t="s">
        <v>262</v>
      </c>
      <c r="AW86" t="s">
        <v>66</v>
      </c>
      <c r="AX86">
        <v>3330</v>
      </c>
      <c r="AY86" t="s">
        <v>559</v>
      </c>
      <c r="AZ86">
        <v>2</v>
      </c>
      <c r="BA86" t="s">
        <v>593</v>
      </c>
      <c r="BB86">
        <v>3</v>
      </c>
      <c r="BC86">
        <v>1</v>
      </c>
      <c r="BE86" t="s">
        <v>66</v>
      </c>
      <c r="BF86">
        <v>0</v>
      </c>
      <c r="BG86" t="s">
        <v>288</v>
      </c>
      <c r="BI86" t="s">
        <v>116</v>
      </c>
      <c r="BJ86" t="s">
        <v>262</v>
      </c>
      <c r="BK86" t="s">
        <v>66</v>
      </c>
      <c r="BL86">
        <v>0.9776441103638206</v>
      </c>
      <c r="BM86">
        <v>3330</v>
      </c>
      <c r="BN86" t="s">
        <v>117</v>
      </c>
      <c r="BO86" t="s">
        <v>187</v>
      </c>
      <c r="BP86">
        <v>3</v>
      </c>
      <c r="BQ86">
        <v>2412.8419999999996</v>
      </c>
      <c r="BR86">
        <v>4.140418499801124E-3</v>
      </c>
      <c r="BS86">
        <v>0.35094335664016141</v>
      </c>
      <c r="BT86">
        <v>0.23872263496739529</v>
      </c>
      <c r="BU86">
        <v>10.231</v>
      </c>
      <c r="BV86">
        <v>0.95323274379341882</v>
      </c>
      <c r="BW86">
        <v>4.393159601830539</v>
      </c>
      <c r="BX86">
        <v>1</v>
      </c>
      <c r="BY86">
        <v>23</v>
      </c>
      <c r="BZ86">
        <v>106</v>
      </c>
    </row>
    <row r="87" spans="1:78" ht="16.5">
      <c r="A87" s="294" t="str">
        <f t="shared" si="19"/>
        <v>신화여객</v>
      </c>
      <c r="B87" s="124" t="str">
        <f t="shared" si="20"/>
        <v>장세영</v>
      </c>
      <c r="C87" s="125" t="str">
        <f t="shared" si="21"/>
        <v>A</v>
      </c>
      <c r="D87" s="126">
        <f t="shared" si="22"/>
        <v>0.95141049477638906</v>
      </c>
      <c r="E87" s="127">
        <f t="shared" si="23"/>
        <v>2321</v>
      </c>
      <c r="F87" s="128" t="str">
        <f t="shared" si="24"/>
        <v>34</v>
      </c>
      <c r="G87" s="129" t="str">
        <f t="shared" si="25"/>
        <v>71바5104</v>
      </c>
      <c r="H87" s="130">
        <f t="shared" si="26"/>
        <v>2</v>
      </c>
      <c r="I87" s="131">
        <f t="shared" si="27"/>
        <v>2199.2669999999998</v>
      </c>
      <c r="J87" s="132">
        <f t="shared" si="28"/>
        <v>8.9957603178886254E-3</v>
      </c>
      <c r="K87" s="132">
        <f t="shared" si="29"/>
        <v>0.33959171699804169</v>
      </c>
      <c r="L87" s="132">
        <f t="shared" si="30"/>
        <v>0.22416559699208874</v>
      </c>
      <c r="M87" s="133">
        <f t="shared" si="31"/>
        <v>10.204000000000001</v>
      </c>
      <c r="N87" s="134">
        <f t="shared" si="32"/>
        <v>0.40922725617217015</v>
      </c>
      <c r="O87" s="134">
        <f t="shared" si="33"/>
        <v>1.6369090246886806</v>
      </c>
      <c r="P87" s="215">
        <f t="shared" si="34"/>
        <v>2</v>
      </c>
      <c r="Q87" s="216">
        <f t="shared" si="35"/>
        <v>9</v>
      </c>
      <c r="R87" s="216">
        <f t="shared" si="36"/>
        <v>36</v>
      </c>
      <c r="T87">
        <v>524</v>
      </c>
      <c r="U87">
        <v>2321</v>
      </c>
      <c r="V87" t="s">
        <v>350</v>
      </c>
      <c r="W87">
        <v>2199.2669999999998</v>
      </c>
      <c r="X87">
        <v>889.19899999999996</v>
      </c>
      <c r="Y87">
        <v>2.4729999999999999</v>
      </c>
      <c r="Z87">
        <v>10.204000000000001</v>
      </c>
      <c r="AA87">
        <v>139.660235</v>
      </c>
      <c r="AB87">
        <v>1.2563500000000001</v>
      </c>
      <c r="AC87">
        <v>47.427458999999999</v>
      </c>
      <c r="AD87" s="1">
        <v>493</v>
      </c>
      <c r="AE87">
        <v>9</v>
      </c>
      <c r="AF87">
        <v>36</v>
      </c>
      <c r="AG87">
        <v>71</v>
      </c>
      <c r="AH87">
        <v>15.747266</v>
      </c>
      <c r="AI87">
        <v>136.4</v>
      </c>
      <c r="AJ87">
        <v>0</v>
      </c>
      <c r="AK87">
        <v>2</v>
      </c>
      <c r="AL87">
        <v>174</v>
      </c>
      <c r="AM87">
        <v>0.95141049477638906</v>
      </c>
      <c r="AN87" t="s">
        <v>66</v>
      </c>
      <c r="AO87">
        <v>2056.192</v>
      </c>
      <c r="AP87" t="s">
        <v>467</v>
      </c>
      <c r="AQ87" t="s">
        <v>116</v>
      </c>
      <c r="AR87" t="s">
        <v>117</v>
      </c>
      <c r="AS87" t="s">
        <v>116</v>
      </c>
      <c r="AT87" t="s">
        <v>117</v>
      </c>
      <c r="AU87" t="s">
        <v>344</v>
      </c>
      <c r="AV87" t="s">
        <v>350</v>
      </c>
      <c r="AW87" t="s">
        <v>66</v>
      </c>
      <c r="AX87">
        <v>2321</v>
      </c>
      <c r="AY87" t="s">
        <v>559</v>
      </c>
      <c r="AZ87">
        <v>4</v>
      </c>
      <c r="BA87" t="s">
        <v>594</v>
      </c>
      <c r="BB87">
        <v>2</v>
      </c>
      <c r="BC87">
        <v>1</v>
      </c>
      <c r="BE87" t="s">
        <v>66</v>
      </c>
      <c r="BF87">
        <v>0</v>
      </c>
      <c r="BG87" t="s">
        <v>288</v>
      </c>
      <c r="BI87" t="s">
        <v>116</v>
      </c>
      <c r="BJ87" t="s">
        <v>350</v>
      </c>
      <c r="BK87" t="s">
        <v>66</v>
      </c>
      <c r="BL87">
        <v>0.95141049477638906</v>
      </c>
      <c r="BM87">
        <v>2321</v>
      </c>
      <c r="BN87" t="s">
        <v>117</v>
      </c>
      <c r="BO87" t="s">
        <v>344</v>
      </c>
      <c r="BP87">
        <v>2</v>
      </c>
      <c r="BQ87">
        <v>2199.2669999999998</v>
      </c>
      <c r="BR87">
        <v>8.9957603178886254E-3</v>
      </c>
      <c r="BS87">
        <v>0.33959171699804169</v>
      </c>
      <c r="BT87">
        <v>0.22416559699208874</v>
      </c>
      <c r="BU87">
        <v>10.204000000000001</v>
      </c>
      <c r="BV87">
        <v>0.40922725617217015</v>
      </c>
      <c r="BW87">
        <v>1.6369090246886806</v>
      </c>
      <c r="BX87">
        <v>2</v>
      </c>
      <c r="BY87">
        <v>9</v>
      </c>
      <c r="BZ87">
        <v>36</v>
      </c>
    </row>
    <row r="88" spans="1:78" ht="16.5">
      <c r="A88" s="295" t="str">
        <f t="shared" si="19"/>
        <v>신화여객</v>
      </c>
      <c r="B88" s="108" t="str">
        <f t="shared" si="20"/>
        <v>장주현</v>
      </c>
      <c r="C88" s="109" t="str">
        <f t="shared" si="21"/>
        <v>F</v>
      </c>
      <c r="D88" s="110">
        <f t="shared" si="22"/>
        <v>0.76407278223535291</v>
      </c>
      <c r="E88" s="111">
        <f t="shared" si="23"/>
        <v>4657</v>
      </c>
      <c r="F88" s="112" t="str">
        <f t="shared" si="24"/>
        <v>34</v>
      </c>
      <c r="G88" s="113" t="str">
        <f t="shared" si="25"/>
        <v>72바1114</v>
      </c>
      <c r="H88" s="114">
        <f t="shared" si="26"/>
        <v>8</v>
      </c>
      <c r="I88" s="115">
        <f t="shared" si="27"/>
        <v>1550.7549999999999</v>
      </c>
      <c r="J88" s="116">
        <f t="shared" si="28"/>
        <v>1.5418475589397478E-2</v>
      </c>
      <c r="K88" s="116">
        <f t="shared" si="29"/>
        <v>0.38491616738983703</v>
      </c>
      <c r="L88" s="116">
        <f t="shared" si="30"/>
        <v>7.0933190607155874E-2</v>
      </c>
      <c r="M88" s="117">
        <f t="shared" si="31"/>
        <v>15.253</v>
      </c>
      <c r="N88" s="118">
        <f t="shared" si="32"/>
        <v>1.2252096559417833</v>
      </c>
      <c r="O88" s="118">
        <f t="shared" si="33"/>
        <v>43.333730989098861</v>
      </c>
      <c r="P88" s="217">
        <f t="shared" si="34"/>
        <v>4</v>
      </c>
      <c r="Q88" s="218">
        <f t="shared" si="35"/>
        <v>19</v>
      </c>
      <c r="R88" s="218">
        <f t="shared" si="36"/>
        <v>672</v>
      </c>
      <c r="T88">
        <v>524</v>
      </c>
      <c r="U88">
        <v>4657</v>
      </c>
      <c r="V88" t="s">
        <v>277</v>
      </c>
      <c r="W88">
        <v>1550.7550000000001</v>
      </c>
      <c r="X88">
        <v>792.89</v>
      </c>
      <c r="Y88">
        <v>1.956</v>
      </c>
      <c r="Z88">
        <v>15.253</v>
      </c>
      <c r="AA88">
        <v>100.31108399999999</v>
      </c>
      <c r="AB88">
        <v>1.5466439999999999</v>
      </c>
      <c r="AC88">
        <v>38.611358000000003</v>
      </c>
      <c r="AD88" s="1">
        <v>110</v>
      </c>
      <c r="AE88">
        <v>19</v>
      </c>
      <c r="AF88">
        <v>672</v>
      </c>
      <c r="AG88">
        <v>76</v>
      </c>
      <c r="AH88">
        <v>15.459458</v>
      </c>
      <c r="AI88">
        <v>563.9</v>
      </c>
      <c r="AJ88">
        <v>0</v>
      </c>
      <c r="AK88">
        <v>4</v>
      </c>
      <c r="AL88">
        <v>563</v>
      </c>
      <c r="AM88">
        <v>0.76407278223535291</v>
      </c>
      <c r="AN88" t="s">
        <v>70</v>
      </c>
      <c r="AO88">
        <v>414.53199999999998</v>
      </c>
      <c r="AP88" t="s">
        <v>468</v>
      </c>
      <c r="AQ88" t="s">
        <v>116</v>
      </c>
      <c r="AR88" t="s">
        <v>117</v>
      </c>
      <c r="AS88" t="s">
        <v>116</v>
      </c>
      <c r="AT88" t="s">
        <v>117</v>
      </c>
      <c r="AU88" t="s">
        <v>185</v>
      </c>
      <c r="AV88" t="s">
        <v>277</v>
      </c>
      <c r="AW88" t="s">
        <v>70</v>
      </c>
      <c r="AX88">
        <v>4657</v>
      </c>
      <c r="AY88" t="s">
        <v>549</v>
      </c>
      <c r="AZ88">
        <v>7</v>
      </c>
      <c r="BA88" t="s">
        <v>595</v>
      </c>
      <c r="BB88">
        <v>8</v>
      </c>
      <c r="BC88">
        <v>1</v>
      </c>
      <c r="BE88" t="s">
        <v>70</v>
      </c>
      <c r="BF88">
        <v>0</v>
      </c>
      <c r="BG88" t="s">
        <v>288</v>
      </c>
      <c r="BI88" t="s">
        <v>116</v>
      </c>
      <c r="BJ88" t="s">
        <v>277</v>
      </c>
      <c r="BK88" t="s">
        <v>70</v>
      </c>
      <c r="BL88">
        <v>0.76407278223535291</v>
      </c>
      <c r="BM88">
        <v>4657</v>
      </c>
      <c r="BN88" t="s">
        <v>117</v>
      </c>
      <c r="BO88" t="s">
        <v>185</v>
      </c>
      <c r="BP88">
        <v>8</v>
      </c>
      <c r="BQ88">
        <v>1550.7549999999999</v>
      </c>
      <c r="BR88">
        <v>1.5418475589397478E-2</v>
      </c>
      <c r="BS88">
        <v>0.38491616738983703</v>
      </c>
      <c r="BT88">
        <v>7.093319060715586E-2</v>
      </c>
      <c r="BU88">
        <v>15.253</v>
      </c>
      <c r="BV88">
        <v>1.2252096559417833</v>
      </c>
      <c r="BW88">
        <v>43.333730989098861</v>
      </c>
      <c r="BX88">
        <v>4</v>
      </c>
      <c r="BY88">
        <v>19</v>
      </c>
      <c r="BZ88">
        <v>672</v>
      </c>
    </row>
    <row r="89" spans="1:78" ht="16.5">
      <c r="A89" s="294" t="str">
        <f t="shared" si="19"/>
        <v>신화여객</v>
      </c>
      <c r="B89" s="124" t="str">
        <f t="shared" si="20"/>
        <v>장진구</v>
      </c>
      <c r="C89" s="125" t="str">
        <f t="shared" si="21"/>
        <v>B</v>
      </c>
      <c r="D89" s="126">
        <f t="shared" si="22"/>
        <v>0.91395228299997289</v>
      </c>
      <c r="E89" s="127">
        <f t="shared" si="23"/>
        <v>5915</v>
      </c>
      <c r="F89" s="128" t="str">
        <f t="shared" si="24"/>
        <v>37</v>
      </c>
      <c r="G89" s="129" t="str">
        <f t="shared" si="25"/>
        <v>71바6170</v>
      </c>
      <c r="H89" s="130">
        <f t="shared" si="26"/>
        <v>2</v>
      </c>
      <c r="I89" s="131">
        <f t="shared" si="27"/>
        <v>1810.4029999999998</v>
      </c>
      <c r="J89" s="132">
        <f t="shared" si="28"/>
        <v>5.6769867131633414E-2</v>
      </c>
      <c r="K89" s="132">
        <f t="shared" si="29"/>
        <v>0.36461653568121816</v>
      </c>
      <c r="L89" s="132">
        <f t="shared" si="30"/>
        <v>0.24966816780573167</v>
      </c>
      <c r="M89" s="133">
        <f t="shared" si="31"/>
        <v>11.201000000000001</v>
      </c>
      <c r="N89" s="134">
        <f t="shared" si="32"/>
        <v>0.11047264062200517</v>
      </c>
      <c r="O89" s="134">
        <f t="shared" si="33"/>
        <v>8.2854480466503873</v>
      </c>
      <c r="P89" s="215">
        <f t="shared" si="34"/>
        <v>25</v>
      </c>
      <c r="Q89" s="216">
        <f t="shared" si="35"/>
        <v>2</v>
      </c>
      <c r="R89" s="216">
        <f t="shared" si="36"/>
        <v>150</v>
      </c>
      <c r="T89">
        <v>524</v>
      </c>
      <c r="U89">
        <v>5915</v>
      </c>
      <c r="V89" t="s">
        <v>351</v>
      </c>
      <c r="W89">
        <v>1810.403</v>
      </c>
      <c r="X89">
        <v>761.851</v>
      </c>
      <c r="Y89">
        <v>2.3759999999999999</v>
      </c>
      <c r="Z89">
        <v>11.201000000000001</v>
      </c>
      <c r="AA89">
        <v>122.961623</v>
      </c>
      <c r="AB89">
        <v>6.9805149999999996</v>
      </c>
      <c r="AC89">
        <v>44.833841</v>
      </c>
      <c r="AD89" s="1">
        <v>452</v>
      </c>
      <c r="AE89">
        <v>2</v>
      </c>
      <c r="AF89">
        <v>150</v>
      </c>
      <c r="AG89">
        <v>69</v>
      </c>
      <c r="AH89">
        <v>14.723317</v>
      </c>
      <c r="AI89">
        <v>113.2</v>
      </c>
      <c r="AJ89">
        <v>0</v>
      </c>
      <c r="AK89">
        <v>25</v>
      </c>
      <c r="AL89">
        <v>13006</v>
      </c>
      <c r="AM89">
        <v>0.91395228299997289</v>
      </c>
      <c r="AN89" t="s">
        <v>68</v>
      </c>
      <c r="AO89">
        <v>1606.7729999999999</v>
      </c>
      <c r="AP89" t="s">
        <v>469</v>
      </c>
      <c r="AQ89" t="s">
        <v>116</v>
      </c>
      <c r="AR89" t="s">
        <v>118</v>
      </c>
      <c r="AS89" t="s">
        <v>116</v>
      </c>
      <c r="AT89" t="s">
        <v>118</v>
      </c>
      <c r="AU89" t="s">
        <v>342</v>
      </c>
      <c r="AV89" t="s">
        <v>351</v>
      </c>
      <c r="AW89" t="s">
        <v>68</v>
      </c>
      <c r="AX89">
        <v>5915</v>
      </c>
      <c r="AY89" t="s">
        <v>596</v>
      </c>
      <c r="AZ89">
        <v>1</v>
      </c>
      <c r="BA89" t="s">
        <v>362</v>
      </c>
      <c r="BB89">
        <v>2</v>
      </c>
      <c r="BC89">
        <v>1</v>
      </c>
      <c r="BE89" t="s">
        <v>68</v>
      </c>
      <c r="BF89">
        <v>0</v>
      </c>
      <c r="BG89" t="s">
        <v>288</v>
      </c>
      <c r="BI89" t="s">
        <v>116</v>
      </c>
      <c r="BJ89" t="s">
        <v>351</v>
      </c>
      <c r="BK89" t="s">
        <v>68</v>
      </c>
      <c r="BL89">
        <v>0.91395228299997289</v>
      </c>
      <c r="BM89">
        <v>5915</v>
      </c>
      <c r="BN89" t="s">
        <v>118</v>
      </c>
      <c r="BO89" t="s">
        <v>342</v>
      </c>
      <c r="BP89">
        <v>2</v>
      </c>
      <c r="BQ89">
        <v>1810.4029999999998</v>
      </c>
      <c r="BR89">
        <v>5.6769867131633414E-2</v>
      </c>
      <c r="BS89">
        <v>0.36461653568121816</v>
      </c>
      <c r="BT89">
        <v>0.24966816780573164</v>
      </c>
      <c r="BU89">
        <v>11.201000000000001</v>
      </c>
      <c r="BV89">
        <v>0.11047264062200517</v>
      </c>
      <c r="BW89">
        <v>8.2854480466503873</v>
      </c>
      <c r="BX89">
        <v>25</v>
      </c>
      <c r="BY89">
        <v>2</v>
      </c>
      <c r="BZ89">
        <v>150</v>
      </c>
    </row>
    <row r="90" spans="1:78" ht="16.5">
      <c r="A90" s="295" t="str">
        <f t="shared" si="19"/>
        <v>신화여객</v>
      </c>
      <c r="B90" s="108" t="str">
        <f t="shared" si="20"/>
        <v>전영택</v>
      </c>
      <c r="C90" s="109" t="str">
        <f t="shared" si="21"/>
        <v>B</v>
      </c>
      <c r="D90" s="110">
        <f t="shared" si="22"/>
        <v>0.9333775226729305</v>
      </c>
      <c r="E90" s="111">
        <f t="shared" si="23"/>
        <v>131</v>
      </c>
      <c r="F90" s="112" t="str">
        <f t="shared" si="24"/>
        <v>34</v>
      </c>
      <c r="G90" s="113" t="str">
        <f t="shared" si="25"/>
        <v>72바1095</v>
      </c>
      <c r="H90" s="114">
        <f t="shared" si="26"/>
        <v>2</v>
      </c>
      <c r="I90" s="115">
        <f t="shared" si="27"/>
        <v>2146.6890000000003</v>
      </c>
      <c r="J90" s="116">
        <f t="shared" si="28"/>
        <v>3.4536745545195742E-3</v>
      </c>
      <c r="K90" s="116">
        <f t="shared" si="29"/>
        <v>0.35655344258838062</v>
      </c>
      <c r="L90" s="116">
        <f t="shared" si="30"/>
        <v>0.17608512458022563</v>
      </c>
      <c r="M90" s="117">
        <f t="shared" si="31"/>
        <v>9.5609999999999999</v>
      </c>
      <c r="N90" s="118">
        <f t="shared" si="32"/>
        <v>9.3166732582129957E-2</v>
      </c>
      <c r="O90" s="118">
        <f t="shared" si="33"/>
        <v>6.8477548447865519</v>
      </c>
      <c r="P90" s="217">
        <f t="shared" si="34"/>
        <v>3</v>
      </c>
      <c r="Q90" s="218">
        <f t="shared" si="35"/>
        <v>2</v>
      </c>
      <c r="R90" s="218">
        <f t="shared" si="36"/>
        <v>147</v>
      </c>
      <c r="T90">
        <v>524</v>
      </c>
      <c r="U90">
        <v>131</v>
      </c>
      <c r="V90" t="s">
        <v>263</v>
      </c>
      <c r="W90">
        <v>2146.6889999999999</v>
      </c>
      <c r="X90">
        <v>884.654</v>
      </c>
      <c r="Y90">
        <v>2.427</v>
      </c>
      <c r="Z90">
        <v>9.5609999999999999</v>
      </c>
      <c r="AA90">
        <v>132.77799999999999</v>
      </c>
      <c r="AB90">
        <v>0.45857199999999998</v>
      </c>
      <c r="AC90">
        <v>47.342452999999999</v>
      </c>
      <c r="AD90" s="1">
        <v>378</v>
      </c>
      <c r="AE90">
        <v>2</v>
      </c>
      <c r="AF90">
        <v>147</v>
      </c>
      <c r="AG90">
        <v>83</v>
      </c>
      <c r="AH90">
        <v>16.167504999999998</v>
      </c>
      <c r="AI90">
        <v>1884.4</v>
      </c>
      <c r="AJ90">
        <v>18.8</v>
      </c>
      <c r="AK90">
        <v>3</v>
      </c>
      <c r="AL90">
        <v>1321</v>
      </c>
      <c r="AM90">
        <v>0.9333775226729305</v>
      </c>
      <c r="AN90" t="s">
        <v>68</v>
      </c>
      <c r="AO90">
        <v>2094.3560000000002</v>
      </c>
      <c r="AP90" t="s">
        <v>470</v>
      </c>
      <c r="AQ90" t="s">
        <v>116</v>
      </c>
      <c r="AR90" t="s">
        <v>117</v>
      </c>
      <c r="AS90" t="s">
        <v>116</v>
      </c>
      <c r="AT90" t="s">
        <v>117</v>
      </c>
      <c r="AU90" t="s">
        <v>177</v>
      </c>
      <c r="AV90" t="s">
        <v>263</v>
      </c>
      <c r="AW90" t="s">
        <v>68</v>
      </c>
      <c r="AX90">
        <v>131</v>
      </c>
      <c r="AY90" t="s">
        <v>552</v>
      </c>
      <c r="AZ90">
        <v>1</v>
      </c>
      <c r="BA90" t="s">
        <v>597</v>
      </c>
      <c r="BB90">
        <v>2</v>
      </c>
      <c r="BC90">
        <v>1</v>
      </c>
      <c r="BE90" t="s">
        <v>68</v>
      </c>
      <c r="BF90">
        <v>0</v>
      </c>
      <c r="BG90" t="s">
        <v>288</v>
      </c>
      <c r="BI90" t="s">
        <v>116</v>
      </c>
      <c r="BJ90" t="s">
        <v>263</v>
      </c>
      <c r="BK90" t="s">
        <v>68</v>
      </c>
      <c r="BL90">
        <v>0.9333775226729305</v>
      </c>
      <c r="BM90">
        <v>131</v>
      </c>
      <c r="BN90" t="s">
        <v>117</v>
      </c>
      <c r="BO90" t="s">
        <v>177</v>
      </c>
      <c r="BP90">
        <v>2</v>
      </c>
      <c r="BQ90">
        <v>2146.6890000000003</v>
      </c>
      <c r="BR90">
        <v>3.4536745545195742E-3</v>
      </c>
      <c r="BS90">
        <v>0.35655344258838062</v>
      </c>
      <c r="BT90">
        <v>0.17608512458022565</v>
      </c>
      <c r="BU90">
        <v>9.5609999999999999</v>
      </c>
      <c r="BV90">
        <v>9.3166732582129957E-2</v>
      </c>
      <c r="BW90">
        <v>6.8477548447865519</v>
      </c>
      <c r="BX90">
        <v>3</v>
      </c>
      <c r="BY90">
        <v>2</v>
      </c>
      <c r="BZ90">
        <v>147</v>
      </c>
    </row>
    <row r="91" spans="1:78" ht="16.5">
      <c r="A91" s="294" t="str">
        <f t="shared" si="19"/>
        <v>신화여객</v>
      </c>
      <c r="B91" s="124" t="str">
        <f t="shared" si="20"/>
        <v>전진호</v>
      </c>
      <c r="C91" s="125" t="str">
        <f t="shared" si="21"/>
        <v>S</v>
      </c>
      <c r="D91" s="126">
        <f t="shared" si="22"/>
        <v>1.0391108195315826</v>
      </c>
      <c r="E91" s="127">
        <f t="shared" si="23"/>
        <v>7820</v>
      </c>
      <c r="F91" s="128" t="str">
        <f t="shared" si="24"/>
        <v>34</v>
      </c>
      <c r="G91" s="129" t="str">
        <f t="shared" si="25"/>
        <v>72바1110</v>
      </c>
      <c r="H91" s="130">
        <f t="shared" si="26"/>
        <v>6</v>
      </c>
      <c r="I91" s="131">
        <f t="shared" si="27"/>
        <v>912.29600000000005</v>
      </c>
      <c r="J91" s="132">
        <f t="shared" si="28"/>
        <v>8.1463941593383181E-3</v>
      </c>
      <c r="K91" s="132">
        <f t="shared" si="29"/>
        <v>0.29633388235306629</v>
      </c>
      <c r="L91" s="132">
        <f t="shared" si="30"/>
        <v>0.11070968194533352</v>
      </c>
      <c r="M91" s="133">
        <f t="shared" si="31"/>
        <v>8.0779999999999994</v>
      </c>
      <c r="N91" s="134">
        <f t="shared" si="32"/>
        <v>0.10961354648052825</v>
      </c>
      <c r="O91" s="134">
        <f t="shared" si="33"/>
        <v>3.1787928479353189</v>
      </c>
      <c r="P91" s="215">
        <f t="shared" si="34"/>
        <v>0</v>
      </c>
      <c r="Q91" s="216">
        <f t="shared" si="35"/>
        <v>1</v>
      </c>
      <c r="R91" s="216">
        <f t="shared" si="36"/>
        <v>29</v>
      </c>
      <c r="T91">
        <v>524</v>
      </c>
      <c r="U91">
        <v>7820</v>
      </c>
      <c r="V91" t="s">
        <v>278</v>
      </c>
      <c r="W91">
        <v>915.39</v>
      </c>
      <c r="X91">
        <v>341.37799999999999</v>
      </c>
      <c r="Y91">
        <v>2.681</v>
      </c>
      <c r="Z91">
        <v>8.0779999999999994</v>
      </c>
      <c r="AA91">
        <v>54.520809</v>
      </c>
      <c r="AB91">
        <v>0.44414799999999999</v>
      </c>
      <c r="AC91">
        <v>16.156362999999999</v>
      </c>
      <c r="AD91" s="1">
        <v>101</v>
      </c>
      <c r="AE91">
        <v>1</v>
      </c>
      <c r="AF91">
        <v>29</v>
      </c>
      <c r="AG91">
        <v>65</v>
      </c>
      <c r="AH91">
        <v>16.789736000000001</v>
      </c>
      <c r="AI91">
        <v>4.8</v>
      </c>
      <c r="AJ91">
        <v>0</v>
      </c>
      <c r="AK91">
        <v>0</v>
      </c>
      <c r="AL91">
        <v>0</v>
      </c>
      <c r="AM91">
        <v>1.0391108195315826</v>
      </c>
      <c r="AN91" t="s">
        <v>71</v>
      </c>
      <c r="AO91">
        <v>212.85300000000001</v>
      </c>
      <c r="AP91" t="s">
        <v>471</v>
      </c>
      <c r="AQ91" t="s">
        <v>116</v>
      </c>
      <c r="AR91" t="s">
        <v>117</v>
      </c>
      <c r="AS91" t="s">
        <v>116</v>
      </c>
      <c r="AT91" t="s">
        <v>117</v>
      </c>
      <c r="AU91" t="s">
        <v>183</v>
      </c>
      <c r="AV91" t="s">
        <v>278</v>
      </c>
      <c r="AW91" t="s">
        <v>71</v>
      </c>
      <c r="AX91">
        <v>7820</v>
      </c>
      <c r="AY91" t="s">
        <v>598</v>
      </c>
      <c r="AZ91">
        <v>1</v>
      </c>
      <c r="BA91" t="s">
        <v>599</v>
      </c>
      <c r="BB91">
        <v>6</v>
      </c>
      <c r="BC91">
        <v>1</v>
      </c>
      <c r="BE91" t="s">
        <v>66</v>
      </c>
      <c r="BF91">
        <v>1</v>
      </c>
      <c r="BG91" t="s">
        <v>329</v>
      </c>
      <c r="BI91" t="s">
        <v>116</v>
      </c>
      <c r="BJ91" t="s">
        <v>278</v>
      </c>
      <c r="BK91" t="s">
        <v>71</v>
      </c>
      <c r="BL91">
        <v>1.0391108195315826</v>
      </c>
      <c r="BM91">
        <v>7820</v>
      </c>
      <c r="BN91" t="s">
        <v>117</v>
      </c>
      <c r="BO91" t="s">
        <v>183</v>
      </c>
      <c r="BP91">
        <v>6</v>
      </c>
      <c r="BQ91">
        <v>912.29600000000005</v>
      </c>
      <c r="BR91">
        <v>8.1463941593383181E-3</v>
      </c>
      <c r="BS91">
        <v>0.29633388235306629</v>
      </c>
      <c r="BT91">
        <v>0.11033548542151433</v>
      </c>
      <c r="BU91">
        <v>8.0779999999999994</v>
      </c>
      <c r="BV91">
        <v>0.10961354648052825</v>
      </c>
      <c r="BW91">
        <v>3.1787928479353189</v>
      </c>
      <c r="BX91">
        <v>0</v>
      </c>
      <c r="BY91">
        <v>1</v>
      </c>
      <c r="BZ91">
        <v>29</v>
      </c>
    </row>
    <row r="92" spans="1:78" ht="16.5">
      <c r="A92" s="295" t="str">
        <f t="shared" si="19"/>
        <v>신화여객</v>
      </c>
      <c r="B92" s="108" t="str">
        <f t="shared" si="20"/>
        <v>정성수</v>
      </c>
      <c r="C92" s="109" t="str">
        <f t="shared" si="21"/>
        <v>B</v>
      </c>
      <c r="D92" s="110">
        <f t="shared" si="22"/>
        <v>0.91124999999999989</v>
      </c>
      <c r="E92" s="111">
        <f t="shared" si="23"/>
        <v>5877</v>
      </c>
      <c r="F92" s="112" t="str">
        <f t="shared" si="24"/>
        <v>526</v>
      </c>
      <c r="G92" s="113" t="str">
        <f t="shared" si="25"/>
        <v>72바1103</v>
      </c>
      <c r="H92" s="114">
        <f t="shared" si="26"/>
        <v>1</v>
      </c>
      <c r="I92" s="115">
        <f t="shared" si="27"/>
        <v>2139.924</v>
      </c>
      <c r="J92" s="116">
        <f t="shared" si="28"/>
        <v>1.2175366798879048E-2</v>
      </c>
      <c r="K92" s="116">
        <f t="shared" si="29"/>
        <v>0.31051677528665195</v>
      </c>
      <c r="L92" s="116">
        <f t="shared" si="30"/>
        <v>0.16869757991405301</v>
      </c>
      <c r="M92" s="117">
        <f t="shared" si="31"/>
        <v>7.6980000000000004</v>
      </c>
      <c r="N92" s="118">
        <f t="shared" si="32"/>
        <v>4.6730631555139339E-2</v>
      </c>
      <c r="O92" s="118">
        <f t="shared" si="33"/>
        <v>15.327647150085705</v>
      </c>
      <c r="P92" s="217">
        <f t="shared" si="34"/>
        <v>5</v>
      </c>
      <c r="Q92" s="218">
        <f t="shared" si="35"/>
        <v>1</v>
      </c>
      <c r="R92" s="218">
        <f t="shared" si="36"/>
        <v>328</v>
      </c>
      <c r="T92">
        <v>524</v>
      </c>
      <c r="U92">
        <v>5877</v>
      </c>
      <c r="V92" t="s">
        <v>325</v>
      </c>
      <c r="W92">
        <v>2139.924</v>
      </c>
      <c r="X92">
        <v>733.899</v>
      </c>
      <c r="Y92">
        <v>2.9159999999999999</v>
      </c>
      <c r="Z92">
        <v>7.6980000000000004</v>
      </c>
      <c r="AA92">
        <v>145.96439100000001</v>
      </c>
      <c r="AB92">
        <v>1.7771699999999999</v>
      </c>
      <c r="AC92">
        <v>45.324392000000003</v>
      </c>
      <c r="AD92" s="1">
        <v>361</v>
      </c>
      <c r="AE92">
        <v>1</v>
      </c>
      <c r="AF92">
        <v>328</v>
      </c>
      <c r="AG92">
        <v>66</v>
      </c>
      <c r="AH92">
        <v>14.660589</v>
      </c>
      <c r="AI92">
        <v>3.6</v>
      </c>
      <c r="AJ92">
        <v>0</v>
      </c>
      <c r="AK92">
        <v>5</v>
      </c>
      <c r="AL92">
        <v>1039</v>
      </c>
      <c r="AM92">
        <v>0.91124999999999989</v>
      </c>
      <c r="AN92" t="s">
        <v>68</v>
      </c>
      <c r="AO92">
        <v>2139.924</v>
      </c>
      <c r="AP92" t="s">
        <v>472</v>
      </c>
      <c r="AQ92" t="s">
        <v>116</v>
      </c>
      <c r="AR92" t="s">
        <v>119</v>
      </c>
      <c r="AS92" t="s">
        <v>116</v>
      </c>
      <c r="AT92" t="s">
        <v>119</v>
      </c>
      <c r="AU92" t="s">
        <v>322</v>
      </c>
      <c r="AV92" t="s">
        <v>325</v>
      </c>
      <c r="AW92" t="s">
        <v>68</v>
      </c>
      <c r="AX92">
        <v>5877</v>
      </c>
      <c r="AY92" t="s">
        <v>541</v>
      </c>
      <c r="AZ92">
        <v>2</v>
      </c>
      <c r="BA92" t="s">
        <v>600</v>
      </c>
      <c r="BB92">
        <v>1</v>
      </c>
      <c r="BC92">
        <v>1</v>
      </c>
      <c r="BE92" t="s">
        <v>69</v>
      </c>
      <c r="BF92">
        <v>1</v>
      </c>
      <c r="BG92" t="s">
        <v>329</v>
      </c>
      <c r="BI92" t="s">
        <v>116</v>
      </c>
      <c r="BJ92" t="s">
        <v>325</v>
      </c>
      <c r="BK92" t="s">
        <v>68</v>
      </c>
      <c r="BL92">
        <v>0.91124999999999989</v>
      </c>
      <c r="BM92">
        <v>5877</v>
      </c>
      <c r="BN92" t="s">
        <v>119</v>
      </c>
      <c r="BO92" t="s">
        <v>322</v>
      </c>
      <c r="BP92">
        <v>1</v>
      </c>
      <c r="BQ92">
        <v>2139.924</v>
      </c>
      <c r="BR92">
        <v>1.2175366798879048E-2</v>
      </c>
      <c r="BS92">
        <v>0.31051677528665195</v>
      </c>
      <c r="BT92">
        <v>0.16869757991405301</v>
      </c>
      <c r="BU92">
        <v>7.6980000000000004</v>
      </c>
      <c r="BV92">
        <v>4.6730631555139339E-2</v>
      </c>
      <c r="BW92">
        <v>15.327647150085705</v>
      </c>
      <c r="BX92">
        <v>5</v>
      </c>
      <c r="BY92">
        <v>1</v>
      </c>
      <c r="BZ92">
        <v>328</v>
      </c>
    </row>
    <row r="93" spans="1:78" ht="16.5">
      <c r="A93" s="294" t="str">
        <f t="shared" si="19"/>
        <v>신화여객</v>
      </c>
      <c r="B93" s="124" t="str">
        <f t="shared" si="20"/>
        <v>정영환</v>
      </c>
      <c r="C93" s="125" t="str">
        <f t="shared" si="21"/>
        <v>F</v>
      </c>
      <c r="D93" s="126">
        <f t="shared" si="22"/>
        <v>0.77933496290754645</v>
      </c>
      <c r="E93" s="127">
        <f t="shared" si="23"/>
        <v>4021</v>
      </c>
      <c r="F93" s="128" t="str">
        <f t="shared" si="24"/>
        <v>34</v>
      </c>
      <c r="G93" s="129" t="str">
        <f t="shared" si="25"/>
        <v>71바5106</v>
      </c>
      <c r="H93" s="130">
        <f t="shared" si="26"/>
        <v>8</v>
      </c>
      <c r="I93" s="131">
        <f t="shared" si="27"/>
        <v>3751.5509999999999</v>
      </c>
      <c r="J93" s="132">
        <f t="shared" si="28"/>
        <v>1.4754177939087027E-2</v>
      </c>
      <c r="K93" s="132">
        <f t="shared" si="29"/>
        <v>0.38469369191149555</v>
      </c>
      <c r="L93" s="132">
        <f t="shared" si="30"/>
        <v>0.25269548514734308</v>
      </c>
      <c r="M93" s="133">
        <f t="shared" si="31"/>
        <v>14.282999999999999</v>
      </c>
      <c r="N93" s="134">
        <f t="shared" si="32"/>
        <v>2.4523190541725275</v>
      </c>
      <c r="O93" s="134">
        <f t="shared" si="33"/>
        <v>32.173359765067836</v>
      </c>
      <c r="P93" s="215">
        <f t="shared" si="34"/>
        <v>39</v>
      </c>
      <c r="Q93" s="216">
        <f t="shared" si="35"/>
        <v>92</v>
      </c>
      <c r="R93" s="216">
        <f t="shared" si="36"/>
        <v>1207</v>
      </c>
      <c r="T93">
        <v>524</v>
      </c>
      <c r="U93">
        <v>4021</v>
      </c>
      <c r="V93" t="s">
        <v>287</v>
      </c>
      <c r="W93">
        <v>3751.5509999999999</v>
      </c>
      <c r="X93">
        <v>1863.6320000000001</v>
      </c>
      <c r="Y93">
        <v>2.0129999999999999</v>
      </c>
      <c r="Z93">
        <v>14.282999999999999</v>
      </c>
      <c r="AA93">
        <v>245.57688099999999</v>
      </c>
      <c r="AB93">
        <v>3.6232850000000001</v>
      </c>
      <c r="AC93">
        <v>94.471877000000006</v>
      </c>
      <c r="AD93" s="1">
        <v>948</v>
      </c>
      <c r="AE93">
        <v>92</v>
      </c>
      <c r="AF93">
        <v>1207</v>
      </c>
      <c r="AG93">
        <v>82</v>
      </c>
      <c r="AH93">
        <v>15.276482</v>
      </c>
      <c r="AI93">
        <v>3100.8</v>
      </c>
      <c r="AJ93">
        <v>0</v>
      </c>
      <c r="AK93">
        <v>39</v>
      </c>
      <c r="AL93">
        <v>12549</v>
      </c>
      <c r="AM93">
        <v>0.77933496290754645</v>
      </c>
      <c r="AN93" t="s">
        <v>70</v>
      </c>
      <c r="AO93">
        <v>2358.471</v>
      </c>
      <c r="AP93" t="s">
        <v>473</v>
      </c>
      <c r="AQ93" t="s">
        <v>116</v>
      </c>
      <c r="AR93" t="s">
        <v>117</v>
      </c>
      <c r="AS93" t="s">
        <v>116</v>
      </c>
      <c r="AT93" t="s">
        <v>117</v>
      </c>
      <c r="AU93" t="s">
        <v>170</v>
      </c>
      <c r="AV93" t="s">
        <v>287</v>
      </c>
      <c r="AW93" t="s">
        <v>70</v>
      </c>
      <c r="AX93">
        <v>4021</v>
      </c>
      <c r="AY93" t="s">
        <v>549</v>
      </c>
      <c r="AZ93">
        <v>5</v>
      </c>
      <c r="BA93" t="s">
        <v>601</v>
      </c>
      <c r="BB93">
        <v>8</v>
      </c>
      <c r="BC93">
        <v>1</v>
      </c>
      <c r="BE93" t="s">
        <v>70</v>
      </c>
      <c r="BF93">
        <v>0</v>
      </c>
      <c r="BG93" t="s">
        <v>288</v>
      </c>
      <c r="BI93" t="s">
        <v>116</v>
      </c>
      <c r="BJ93" t="s">
        <v>287</v>
      </c>
      <c r="BK93" t="s">
        <v>70</v>
      </c>
      <c r="BL93">
        <v>0.77933496290754645</v>
      </c>
      <c r="BM93">
        <v>4021</v>
      </c>
      <c r="BN93" t="s">
        <v>117</v>
      </c>
      <c r="BO93" t="s">
        <v>170</v>
      </c>
      <c r="BP93">
        <v>8</v>
      </c>
      <c r="BQ93">
        <v>3751.5509999999999</v>
      </c>
      <c r="BR93">
        <v>1.4754177939087027E-2</v>
      </c>
      <c r="BS93">
        <v>0.38469369191149555</v>
      </c>
      <c r="BT93">
        <v>0.25269548514734308</v>
      </c>
      <c r="BU93">
        <v>14.282999999999999</v>
      </c>
      <c r="BV93">
        <v>2.4523190541725275</v>
      </c>
      <c r="BW93">
        <v>32.173359765067836</v>
      </c>
      <c r="BX93">
        <v>39</v>
      </c>
      <c r="BY93">
        <v>92</v>
      </c>
      <c r="BZ93">
        <v>1207</v>
      </c>
    </row>
    <row r="94" spans="1:78" ht="16.5">
      <c r="A94" s="295" t="str">
        <f t="shared" si="19"/>
        <v>신화여객</v>
      </c>
      <c r="B94" s="108" t="str">
        <f t="shared" si="20"/>
        <v>정재호</v>
      </c>
      <c r="C94" s="109" t="str">
        <f t="shared" si="21"/>
        <v>D</v>
      </c>
      <c r="D94" s="110">
        <f t="shared" si="22"/>
        <v>0.83968749999999992</v>
      </c>
      <c r="E94" s="111">
        <f t="shared" si="23"/>
        <v>8292</v>
      </c>
      <c r="F94" s="112" t="str">
        <f t="shared" si="24"/>
        <v>526</v>
      </c>
      <c r="G94" s="113" t="str">
        <f t="shared" si="25"/>
        <v>71바6155</v>
      </c>
      <c r="H94" s="114">
        <f t="shared" si="26"/>
        <v>1</v>
      </c>
      <c r="I94" s="115">
        <f t="shared" si="27"/>
        <v>550.50699999999995</v>
      </c>
      <c r="J94" s="116">
        <f t="shared" si="28"/>
        <v>2.7190232856600514E-2</v>
      </c>
      <c r="K94" s="116">
        <f t="shared" si="29"/>
        <v>0.34701303204088008</v>
      </c>
      <c r="L94" s="116">
        <f t="shared" si="30"/>
        <v>0.21616437211515932</v>
      </c>
      <c r="M94" s="117">
        <f t="shared" si="31"/>
        <v>10.420999999999999</v>
      </c>
      <c r="N94" s="118">
        <f t="shared" si="32"/>
        <v>0</v>
      </c>
      <c r="O94" s="118">
        <f t="shared" si="33"/>
        <v>13.26050349950137</v>
      </c>
      <c r="P94" s="217">
        <f t="shared" si="34"/>
        <v>0</v>
      </c>
      <c r="Q94" s="218">
        <f t="shared" si="35"/>
        <v>0</v>
      </c>
      <c r="R94" s="218">
        <f t="shared" si="36"/>
        <v>73</v>
      </c>
      <c r="T94">
        <v>524</v>
      </c>
      <c r="U94">
        <v>8292</v>
      </c>
      <c r="V94" t="s">
        <v>474</v>
      </c>
      <c r="W94">
        <v>550.50699999999995</v>
      </c>
      <c r="X94">
        <v>204.89699999999999</v>
      </c>
      <c r="Y94">
        <v>2.6869999999999998</v>
      </c>
      <c r="Z94">
        <v>10.420999999999999</v>
      </c>
      <c r="AA94">
        <v>37.206375000000001</v>
      </c>
      <c r="AB94">
        <v>1.0116499999999999</v>
      </c>
      <c r="AC94">
        <v>12.911097</v>
      </c>
      <c r="AD94" s="1">
        <v>119</v>
      </c>
      <c r="AE94">
        <v>0</v>
      </c>
      <c r="AF94">
        <v>73</v>
      </c>
      <c r="AG94">
        <v>61</v>
      </c>
      <c r="AH94">
        <v>14.796039</v>
      </c>
      <c r="AI94">
        <v>0</v>
      </c>
      <c r="AJ94">
        <v>0</v>
      </c>
      <c r="AK94">
        <v>0</v>
      </c>
      <c r="AL94">
        <v>0</v>
      </c>
      <c r="AM94">
        <v>0.83968749999999992</v>
      </c>
      <c r="AN94" t="s">
        <v>67</v>
      </c>
      <c r="AO94">
        <v>550.50699999999995</v>
      </c>
      <c r="AP94" t="s">
        <v>475</v>
      </c>
      <c r="AQ94" t="s">
        <v>116</v>
      </c>
      <c r="AR94" t="s">
        <v>119</v>
      </c>
      <c r="AS94" t="s">
        <v>116</v>
      </c>
      <c r="AT94" t="s">
        <v>119</v>
      </c>
      <c r="AU94" t="s">
        <v>327</v>
      </c>
      <c r="AV94" t="s">
        <v>474</v>
      </c>
      <c r="AW94" t="s">
        <v>67</v>
      </c>
      <c r="AX94">
        <v>8292</v>
      </c>
      <c r="AY94" t="s">
        <v>550</v>
      </c>
      <c r="AZ94">
        <v>2</v>
      </c>
      <c r="BA94" t="s">
        <v>330</v>
      </c>
      <c r="BB94">
        <v>1</v>
      </c>
      <c r="BC94">
        <v>1</v>
      </c>
      <c r="BE94" t="s">
        <v>555</v>
      </c>
      <c r="BF94" t="s">
        <v>556</v>
      </c>
      <c r="BG94" t="s">
        <v>555</v>
      </c>
      <c r="BI94" t="s">
        <v>116</v>
      </c>
      <c r="BJ94" t="s">
        <v>474</v>
      </c>
      <c r="BK94" t="s">
        <v>67</v>
      </c>
      <c r="BL94">
        <v>0.83968749999999992</v>
      </c>
      <c r="BM94">
        <v>8292</v>
      </c>
      <c r="BN94" t="s">
        <v>119</v>
      </c>
      <c r="BO94" t="s">
        <v>327</v>
      </c>
      <c r="BP94">
        <v>1</v>
      </c>
      <c r="BQ94">
        <v>550.50699999999995</v>
      </c>
      <c r="BR94">
        <v>2.7190232856600514E-2</v>
      </c>
      <c r="BS94">
        <v>0.34701303204088008</v>
      </c>
      <c r="BT94">
        <v>0.21616437211515932</v>
      </c>
      <c r="BU94">
        <v>10.420999999999999</v>
      </c>
      <c r="BV94">
        <v>0</v>
      </c>
      <c r="BW94">
        <v>13.26050349950137</v>
      </c>
      <c r="BX94">
        <v>0</v>
      </c>
      <c r="BY94">
        <v>0</v>
      </c>
      <c r="BZ94">
        <v>73</v>
      </c>
    </row>
    <row r="95" spans="1:78" ht="16.5">
      <c r="A95" s="294" t="str">
        <f t="shared" si="19"/>
        <v>신화여객</v>
      </c>
      <c r="B95" s="124" t="str">
        <f t="shared" si="20"/>
        <v>정태훈</v>
      </c>
      <c r="C95" s="125" t="str">
        <f t="shared" si="21"/>
        <v>D</v>
      </c>
      <c r="D95" s="126">
        <f t="shared" si="22"/>
        <v>0.83606485151244059</v>
      </c>
      <c r="E95" s="127">
        <f t="shared" si="23"/>
        <v>6505</v>
      </c>
      <c r="F95" s="128" t="str">
        <f t="shared" si="24"/>
        <v>34</v>
      </c>
      <c r="G95" s="129" t="str">
        <f t="shared" si="25"/>
        <v>71바5104</v>
      </c>
      <c r="H95" s="130">
        <f t="shared" si="26"/>
        <v>2</v>
      </c>
      <c r="I95" s="131">
        <f t="shared" si="27"/>
        <v>2158.5309999999999</v>
      </c>
      <c r="J95" s="132">
        <f t="shared" si="28"/>
        <v>7.2999074799573731E-4</v>
      </c>
      <c r="K95" s="132">
        <f t="shared" si="29"/>
        <v>0.32817959850804945</v>
      </c>
      <c r="L95" s="132">
        <f t="shared" si="30"/>
        <v>6.8565149168578074E-2</v>
      </c>
      <c r="M95" s="133">
        <f t="shared" si="31"/>
        <v>11.869</v>
      </c>
      <c r="N95" s="134">
        <f t="shared" si="32"/>
        <v>1.2045228907993446</v>
      </c>
      <c r="O95" s="134">
        <f t="shared" si="33"/>
        <v>4.3084857247822708</v>
      </c>
      <c r="P95" s="215">
        <f t="shared" si="34"/>
        <v>1</v>
      </c>
      <c r="Q95" s="216">
        <f t="shared" si="35"/>
        <v>26</v>
      </c>
      <c r="R95" s="216">
        <f t="shared" si="36"/>
        <v>93</v>
      </c>
      <c r="T95">
        <v>524</v>
      </c>
      <c r="U95">
        <v>6505</v>
      </c>
      <c r="V95" t="s">
        <v>352</v>
      </c>
      <c r="W95">
        <v>2158.5309999999999</v>
      </c>
      <c r="X95">
        <v>993.13099999999997</v>
      </c>
      <c r="Y95">
        <v>2.173</v>
      </c>
      <c r="Z95">
        <v>11.869</v>
      </c>
      <c r="AA95">
        <v>138.47161800000001</v>
      </c>
      <c r="AB95">
        <v>0.10108300000000001</v>
      </c>
      <c r="AC95">
        <v>45.443559999999998</v>
      </c>
      <c r="AD95" s="1">
        <v>148</v>
      </c>
      <c r="AE95">
        <v>26</v>
      </c>
      <c r="AF95">
        <v>93</v>
      </c>
      <c r="AG95">
        <v>77</v>
      </c>
      <c r="AH95">
        <v>15.588255</v>
      </c>
      <c r="AI95">
        <v>679.4</v>
      </c>
      <c r="AJ95">
        <v>0</v>
      </c>
      <c r="AK95">
        <v>1</v>
      </c>
      <c r="AL95">
        <v>205</v>
      </c>
      <c r="AM95">
        <v>0.83606485151244059</v>
      </c>
      <c r="AN95" t="s">
        <v>67</v>
      </c>
      <c r="AO95">
        <v>2106.2350000000001</v>
      </c>
      <c r="AP95" t="s">
        <v>476</v>
      </c>
      <c r="AQ95" t="s">
        <v>116</v>
      </c>
      <c r="AR95" t="s">
        <v>117</v>
      </c>
      <c r="AS95" t="s">
        <v>116</v>
      </c>
      <c r="AT95" t="s">
        <v>117</v>
      </c>
      <c r="AU95" t="s">
        <v>344</v>
      </c>
      <c r="AV95" t="s">
        <v>352</v>
      </c>
      <c r="AW95" t="s">
        <v>67</v>
      </c>
      <c r="AX95">
        <v>6505</v>
      </c>
      <c r="AY95" t="s">
        <v>547</v>
      </c>
      <c r="AZ95">
        <v>5</v>
      </c>
      <c r="BA95" t="s">
        <v>357</v>
      </c>
      <c r="BB95">
        <v>2</v>
      </c>
      <c r="BC95">
        <v>1</v>
      </c>
      <c r="BE95" t="s">
        <v>69</v>
      </c>
      <c r="BF95">
        <v>-1</v>
      </c>
      <c r="BG95" t="s">
        <v>377</v>
      </c>
      <c r="BI95" t="s">
        <v>116</v>
      </c>
      <c r="BJ95" t="s">
        <v>352</v>
      </c>
      <c r="BK95" t="s">
        <v>67</v>
      </c>
      <c r="BL95">
        <v>0.83606485151244059</v>
      </c>
      <c r="BM95">
        <v>6505</v>
      </c>
      <c r="BN95" t="s">
        <v>117</v>
      </c>
      <c r="BO95" t="s">
        <v>344</v>
      </c>
      <c r="BP95">
        <v>2</v>
      </c>
      <c r="BQ95">
        <v>2158.5309999999999</v>
      </c>
      <c r="BR95">
        <v>7.2999074799573731E-4</v>
      </c>
      <c r="BS95">
        <v>0.32817959850804945</v>
      </c>
      <c r="BT95">
        <v>6.8565149168578074E-2</v>
      </c>
      <c r="BU95">
        <v>11.869</v>
      </c>
      <c r="BV95">
        <v>1.2045228907993446</v>
      </c>
      <c r="BW95">
        <v>4.3084857247822708</v>
      </c>
      <c r="BX95">
        <v>1</v>
      </c>
      <c r="BY95">
        <v>26</v>
      </c>
      <c r="BZ95">
        <v>93</v>
      </c>
    </row>
    <row r="96" spans="1:78" ht="16.5">
      <c r="A96" s="295" t="str">
        <f t="shared" si="19"/>
        <v>신화여객</v>
      </c>
      <c r="B96" s="108" t="str">
        <f t="shared" si="20"/>
        <v>조성근</v>
      </c>
      <c r="C96" s="109" t="str">
        <f t="shared" si="21"/>
        <v>C</v>
      </c>
      <c r="D96" s="110">
        <f t="shared" si="22"/>
        <v>0.86986134605563159</v>
      </c>
      <c r="E96" s="111">
        <f t="shared" si="23"/>
        <v>7970</v>
      </c>
      <c r="F96" s="112" t="str">
        <f t="shared" si="24"/>
        <v>34</v>
      </c>
      <c r="G96" s="113" t="str">
        <f t="shared" si="25"/>
        <v>72바1473</v>
      </c>
      <c r="H96" s="114">
        <f t="shared" si="26"/>
        <v>3</v>
      </c>
      <c r="I96" s="115">
        <f t="shared" si="27"/>
        <v>2191.0410000000002</v>
      </c>
      <c r="J96" s="116">
        <f t="shared" si="28"/>
        <v>2.0006332884667966E-2</v>
      </c>
      <c r="K96" s="116">
        <f t="shared" si="29"/>
        <v>0.3263009074623765</v>
      </c>
      <c r="L96" s="116">
        <f t="shared" si="30"/>
        <v>0.25832469588656715</v>
      </c>
      <c r="M96" s="117">
        <f t="shared" si="31"/>
        <v>12.367000000000001</v>
      </c>
      <c r="N96" s="118">
        <f t="shared" si="32"/>
        <v>0.18256162253467642</v>
      </c>
      <c r="O96" s="118">
        <f t="shared" si="33"/>
        <v>22.774562411200883</v>
      </c>
      <c r="P96" s="217">
        <f t="shared" si="34"/>
        <v>1</v>
      </c>
      <c r="Q96" s="218">
        <f t="shared" si="35"/>
        <v>4</v>
      </c>
      <c r="R96" s="218">
        <f t="shared" si="36"/>
        <v>504</v>
      </c>
      <c r="T96">
        <v>524</v>
      </c>
      <c r="U96">
        <v>7970</v>
      </c>
      <c r="V96" t="s">
        <v>264</v>
      </c>
      <c r="W96">
        <v>2226.0210000000002</v>
      </c>
      <c r="X96">
        <v>1018.2</v>
      </c>
      <c r="Y96">
        <v>2.1859999999999999</v>
      </c>
      <c r="Z96">
        <v>12.367000000000001</v>
      </c>
      <c r="AA96">
        <v>130.76189500000001</v>
      </c>
      <c r="AB96">
        <v>2.616066</v>
      </c>
      <c r="AC96">
        <v>42.667724999999997</v>
      </c>
      <c r="AD96" s="1">
        <v>566</v>
      </c>
      <c r="AE96">
        <v>4</v>
      </c>
      <c r="AF96">
        <v>504</v>
      </c>
      <c r="AG96">
        <v>74</v>
      </c>
      <c r="AH96">
        <v>17.023468000000001</v>
      </c>
      <c r="AI96">
        <v>1142.5</v>
      </c>
      <c r="AJ96">
        <v>0</v>
      </c>
      <c r="AK96">
        <v>1</v>
      </c>
      <c r="AL96">
        <v>13</v>
      </c>
      <c r="AM96">
        <v>0.86986134605563159</v>
      </c>
      <c r="AN96" t="s">
        <v>69</v>
      </c>
      <c r="AO96">
        <v>1924.953</v>
      </c>
      <c r="AP96" t="s">
        <v>477</v>
      </c>
      <c r="AQ96" t="s">
        <v>116</v>
      </c>
      <c r="AR96" t="s">
        <v>117</v>
      </c>
      <c r="AS96" t="s">
        <v>116</v>
      </c>
      <c r="AT96" t="s">
        <v>117</v>
      </c>
      <c r="AU96" t="s">
        <v>187</v>
      </c>
      <c r="AV96" t="s">
        <v>264</v>
      </c>
      <c r="AW96" t="s">
        <v>69</v>
      </c>
      <c r="AX96">
        <v>7970</v>
      </c>
      <c r="AY96" t="s">
        <v>537</v>
      </c>
      <c r="AZ96">
        <v>10</v>
      </c>
      <c r="BA96" t="s">
        <v>602</v>
      </c>
      <c r="BB96">
        <v>3</v>
      </c>
      <c r="BC96">
        <v>1</v>
      </c>
      <c r="BE96" t="s">
        <v>67</v>
      </c>
      <c r="BF96">
        <v>1</v>
      </c>
      <c r="BG96" t="s">
        <v>329</v>
      </c>
      <c r="BI96" t="s">
        <v>116</v>
      </c>
      <c r="BJ96" t="s">
        <v>264</v>
      </c>
      <c r="BK96" t="s">
        <v>69</v>
      </c>
      <c r="BL96">
        <v>0.86986134605563159</v>
      </c>
      <c r="BM96">
        <v>7970</v>
      </c>
      <c r="BN96" t="s">
        <v>117</v>
      </c>
      <c r="BO96" t="s">
        <v>187</v>
      </c>
      <c r="BP96">
        <v>3</v>
      </c>
      <c r="BQ96">
        <v>2191.0410000000002</v>
      </c>
      <c r="BR96">
        <v>2.0006332884667966E-2</v>
      </c>
      <c r="BS96">
        <v>0.3263009074623765</v>
      </c>
      <c r="BT96">
        <v>0.25426534610410234</v>
      </c>
      <c r="BU96">
        <v>12.367000000000001</v>
      </c>
      <c r="BV96">
        <v>0.18256162253467642</v>
      </c>
      <c r="BW96">
        <v>22.774562411200883</v>
      </c>
      <c r="BX96">
        <v>1</v>
      </c>
      <c r="BY96">
        <v>4</v>
      </c>
      <c r="BZ96">
        <v>504</v>
      </c>
    </row>
    <row r="97" spans="1:78" ht="16.5">
      <c r="A97" s="294" t="str">
        <f t="shared" si="19"/>
        <v>신화여객</v>
      </c>
      <c r="B97" s="124" t="str">
        <f t="shared" si="20"/>
        <v>조집현</v>
      </c>
      <c r="C97" s="125" t="str">
        <f t="shared" si="21"/>
        <v>A</v>
      </c>
      <c r="D97" s="126">
        <f t="shared" si="22"/>
        <v>0.95896430025832047</v>
      </c>
      <c r="E97" s="127">
        <f t="shared" si="23"/>
        <v>8805</v>
      </c>
      <c r="F97" s="128" t="str">
        <f t="shared" si="24"/>
        <v>526</v>
      </c>
      <c r="G97" s="129" t="str">
        <f t="shared" si="25"/>
        <v>71바6155</v>
      </c>
      <c r="H97" s="130">
        <f t="shared" si="26"/>
        <v>2</v>
      </c>
      <c r="I97" s="131">
        <f t="shared" si="27"/>
        <v>615.12700000000007</v>
      </c>
      <c r="J97" s="132">
        <f t="shared" si="28"/>
        <v>1.9705828475096495E-2</v>
      </c>
      <c r="K97" s="132">
        <f t="shared" si="29"/>
        <v>0.30537850692963275</v>
      </c>
      <c r="L97" s="132">
        <f t="shared" si="30"/>
        <v>0.23409799927494646</v>
      </c>
      <c r="M97" s="133">
        <f t="shared" si="31"/>
        <v>8.0760000000000005</v>
      </c>
      <c r="N97" s="134">
        <f t="shared" si="32"/>
        <v>0</v>
      </c>
      <c r="O97" s="134">
        <f t="shared" si="33"/>
        <v>5.0396097066134304</v>
      </c>
      <c r="P97" s="215">
        <f t="shared" si="34"/>
        <v>0</v>
      </c>
      <c r="Q97" s="216">
        <f t="shared" si="35"/>
        <v>0</v>
      </c>
      <c r="R97" s="216">
        <f t="shared" si="36"/>
        <v>31</v>
      </c>
      <c r="T97">
        <v>524</v>
      </c>
      <c r="U97">
        <v>8805</v>
      </c>
      <c r="V97" t="s">
        <v>326</v>
      </c>
      <c r="W97">
        <v>615.12699999999995</v>
      </c>
      <c r="X97">
        <v>200.55</v>
      </c>
      <c r="Y97">
        <v>3.0670000000000002</v>
      </c>
      <c r="Z97">
        <v>8.0760000000000005</v>
      </c>
      <c r="AA97">
        <v>39.031649999999999</v>
      </c>
      <c r="AB97">
        <v>0.76915100000000003</v>
      </c>
      <c r="AC97">
        <v>11.919427000000001</v>
      </c>
      <c r="AD97" s="1">
        <v>144</v>
      </c>
      <c r="AE97">
        <v>0</v>
      </c>
      <c r="AF97">
        <v>31</v>
      </c>
      <c r="AG97">
        <v>69</v>
      </c>
      <c r="AH97">
        <v>15.759696999999999</v>
      </c>
      <c r="AI97">
        <v>27.5</v>
      </c>
      <c r="AJ97">
        <v>0</v>
      </c>
      <c r="AK97">
        <v>0</v>
      </c>
      <c r="AL97">
        <v>0</v>
      </c>
      <c r="AM97">
        <v>0.95896430025832047</v>
      </c>
      <c r="AN97" t="s">
        <v>66</v>
      </c>
      <c r="AO97">
        <v>512.54200000000003</v>
      </c>
      <c r="AP97" t="s">
        <v>478</v>
      </c>
      <c r="AQ97" t="s">
        <v>116</v>
      </c>
      <c r="AR97" t="s">
        <v>119</v>
      </c>
      <c r="AS97" t="s">
        <v>116</v>
      </c>
      <c r="AT97" t="s">
        <v>119</v>
      </c>
      <c r="AU97" t="s">
        <v>327</v>
      </c>
      <c r="AV97" t="s">
        <v>326</v>
      </c>
      <c r="AW97" t="s">
        <v>66</v>
      </c>
      <c r="AX97">
        <v>8805</v>
      </c>
      <c r="AY97" t="s">
        <v>603</v>
      </c>
      <c r="AZ97">
        <v>1</v>
      </c>
      <c r="BA97" t="s">
        <v>604</v>
      </c>
      <c r="BB97">
        <v>2</v>
      </c>
      <c r="BC97">
        <v>1</v>
      </c>
      <c r="BE97" t="s">
        <v>69</v>
      </c>
      <c r="BF97">
        <v>2</v>
      </c>
      <c r="BG97" t="s">
        <v>329</v>
      </c>
      <c r="BI97" t="s">
        <v>116</v>
      </c>
      <c r="BJ97" t="s">
        <v>326</v>
      </c>
      <c r="BK97" t="s">
        <v>66</v>
      </c>
      <c r="BL97">
        <v>0.95896430025832047</v>
      </c>
      <c r="BM97">
        <v>8805</v>
      </c>
      <c r="BN97" t="s">
        <v>119</v>
      </c>
      <c r="BO97" t="s">
        <v>327</v>
      </c>
      <c r="BP97">
        <v>2</v>
      </c>
      <c r="BQ97">
        <v>615.12700000000007</v>
      </c>
      <c r="BR97">
        <v>1.9705828475096495E-2</v>
      </c>
      <c r="BS97">
        <v>0.30537850692963275</v>
      </c>
      <c r="BT97">
        <v>0.23409799927494648</v>
      </c>
      <c r="BU97">
        <v>8.0760000000000005</v>
      </c>
      <c r="BV97">
        <v>0</v>
      </c>
      <c r="BW97">
        <v>5.0396097066134304</v>
      </c>
      <c r="BX97">
        <v>0</v>
      </c>
      <c r="BY97">
        <v>0</v>
      </c>
      <c r="BZ97">
        <v>31</v>
      </c>
    </row>
    <row r="98" spans="1:78" ht="16.5">
      <c r="A98" s="295" t="str">
        <f t="shared" si="19"/>
        <v>신화여객</v>
      </c>
      <c r="B98" s="108" t="str">
        <f t="shared" si="20"/>
        <v>조해주</v>
      </c>
      <c r="C98" s="109" t="str">
        <f t="shared" si="21"/>
        <v>C</v>
      </c>
      <c r="D98" s="110">
        <f t="shared" si="22"/>
        <v>0.87185157744187192</v>
      </c>
      <c r="E98" s="111">
        <f t="shared" si="23"/>
        <v>8257</v>
      </c>
      <c r="F98" s="112" t="str">
        <f t="shared" si="24"/>
        <v>526</v>
      </c>
      <c r="G98" s="113" t="str">
        <f t="shared" si="25"/>
        <v>72바1102</v>
      </c>
      <c r="H98" s="114">
        <f t="shared" si="26"/>
        <v>6</v>
      </c>
      <c r="I98" s="115">
        <f t="shared" si="27"/>
        <v>1697.202</v>
      </c>
      <c r="J98" s="116">
        <f t="shared" si="28"/>
        <v>4.45165557418465E-2</v>
      </c>
      <c r="K98" s="116">
        <f t="shared" si="29"/>
        <v>0.33618854810406418</v>
      </c>
      <c r="L98" s="116">
        <f t="shared" si="30"/>
        <v>0.13492795789776349</v>
      </c>
      <c r="M98" s="117">
        <f t="shared" si="31"/>
        <v>9.6880000000000006</v>
      </c>
      <c r="N98" s="118">
        <f t="shared" si="32"/>
        <v>5.8920505632211136E-2</v>
      </c>
      <c r="O98" s="118">
        <f t="shared" si="33"/>
        <v>6.540176125175436</v>
      </c>
      <c r="P98" s="217">
        <f t="shared" si="34"/>
        <v>12</v>
      </c>
      <c r="Q98" s="218">
        <f t="shared" si="35"/>
        <v>1</v>
      </c>
      <c r="R98" s="218">
        <f t="shared" si="36"/>
        <v>111</v>
      </c>
      <c r="T98">
        <v>524</v>
      </c>
      <c r="U98">
        <v>8257</v>
      </c>
      <c r="V98" t="s">
        <v>479</v>
      </c>
      <c r="W98">
        <v>1697.202</v>
      </c>
      <c r="X98">
        <v>608.74800000000005</v>
      </c>
      <c r="Y98">
        <v>2.7879999999999998</v>
      </c>
      <c r="Z98">
        <v>9.6880000000000006</v>
      </c>
      <c r="AA98">
        <v>118.38829200000001</v>
      </c>
      <c r="AB98">
        <v>5.2702390000000001</v>
      </c>
      <c r="AC98">
        <v>39.800787999999997</v>
      </c>
      <c r="AD98" s="1">
        <v>229</v>
      </c>
      <c r="AE98">
        <v>1</v>
      </c>
      <c r="AF98">
        <v>111</v>
      </c>
      <c r="AG98">
        <v>82</v>
      </c>
      <c r="AH98">
        <v>14.335893</v>
      </c>
      <c r="AI98">
        <v>54</v>
      </c>
      <c r="AJ98">
        <v>5.5</v>
      </c>
      <c r="AK98">
        <v>12</v>
      </c>
      <c r="AL98">
        <v>5911</v>
      </c>
      <c r="AM98">
        <v>0.87185157744187192</v>
      </c>
      <c r="AN98" t="s">
        <v>69</v>
      </c>
      <c r="AO98">
        <v>541.87300000000005</v>
      </c>
      <c r="AP98" t="s">
        <v>480</v>
      </c>
      <c r="AQ98" t="s">
        <v>116</v>
      </c>
      <c r="AR98" t="s">
        <v>119</v>
      </c>
      <c r="AS98" t="s">
        <v>116</v>
      </c>
      <c r="AT98" t="s">
        <v>119</v>
      </c>
      <c r="AU98" t="s">
        <v>198</v>
      </c>
      <c r="AV98" t="s">
        <v>479</v>
      </c>
      <c r="AW98" t="s">
        <v>69</v>
      </c>
      <c r="AX98">
        <v>8257</v>
      </c>
      <c r="AY98" t="s">
        <v>530</v>
      </c>
      <c r="AZ98">
        <v>4</v>
      </c>
      <c r="BA98" t="s">
        <v>370</v>
      </c>
      <c r="BB98">
        <v>6</v>
      </c>
      <c r="BC98">
        <v>1</v>
      </c>
      <c r="BE98" t="s">
        <v>69</v>
      </c>
      <c r="BF98">
        <v>0</v>
      </c>
      <c r="BG98" t="s">
        <v>288</v>
      </c>
      <c r="BI98" t="s">
        <v>116</v>
      </c>
      <c r="BJ98" t="s">
        <v>479</v>
      </c>
      <c r="BK98" t="s">
        <v>69</v>
      </c>
      <c r="BL98">
        <v>0.87185157744187192</v>
      </c>
      <c r="BM98">
        <v>8257</v>
      </c>
      <c r="BN98" t="s">
        <v>119</v>
      </c>
      <c r="BO98" t="s">
        <v>198</v>
      </c>
      <c r="BP98">
        <v>6</v>
      </c>
      <c r="BQ98">
        <v>1697.202</v>
      </c>
      <c r="BR98">
        <v>4.45165557418465E-2</v>
      </c>
      <c r="BS98">
        <v>0.33618854810406418</v>
      </c>
      <c r="BT98">
        <v>0.13492795789776349</v>
      </c>
      <c r="BU98">
        <v>9.6880000000000006</v>
      </c>
      <c r="BV98">
        <v>5.8920505632211136E-2</v>
      </c>
      <c r="BW98">
        <v>6.540176125175436</v>
      </c>
      <c r="BX98">
        <v>12</v>
      </c>
      <c r="BY98">
        <v>1</v>
      </c>
      <c r="BZ98">
        <v>111</v>
      </c>
    </row>
    <row r="99" spans="1:78" ht="16.5">
      <c r="A99" s="294" t="str">
        <f t="shared" si="19"/>
        <v>신화여객</v>
      </c>
      <c r="B99" s="124" t="str">
        <f t="shared" si="20"/>
        <v>주상건</v>
      </c>
      <c r="C99" s="125" t="str">
        <f t="shared" si="21"/>
        <v>D</v>
      </c>
      <c r="D99" s="126">
        <f t="shared" si="22"/>
        <v>0.83606105690454358</v>
      </c>
      <c r="E99" s="127">
        <f t="shared" si="23"/>
        <v>517</v>
      </c>
      <c r="F99" s="128" t="str">
        <f t="shared" si="24"/>
        <v>34</v>
      </c>
      <c r="G99" s="129" t="str">
        <f t="shared" si="25"/>
        <v>72바1097</v>
      </c>
      <c r="H99" s="130">
        <f t="shared" si="26"/>
        <v>8</v>
      </c>
      <c r="I99" s="131">
        <f t="shared" si="27"/>
        <v>1913.8879999999999</v>
      </c>
      <c r="J99" s="132">
        <f t="shared" si="28"/>
        <v>2.3236562728259365E-2</v>
      </c>
      <c r="K99" s="132">
        <f t="shared" si="29"/>
        <v>0.39630693191939809</v>
      </c>
      <c r="L99" s="132">
        <f t="shared" si="30"/>
        <v>0.20743115584611013</v>
      </c>
      <c r="M99" s="133">
        <f t="shared" si="31"/>
        <v>13.994</v>
      </c>
      <c r="N99" s="134">
        <f t="shared" si="32"/>
        <v>0</v>
      </c>
      <c r="O99" s="134">
        <f t="shared" si="33"/>
        <v>43.00147135046565</v>
      </c>
      <c r="P99" s="215">
        <f t="shared" si="34"/>
        <v>29</v>
      </c>
      <c r="Q99" s="216">
        <f t="shared" si="35"/>
        <v>0</v>
      </c>
      <c r="R99" s="216">
        <f t="shared" si="36"/>
        <v>823</v>
      </c>
      <c r="T99">
        <v>524</v>
      </c>
      <c r="U99">
        <v>517</v>
      </c>
      <c r="V99" t="s">
        <v>265</v>
      </c>
      <c r="W99">
        <v>1913.8879999999999</v>
      </c>
      <c r="X99">
        <v>887.55600000000004</v>
      </c>
      <c r="Y99">
        <v>2.1560000000000001</v>
      </c>
      <c r="Z99">
        <v>13.994</v>
      </c>
      <c r="AA99">
        <v>122.590808</v>
      </c>
      <c r="AB99">
        <v>2.848589</v>
      </c>
      <c r="AC99">
        <v>48.583587000000001</v>
      </c>
      <c r="AD99" s="1">
        <v>397</v>
      </c>
      <c r="AE99">
        <v>0</v>
      </c>
      <c r="AF99">
        <v>823</v>
      </c>
      <c r="AG99">
        <v>76</v>
      </c>
      <c r="AH99">
        <v>15.612002</v>
      </c>
      <c r="AI99">
        <v>2589.9</v>
      </c>
      <c r="AJ99">
        <v>0</v>
      </c>
      <c r="AK99">
        <v>29</v>
      </c>
      <c r="AL99">
        <v>8225</v>
      </c>
      <c r="AM99">
        <v>0.83606105690454358</v>
      </c>
      <c r="AN99" t="s">
        <v>67</v>
      </c>
      <c r="AO99">
        <v>461.61799999999999</v>
      </c>
      <c r="AP99" t="s">
        <v>481</v>
      </c>
      <c r="AQ99" t="s">
        <v>116</v>
      </c>
      <c r="AR99" t="s">
        <v>117</v>
      </c>
      <c r="AS99" t="s">
        <v>116</v>
      </c>
      <c r="AT99" t="s">
        <v>117</v>
      </c>
      <c r="AU99" t="s">
        <v>180</v>
      </c>
      <c r="AV99" t="s">
        <v>265</v>
      </c>
      <c r="AW99" t="s">
        <v>67</v>
      </c>
      <c r="AX99">
        <v>517</v>
      </c>
      <c r="AY99" t="s">
        <v>547</v>
      </c>
      <c r="AZ99">
        <v>6</v>
      </c>
      <c r="BA99" t="s">
        <v>358</v>
      </c>
      <c r="BB99">
        <v>8</v>
      </c>
      <c r="BC99">
        <v>1</v>
      </c>
      <c r="BE99" t="s">
        <v>69</v>
      </c>
      <c r="BF99">
        <v>-1</v>
      </c>
      <c r="BG99" t="s">
        <v>377</v>
      </c>
      <c r="BI99" t="s">
        <v>116</v>
      </c>
      <c r="BJ99" t="s">
        <v>265</v>
      </c>
      <c r="BK99" t="s">
        <v>67</v>
      </c>
      <c r="BL99">
        <v>0.83606105690454358</v>
      </c>
      <c r="BM99">
        <v>517</v>
      </c>
      <c r="BN99" t="s">
        <v>117</v>
      </c>
      <c r="BO99" t="s">
        <v>180</v>
      </c>
      <c r="BP99">
        <v>8</v>
      </c>
      <c r="BQ99">
        <v>1913.8879999999999</v>
      </c>
      <c r="BR99">
        <v>2.3236562728259365E-2</v>
      </c>
      <c r="BS99">
        <v>0.39630693191939809</v>
      </c>
      <c r="BT99">
        <v>0.20743115584611013</v>
      </c>
      <c r="BU99">
        <v>13.994</v>
      </c>
      <c r="BV99">
        <v>0</v>
      </c>
      <c r="BW99">
        <v>43.00147135046565</v>
      </c>
      <c r="BX99">
        <v>29</v>
      </c>
      <c r="BY99">
        <v>0</v>
      </c>
      <c r="BZ99">
        <v>823</v>
      </c>
    </row>
    <row r="100" spans="1:78" ht="16.5">
      <c r="A100" s="295" t="str">
        <f t="shared" si="19"/>
        <v>신화여객</v>
      </c>
      <c r="B100" s="108" t="str">
        <f t="shared" si="20"/>
        <v>채건</v>
      </c>
      <c r="C100" s="109" t="str">
        <f t="shared" si="21"/>
        <v>C</v>
      </c>
      <c r="D100" s="110">
        <f t="shared" si="22"/>
        <v>0.88094407593206592</v>
      </c>
      <c r="E100" s="111">
        <f t="shared" si="23"/>
        <v>6054</v>
      </c>
      <c r="F100" s="112" t="str">
        <f t="shared" si="24"/>
        <v>37</v>
      </c>
      <c r="G100" s="113" t="str">
        <f t="shared" si="25"/>
        <v>71바6168</v>
      </c>
      <c r="H100" s="114">
        <f t="shared" si="26"/>
        <v>7</v>
      </c>
      <c r="I100" s="115">
        <f t="shared" si="27"/>
        <v>1740.23</v>
      </c>
      <c r="J100" s="116">
        <f t="shared" si="28"/>
        <v>2.3012067137064423E-2</v>
      </c>
      <c r="K100" s="116">
        <f t="shared" si="29"/>
        <v>0.39925561741099169</v>
      </c>
      <c r="L100" s="116">
        <f t="shared" si="30"/>
        <v>0.21433948386132867</v>
      </c>
      <c r="M100" s="117">
        <f t="shared" si="31"/>
        <v>11.797000000000001</v>
      </c>
      <c r="N100" s="118">
        <f t="shared" si="32"/>
        <v>0.2298546743821219</v>
      </c>
      <c r="O100" s="118">
        <f t="shared" si="33"/>
        <v>14.595771823264741</v>
      </c>
      <c r="P100" s="217">
        <f t="shared" si="34"/>
        <v>40</v>
      </c>
      <c r="Q100" s="218">
        <f t="shared" si="35"/>
        <v>4</v>
      </c>
      <c r="R100" s="218">
        <f t="shared" si="36"/>
        <v>254</v>
      </c>
      <c r="T100">
        <v>524</v>
      </c>
      <c r="U100">
        <v>6054</v>
      </c>
      <c r="V100" t="s">
        <v>296</v>
      </c>
      <c r="W100">
        <v>1740.23</v>
      </c>
      <c r="X100">
        <v>761.09699999999998</v>
      </c>
      <c r="Y100">
        <v>2.286</v>
      </c>
      <c r="Z100">
        <v>11.797000000000001</v>
      </c>
      <c r="AA100">
        <v>118.92191099999999</v>
      </c>
      <c r="AB100">
        <v>2.7366389999999998</v>
      </c>
      <c r="AC100">
        <v>47.480240999999999</v>
      </c>
      <c r="AD100" s="1">
        <v>373</v>
      </c>
      <c r="AE100">
        <v>4</v>
      </c>
      <c r="AF100">
        <v>254</v>
      </c>
      <c r="AG100">
        <v>88</v>
      </c>
      <c r="AH100">
        <v>14.633384</v>
      </c>
      <c r="AI100">
        <v>926.9</v>
      </c>
      <c r="AJ100">
        <v>96.4</v>
      </c>
      <c r="AK100">
        <v>40</v>
      </c>
      <c r="AL100">
        <v>21692</v>
      </c>
      <c r="AM100">
        <v>0.88094407593206592</v>
      </c>
      <c r="AN100" t="s">
        <v>69</v>
      </c>
      <c r="AO100">
        <v>398.1</v>
      </c>
      <c r="AP100" t="s">
        <v>482</v>
      </c>
      <c r="AQ100" t="s">
        <v>116</v>
      </c>
      <c r="AR100" t="s">
        <v>118</v>
      </c>
      <c r="AS100" t="s">
        <v>116</v>
      </c>
      <c r="AT100" t="s">
        <v>118</v>
      </c>
      <c r="AU100" t="s">
        <v>190</v>
      </c>
      <c r="AV100" t="s">
        <v>296</v>
      </c>
      <c r="AW100" t="s">
        <v>69</v>
      </c>
      <c r="AX100">
        <v>6054</v>
      </c>
      <c r="AY100" t="s">
        <v>539</v>
      </c>
      <c r="AZ100">
        <v>2</v>
      </c>
      <c r="BA100" t="s">
        <v>365</v>
      </c>
      <c r="BB100">
        <v>7</v>
      </c>
      <c r="BC100">
        <v>1</v>
      </c>
      <c r="BE100" t="s">
        <v>70</v>
      </c>
      <c r="BF100">
        <v>2</v>
      </c>
      <c r="BG100" t="s">
        <v>329</v>
      </c>
      <c r="BI100" t="s">
        <v>116</v>
      </c>
      <c r="BJ100" t="s">
        <v>296</v>
      </c>
      <c r="BK100" t="s">
        <v>69</v>
      </c>
      <c r="BL100">
        <v>0.88094407593206592</v>
      </c>
      <c r="BM100">
        <v>6054</v>
      </c>
      <c r="BN100" t="s">
        <v>118</v>
      </c>
      <c r="BO100" t="s">
        <v>190</v>
      </c>
      <c r="BP100">
        <v>7</v>
      </c>
      <c r="BQ100">
        <v>1740.23</v>
      </c>
      <c r="BR100">
        <v>2.3012067137064423E-2</v>
      </c>
      <c r="BS100">
        <v>0.39925561741099169</v>
      </c>
      <c r="BT100">
        <v>0.21433948386132867</v>
      </c>
      <c r="BU100">
        <v>11.797000000000001</v>
      </c>
      <c r="BV100">
        <v>0.2298546743821219</v>
      </c>
      <c r="BW100">
        <v>14.595771823264741</v>
      </c>
      <c r="BX100">
        <v>40</v>
      </c>
      <c r="BY100">
        <v>4</v>
      </c>
      <c r="BZ100">
        <v>254</v>
      </c>
    </row>
    <row r="101" spans="1:78" ht="16.5">
      <c r="A101" s="294" t="str">
        <f t="shared" si="19"/>
        <v>신화여객</v>
      </c>
      <c r="B101" s="124" t="str">
        <f t="shared" si="20"/>
        <v>최동석</v>
      </c>
      <c r="C101" s="125" t="str">
        <f t="shared" si="21"/>
        <v>D</v>
      </c>
      <c r="D101" s="126">
        <f t="shared" si="22"/>
        <v>0.81759999999999999</v>
      </c>
      <c r="E101" s="127">
        <f t="shared" si="23"/>
        <v>3626</v>
      </c>
      <c r="F101" s="128" t="str">
        <f t="shared" si="24"/>
        <v>34</v>
      </c>
      <c r="G101" s="129" t="str">
        <f t="shared" si="25"/>
        <v>71바6160</v>
      </c>
      <c r="H101" s="130">
        <f t="shared" si="26"/>
        <v>1</v>
      </c>
      <c r="I101" s="131">
        <f t="shared" si="27"/>
        <v>2206.067</v>
      </c>
      <c r="J101" s="132">
        <f t="shared" si="28"/>
        <v>1.9132317624284374E-2</v>
      </c>
      <c r="K101" s="132">
        <f t="shared" si="29"/>
        <v>0.37826620531590621</v>
      </c>
      <c r="L101" s="132">
        <f t="shared" si="30"/>
        <v>0.2960018893351834</v>
      </c>
      <c r="M101" s="133">
        <f t="shared" si="31"/>
        <v>13.340999999999999</v>
      </c>
      <c r="N101" s="134">
        <f t="shared" si="32"/>
        <v>4.5329538948726399E-2</v>
      </c>
      <c r="O101" s="134">
        <f t="shared" si="33"/>
        <v>12.284305055104854</v>
      </c>
      <c r="P101" s="215">
        <f t="shared" si="34"/>
        <v>4</v>
      </c>
      <c r="Q101" s="216">
        <f t="shared" si="35"/>
        <v>1</v>
      </c>
      <c r="R101" s="216">
        <f t="shared" si="36"/>
        <v>271</v>
      </c>
      <c r="T101">
        <v>524</v>
      </c>
      <c r="U101">
        <v>3626</v>
      </c>
      <c r="V101" t="s">
        <v>266</v>
      </c>
      <c r="W101">
        <v>2206.067</v>
      </c>
      <c r="X101">
        <v>1079.289</v>
      </c>
      <c r="Y101">
        <v>2.044</v>
      </c>
      <c r="Z101">
        <v>13.340999999999999</v>
      </c>
      <c r="AA101">
        <v>147.92996099999999</v>
      </c>
      <c r="AB101">
        <v>2.8302429999999998</v>
      </c>
      <c r="AC101">
        <v>55.956904999999999</v>
      </c>
      <c r="AD101" s="1">
        <v>653</v>
      </c>
      <c r="AE101">
        <v>1</v>
      </c>
      <c r="AF101">
        <v>271</v>
      </c>
      <c r="AG101">
        <v>73</v>
      </c>
      <c r="AH101">
        <v>14.912915</v>
      </c>
      <c r="AI101">
        <v>1062</v>
      </c>
      <c r="AJ101">
        <v>0</v>
      </c>
      <c r="AK101">
        <v>4</v>
      </c>
      <c r="AL101">
        <v>324</v>
      </c>
      <c r="AM101">
        <v>0.81759999999999999</v>
      </c>
      <c r="AN101" t="s">
        <v>67</v>
      </c>
      <c r="AO101">
        <v>2206.067</v>
      </c>
      <c r="AP101" t="s">
        <v>483</v>
      </c>
      <c r="AQ101" t="s">
        <v>116</v>
      </c>
      <c r="AR101" t="s">
        <v>117</v>
      </c>
      <c r="AS101" t="s">
        <v>116</v>
      </c>
      <c r="AT101" t="s">
        <v>117</v>
      </c>
      <c r="AU101" t="s">
        <v>175</v>
      </c>
      <c r="AV101" t="s">
        <v>266</v>
      </c>
      <c r="AW101" t="s">
        <v>67</v>
      </c>
      <c r="AX101">
        <v>3626</v>
      </c>
      <c r="AY101" t="s">
        <v>547</v>
      </c>
      <c r="AZ101">
        <v>11</v>
      </c>
      <c r="BA101" t="s">
        <v>379</v>
      </c>
      <c r="BB101">
        <v>1</v>
      </c>
      <c r="BC101">
        <v>1</v>
      </c>
      <c r="BE101" t="s">
        <v>70</v>
      </c>
      <c r="BF101">
        <v>1</v>
      </c>
      <c r="BG101" t="s">
        <v>329</v>
      </c>
      <c r="BI101" t="s">
        <v>116</v>
      </c>
      <c r="BJ101" t="s">
        <v>266</v>
      </c>
      <c r="BK101" t="s">
        <v>67</v>
      </c>
      <c r="BL101">
        <v>0.81759999999999999</v>
      </c>
      <c r="BM101">
        <v>3626</v>
      </c>
      <c r="BN101" t="s">
        <v>117</v>
      </c>
      <c r="BO101" t="s">
        <v>175</v>
      </c>
      <c r="BP101">
        <v>1</v>
      </c>
      <c r="BQ101">
        <v>2206.067</v>
      </c>
      <c r="BR101">
        <v>1.9132317624284374E-2</v>
      </c>
      <c r="BS101">
        <v>0.37826620531590621</v>
      </c>
      <c r="BT101">
        <v>0.2960018893351834</v>
      </c>
      <c r="BU101">
        <v>13.340999999999999</v>
      </c>
      <c r="BV101">
        <v>4.5329538948726399E-2</v>
      </c>
      <c r="BW101">
        <v>12.284305055104854</v>
      </c>
      <c r="BX101">
        <v>4</v>
      </c>
      <c r="BY101">
        <v>1</v>
      </c>
      <c r="BZ101">
        <v>271</v>
      </c>
    </row>
    <row r="102" spans="1:78" ht="16.5">
      <c r="A102" s="295" t="str">
        <f t="shared" si="19"/>
        <v>신화여객</v>
      </c>
      <c r="B102" s="108" t="str">
        <f t="shared" si="20"/>
        <v>최상준</v>
      </c>
      <c r="C102" s="109" t="str">
        <f t="shared" si="21"/>
        <v>F</v>
      </c>
      <c r="D102" s="110">
        <f t="shared" si="22"/>
        <v>0.79628554671643559</v>
      </c>
      <c r="E102" s="111">
        <f t="shared" si="23"/>
        <v>9494</v>
      </c>
      <c r="F102" s="112" t="str">
        <f t="shared" si="24"/>
        <v>526</v>
      </c>
      <c r="G102" s="113" t="str">
        <f t="shared" si="25"/>
        <v>72바1112</v>
      </c>
      <c r="H102" s="114">
        <f t="shared" si="26"/>
        <v>3</v>
      </c>
      <c r="I102" s="115">
        <f t="shared" si="27"/>
        <v>2111.2269999999999</v>
      </c>
      <c r="J102" s="116">
        <f t="shared" si="28"/>
        <v>1.299016608798763E-2</v>
      </c>
      <c r="K102" s="116">
        <f t="shared" si="29"/>
        <v>0.34744686163836302</v>
      </c>
      <c r="L102" s="116">
        <f t="shared" si="30"/>
        <v>0.26193298967851397</v>
      </c>
      <c r="M102" s="117">
        <f t="shared" si="31"/>
        <v>11.904</v>
      </c>
      <c r="N102" s="118">
        <f t="shared" si="32"/>
        <v>1.4209746275507087</v>
      </c>
      <c r="O102" s="118">
        <f t="shared" si="33"/>
        <v>20.793595383158706</v>
      </c>
      <c r="P102" s="217">
        <f t="shared" si="34"/>
        <v>9</v>
      </c>
      <c r="Q102" s="218">
        <f t="shared" si="35"/>
        <v>30</v>
      </c>
      <c r="R102" s="218">
        <f t="shared" si="36"/>
        <v>439</v>
      </c>
      <c r="T102">
        <v>524</v>
      </c>
      <c r="U102">
        <v>9494</v>
      </c>
      <c r="V102" t="s">
        <v>318</v>
      </c>
      <c r="W102">
        <v>2111.2269999999999</v>
      </c>
      <c r="X102">
        <v>828.59900000000005</v>
      </c>
      <c r="Y102">
        <v>2.548</v>
      </c>
      <c r="Z102">
        <v>11.904</v>
      </c>
      <c r="AA102">
        <v>141.21328299999999</v>
      </c>
      <c r="AB102">
        <v>1.834384</v>
      </c>
      <c r="AC102">
        <v>49.064112000000002</v>
      </c>
      <c r="AD102" s="1">
        <v>553</v>
      </c>
      <c r="AE102">
        <v>30</v>
      </c>
      <c r="AF102">
        <v>439</v>
      </c>
      <c r="AG102">
        <v>67</v>
      </c>
      <c r="AH102">
        <v>14.950626</v>
      </c>
      <c r="AI102">
        <v>7.3</v>
      </c>
      <c r="AJ102">
        <v>0</v>
      </c>
      <c r="AK102">
        <v>9</v>
      </c>
      <c r="AL102">
        <v>3091</v>
      </c>
      <c r="AM102">
        <v>0.79628554671643559</v>
      </c>
      <c r="AN102" t="s">
        <v>70</v>
      </c>
      <c r="AO102">
        <v>1499.0530000000001</v>
      </c>
      <c r="AP102" t="s">
        <v>484</v>
      </c>
      <c r="AQ102" t="s">
        <v>116</v>
      </c>
      <c r="AR102" t="s">
        <v>119</v>
      </c>
      <c r="AS102" t="s">
        <v>116</v>
      </c>
      <c r="AT102" t="s">
        <v>119</v>
      </c>
      <c r="AU102" t="s">
        <v>200</v>
      </c>
      <c r="AV102" t="s">
        <v>318</v>
      </c>
      <c r="AW102" t="s">
        <v>70</v>
      </c>
      <c r="AX102">
        <v>9494</v>
      </c>
      <c r="AY102" t="s">
        <v>532</v>
      </c>
      <c r="AZ102">
        <v>2</v>
      </c>
      <c r="BA102" t="s">
        <v>605</v>
      </c>
      <c r="BB102">
        <v>3</v>
      </c>
      <c r="BC102">
        <v>1</v>
      </c>
      <c r="BE102" t="s">
        <v>70</v>
      </c>
      <c r="BF102">
        <v>0</v>
      </c>
      <c r="BG102" t="s">
        <v>288</v>
      </c>
      <c r="BI102" t="s">
        <v>116</v>
      </c>
      <c r="BJ102" t="s">
        <v>318</v>
      </c>
      <c r="BK102" t="s">
        <v>70</v>
      </c>
      <c r="BL102">
        <v>0.79628554671643559</v>
      </c>
      <c r="BM102">
        <v>9494</v>
      </c>
      <c r="BN102" t="s">
        <v>119</v>
      </c>
      <c r="BO102" t="s">
        <v>200</v>
      </c>
      <c r="BP102">
        <v>3</v>
      </c>
      <c r="BQ102">
        <v>2111.2269999999999</v>
      </c>
      <c r="BR102">
        <v>1.299016608798763E-2</v>
      </c>
      <c r="BS102">
        <v>0.34744686163836302</v>
      </c>
      <c r="BT102">
        <v>0.26193298967851397</v>
      </c>
      <c r="BU102">
        <v>11.904</v>
      </c>
      <c r="BV102">
        <v>1.4209746275507087</v>
      </c>
      <c r="BW102">
        <v>20.793595383158706</v>
      </c>
      <c r="BX102">
        <v>9</v>
      </c>
      <c r="BY102">
        <v>30</v>
      </c>
      <c r="BZ102">
        <v>439</v>
      </c>
    </row>
    <row r="103" spans="1:78" ht="16.5">
      <c r="A103" s="294" t="str">
        <f t="shared" si="19"/>
        <v>신화여객</v>
      </c>
      <c r="B103" s="124" t="str">
        <f t="shared" si="20"/>
        <v>최용선</v>
      </c>
      <c r="C103" s="125" t="str">
        <f t="shared" si="21"/>
        <v>B</v>
      </c>
      <c r="D103" s="126">
        <f t="shared" si="22"/>
        <v>0.90193880370111135</v>
      </c>
      <c r="E103" s="127">
        <f t="shared" si="23"/>
        <v>9291</v>
      </c>
      <c r="F103" s="128" t="str">
        <f t="shared" si="24"/>
        <v>526</v>
      </c>
      <c r="G103" s="129" t="str">
        <f t="shared" si="25"/>
        <v>72바1109</v>
      </c>
      <c r="H103" s="130">
        <f t="shared" si="26"/>
        <v>6</v>
      </c>
      <c r="I103" s="131">
        <f t="shared" si="27"/>
        <v>857.17499999999995</v>
      </c>
      <c r="J103" s="132">
        <f t="shared" si="28"/>
        <v>1.1066550860612723E-2</v>
      </c>
      <c r="K103" s="132">
        <f t="shared" si="29"/>
        <v>0.34553581294210006</v>
      </c>
      <c r="L103" s="132">
        <f t="shared" si="30"/>
        <v>0.25432379619097617</v>
      </c>
      <c r="M103" s="133">
        <f t="shared" si="31"/>
        <v>10.162000000000001</v>
      </c>
      <c r="N103" s="134">
        <f t="shared" si="32"/>
        <v>0.34998687549216906</v>
      </c>
      <c r="O103" s="134">
        <f t="shared" si="33"/>
        <v>11.666229183072302</v>
      </c>
      <c r="P103" s="215">
        <f t="shared" si="34"/>
        <v>4</v>
      </c>
      <c r="Q103" s="216">
        <f t="shared" si="35"/>
        <v>3</v>
      </c>
      <c r="R103" s="216">
        <f t="shared" si="36"/>
        <v>100</v>
      </c>
      <c r="T103">
        <v>524</v>
      </c>
      <c r="U103">
        <v>9291</v>
      </c>
      <c r="V103" t="s">
        <v>267</v>
      </c>
      <c r="W103">
        <v>857.17499999999995</v>
      </c>
      <c r="X103">
        <v>298.69799999999998</v>
      </c>
      <c r="Y103">
        <v>2.87</v>
      </c>
      <c r="Z103">
        <v>10.162000000000001</v>
      </c>
      <c r="AA103">
        <v>54.943587000000001</v>
      </c>
      <c r="AB103">
        <v>0.60803600000000002</v>
      </c>
      <c r="AC103">
        <v>18.984977000000001</v>
      </c>
      <c r="AD103" s="1">
        <v>218</v>
      </c>
      <c r="AE103">
        <v>3</v>
      </c>
      <c r="AF103">
        <v>100</v>
      </c>
      <c r="AG103">
        <v>84</v>
      </c>
      <c r="AH103">
        <v>15.601001</v>
      </c>
      <c r="AI103">
        <v>239.6</v>
      </c>
      <c r="AJ103">
        <v>9.8000000000000007</v>
      </c>
      <c r="AK103">
        <v>4</v>
      </c>
      <c r="AL103">
        <v>650</v>
      </c>
      <c r="AM103">
        <v>0.90193880370111135</v>
      </c>
      <c r="AN103" t="s">
        <v>68</v>
      </c>
      <c r="AO103">
        <v>215.10900000000001</v>
      </c>
      <c r="AP103" t="s">
        <v>485</v>
      </c>
      <c r="AQ103" t="s">
        <v>116</v>
      </c>
      <c r="AR103" t="s">
        <v>119</v>
      </c>
      <c r="AS103" t="s">
        <v>116</v>
      </c>
      <c r="AT103" t="s">
        <v>119</v>
      </c>
      <c r="AU103" t="s">
        <v>199</v>
      </c>
      <c r="AV103" t="s">
        <v>267</v>
      </c>
      <c r="AW103" t="s">
        <v>68</v>
      </c>
      <c r="AX103">
        <v>9291</v>
      </c>
      <c r="AY103" t="s">
        <v>541</v>
      </c>
      <c r="AZ103">
        <v>5</v>
      </c>
      <c r="BA103" t="s">
        <v>606</v>
      </c>
      <c r="BB103">
        <v>6</v>
      </c>
      <c r="BC103">
        <v>1</v>
      </c>
      <c r="BE103" t="s">
        <v>66</v>
      </c>
      <c r="BF103">
        <v>-1</v>
      </c>
      <c r="BG103" t="s">
        <v>377</v>
      </c>
      <c r="BI103" t="s">
        <v>116</v>
      </c>
      <c r="BJ103" t="s">
        <v>267</v>
      </c>
      <c r="BK103" t="s">
        <v>68</v>
      </c>
      <c r="BL103">
        <v>0.90193880370111135</v>
      </c>
      <c r="BM103">
        <v>9291</v>
      </c>
      <c r="BN103" t="s">
        <v>119</v>
      </c>
      <c r="BO103" t="s">
        <v>199</v>
      </c>
      <c r="BP103">
        <v>6</v>
      </c>
      <c r="BQ103">
        <v>857.17499999999995</v>
      </c>
      <c r="BR103">
        <v>1.1066550860612723E-2</v>
      </c>
      <c r="BS103">
        <v>0.34553581294210006</v>
      </c>
      <c r="BT103">
        <v>0.25432379619097617</v>
      </c>
      <c r="BU103">
        <v>10.162000000000001</v>
      </c>
      <c r="BV103">
        <v>0.34998687549216906</v>
      </c>
      <c r="BW103">
        <v>11.666229183072302</v>
      </c>
      <c r="BX103">
        <v>4</v>
      </c>
      <c r="BY103">
        <v>3</v>
      </c>
      <c r="BZ103">
        <v>100</v>
      </c>
    </row>
    <row r="104" spans="1:78" ht="16.5">
      <c r="A104" s="295" t="str">
        <f t="shared" si="19"/>
        <v>신화여객</v>
      </c>
      <c r="B104" s="108" t="str">
        <f t="shared" si="20"/>
        <v>최중이</v>
      </c>
      <c r="C104" s="109" t="str">
        <f t="shared" si="21"/>
        <v>D</v>
      </c>
      <c r="D104" s="110">
        <f t="shared" si="22"/>
        <v>0.80461538461538462</v>
      </c>
      <c r="E104" s="111">
        <f t="shared" si="23"/>
        <v>377</v>
      </c>
      <c r="F104" s="112" t="str">
        <f t="shared" si="24"/>
        <v>34</v>
      </c>
      <c r="G104" s="113" t="str">
        <f t="shared" si="25"/>
        <v>71바5106</v>
      </c>
      <c r="H104" s="114">
        <f t="shared" si="26"/>
        <v>1</v>
      </c>
      <c r="I104" s="115">
        <f t="shared" si="27"/>
        <v>723.47400000000005</v>
      </c>
      <c r="J104" s="116">
        <f t="shared" si="28"/>
        <v>2.8869826061562159E-2</v>
      </c>
      <c r="K104" s="116">
        <f t="shared" si="29"/>
        <v>0.34590367631291358</v>
      </c>
      <c r="L104" s="116">
        <f t="shared" si="30"/>
        <v>0.28059059482441662</v>
      </c>
      <c r="M104" s="117">
        <f t="shared" si="31"/>
        <v>13.427</v>
      </c>
      <c r="N104" s="118">
        <f t="shared" si="32"/>
        <v>3.1791052615574298</v>
      </c>
      <c r="O104" s="118">
        <f t="shared" si="33"/>
        <v>41.743034303927992</v>
      </c>
      <c r="P104" s="217">
        <f t="shared" si="34"/>
        <v>3</v>
      </c>
      <c r="Q104" s="218">
        <f t="shared" si="35"/>
        <v>23</v>
      </c>
      <c r="R104" s="218">
        <f t="shared" si="36"/>
        <v>302</v>
      </c>
      <c r="T104">
        <v>524</v>
      </c>
      <c r="U104">
        <v>377</v>
      </c>
      <c r="V104" t="s">
        <v>268</v>
      </c>
      <c r="W104">
        <v>723.47400000000005</v>
      </c>
      <c r="X104">
        <v>345.82100000000003</v>
      </c>
      <c r="Y104">
        <v>2.0920000000000001</v>
      </c>
      <c r="Z104">
        <v>13.427</v>
      </c>
      <c r="AA104">
        <v>45.491095000000001</v>
      </c>
      <c r="AB104">
        <v>1.31332</v>
      </c>
      <c r="AC104">
        <v>15.735537000000001</v>
      </c>
      <c r="AD104" s="1">
        <v>203</v>
      </c>
      <c r="AE104">
        <v>23</v>
      </c>
      <c r="AF104">
        <v>302</v>
      </c>
      <c r="AG104">
        <v>78</v>
      </c>
      <c r="AH104">
        <v>15.903639999999999</v>
      </c>
      <c r="AI104">
        <v>445.6</v>
      </c>
      <c r="AJ104">
        <v>0</v>
      </c>
      <c r="AK104">
        <v>3</v>
      </c>
      <c r="AL104">
        <v>183</v>
      </c>
      <c r="AM104">
        <v>0.80461538461538462</v>
      </c>
      <c r="AN104" t="s">
        <v>67</v>
      </c>
      <c r="AO104">
        <v>723.47400000000005</v>
      </c>
      <c r="AP104" t="s">
        <v>486</v>
      </c>
      <c r="AQ104" t="s">
        <v>116</v>
      </c>
      <c r="AR104" t="s">
        <v>117</v>
      </c>
      <c r="AS104" t="s">
        <v>116</v>
      </c>
      <c r="AT104" t="s">
        <v>117</v>
      </c>
      <c r="AU104" t="s">
        <v>170</v>
      </c>
      <c r="AV104" t="s">
        <v>268</v>
      </c>
      <c r="AW104" t="s">
        <v>67</v>
      </c>
      <c r="AX104">
        <v>377</v>
      </c>
      <c r="AY104" t="s">
        <v>547</v>
      </c>
      <c r="AZ104">
        <v>14</v>
      </c>
      <c r="BA104" t="s">
        <v>607</v>
      </c>
      <c r="BB104">
        <v>1</v>
      </c>
      <c r="BC104">
        <v>1</v>
      </c>
      <c r="BE104" t="s">
        <v>69</v>
      </c>
      <c r="BF104">
        <v>-1</v>
      </c>
      <c r="BG104" t="s">
        <v>377</v>
      </c>
      <c r="BI104" t="s">
        <v>116</v>
      </c>
      <c r="BJ104" t="s">
        <v>268</v>
      </c>
      <c r="BK104" t="s">
        <v>67</v>
      </c>
      <c r="BL104">
        <v>0.80461538461538462</v>
      </c>
      <c r="BM104">
        <v>377</v>
      </c>
      <c r="BN104" t="s">
        <v>117</v>
      </c>
      <c r="BO104" t="s">
        <v>170</v>
      </c>
      <c r="BP104">
        <v>1</v>
      </c>
      <c r="BQ104">
        <v>723.47400000000005</v>
      </c>
      <c r="BR104">
        <v>2.8869826061562159E-2</v>
      </c>
      <c r="BS104">
        <v>0.34590367631291358</v>
      </c>
      <c r="BT104">
        <v>0.28059059482441662</v>
      </c>
      <c r="BU104">
        <v>13.427</v>
      </c>
      <c r="BV104">
        <v>3.1791052615574298</v>
      </c>
      <c r="BW104">
        <v>41.743034303927992</v>
      </c>
      <c r="BX104">
        <v>3</v>
      </c>
      <c r="BY104">
        <v>23</v>
      </c>
      <c r="BZ104">
        <v>302</v>
      </c>
    </row>
    <row r="105" spans="1:78" ht="16.5">
      <c r="A105" s="294" t="str">
        <f t="shared" si="19"/>
        <v>신화여객</v>
      </c>
      <c r="B105" s="124" t="str">
        <f t="shared" si="20"/>
        <v>최진혁</v>
      </c>
      <c r="C105" s="125" t="str">
        <f t="shared" si="21"/>
        <v>S</v>
      </c>
      <c r="D105" s="126">
        <f t="shared" si="22"/>
        <v>1.0507407407407408</v>
      </c>
      <c r="E105" s="127">
        <f t="shared" si="23"/>
        <v>2756</v>
      </c>
      <c r="F105" s="128" t="str">
        <f t="shared" si="24"/>
        <v>555</v>
      </c>
      <c r="G105" s="129" t="str">
        <f t="shared" si="25"/>
        <v>73아2101</v>
      </c>
      <c r="H105" s="130">
        <f t="shared" si="26"/>
        <v>1</v>
      </c>
      <c r="I105" s="131">
        <f t="shared" si="27"/>
        <v>1400.0429999999999</v>
      </c>
      <c r="J105" s="132">
        <f t="shared" si="28"/>
        <v>2.5453913582541808E-2</v>
      </c>
      <c r="K105" s="132">
        <f t="shared" si="29"/>
        <v>0.35300565269069706</v>
      </c>
      <c r="L105" s="132">
        <f t="shared" si="30"/>
        <v>0.27284876250229462</v>
      </c>
      <c r="M105" s="133">
        <f t="shared" si="31"/>
        <v>8.032</v>
      </c>
      <c r="N105" s="134">
        <f t="shared" si="32"/>
        <v>0.28570551047360693</v>
      </c>
      <c r="O105" s="134">
        <f t="shared" si="33"/>
        <v>8.1426070484977959</v>
      </c>
      <c r="P105" s="215">
        <f t="shared" si="34"/>
        <v>9</v>
      </c>
      <c r="Q105" s="216">
        <f t="shared" si="35"/>
        <v>4</v>
      </c>
      <c r="R105" s="216">
        <f t="shared" si="36"/>
        <v>114</v>
      </c>
      <c r="T105">
        <v>524</v>
      </c>
      <c r="U105">
        <v>2756</v>
      </c>
      <c r="V105" t="s">
        <v>269</v>
      </c>
      <c r="W105">
        <v>1400.0429999999999</v>
      </c>
      <c r="X105">
        <v>493.483</v>
      </c>
      <c r="Y105">
        <v>2.8370000000000002</v>
      </c>
      <c r="Z105">
        <v>8.032</v>
      </c>
      <c r="AA105">
        <v>99.818835000000007</v>
      </c>
      <c r="AB105">
        <v>2.5407799999999998</v>
      </c>
      <c r="AC105">
        <v>35.236612999999998</v>
      </c>
      <c r="AD105" s="1">
        <v>382</v>
      </c>
      <c r="AE105">
        <v>4</v>
      </c>
      <c r="AF105">
        <v>114</v>
      </c>
      <c r="AG105">
        <v>64</v>
      </c>
      <c r="AH105">
        <v>14.025839</v>
      </c>
      <c r="AI105">
        <v>23.6</v>
      </c>
      <c r="AJ105">
        <v>0</v>
      </c>
      <c r="AK105">
        <v>9</v>
      </c>
      <c r="AL105">
        <v>1510</v>
      </c>
      <c r="AM105">
        <v>1.0507407407407408</v>
      </c>
      <c r="AN105" t="s">
        <v>71</v>
      </c>
      <c r="AO105">
        <v>1400.0429999999999</v>
      </c>
      <c r="AP105" t="s">
        <v>487</v>
      </c>
      <c r="AQ105" t="s">
        <v>116</v>
      </c>
      <c r="AR105" t="s">
        <v>120</v>
      </c>
      <c r="AS105" t="s">
        <v>116</v>
      </c>
      <c r="AT105" t="s">
        <v>120</v>
      </c>
      <c r="AU105" t="s">
        <v>207</v>
      </c>
      <c r="AV105" t="s">
        <v>269</v>
      </c>
      <c r="AW105" t="s">
        <v>71</v>
      </c>
      <c r="AX105">
        <v>2756</v>
      </c>
      <c r="AY105" t="s">
        <v>535</v>
      </c>
      <c r="AZ105">
        <v>2</v>
      </c>
      <c r="BA105" t="s">
        <v>608</v>
      </c>
      <c r="BB105">
        <v>1</v>
      </c>
      <c r="BC105">
        <v>1</v>
      </c>
      <c r="BE105" t="s">
        <v>71</v>
      </c>
      <c r="BF105">
        <v>0</v>
      </c>
      <c r="BG105" t="s">
        <v>288</v>
      </c>
      <c r="BI105" t="s">
        <v>116</v>
      </c>
      <c r="BJ105" t="s">
        <v>269</v>
      </c>
      <c r="BK105" t="s">
        <v>71</v>
      </c>
      <c r="BL105">
        <v>1.0507407407407408</v>
      </c>
      <c r="BM105">
        <v>2756</v>
      </c>
      <c r="BN105" t="s">
        <v>120</v>
      </c>
      <c r="BO105" t="s">
        <v>207</v>
      </c>
      <c r="BP105">
        <v>1</v>
      </c>
      <c r="BQ105">
        <v>1400.0429999999999</v>
      </c>
      <c r="BR105">
        <v>2.5453913582541808E-2</v>
      </c>
      <c r="BS105">
        <v>0.35300565269069706</v>
      </c>
      <c r="BT105">
        <v>0.27284876250229462</v>
      </c>
      <c r="BU105">
        <v>8.032</v>
      </c>
      <c r="BV105">
        <v>0.28570551047360693</v>
      </c>
      <c r="BW105">
        <v>8.1426070484977959</v>
      </c>
      <c r="BX105">
        <v>9</v>
      </c>
      <c r="BY105">
        <v>4</v>
      </c>
      <c r="BZ105">
        <v>114</v>
      </c>
    </row>
    <row r="106" spans="1:78" ht="16.5">
      <c r="A106" s="295" t="str">
        <f t="shared" si="19"/>
        <v>신화여객</v>
      </c>
      <c r="B106" s="108" t="str">
        <f t="shared" si="20"/>
        <v>한광목</v>
      </c>
      <c r="C106" s="109" t="str">
        <f t="shared" si="21"/>
        <v>F</v>
      </c>
      <c r="D106" s="110">
        <f t="shared" si="22"/>
        <v>0.74769230769230766</v>
      </c>
      <c r="E106" s="111">
        <f t="shared" si="23"/>
        <v>2787</v>
      </c>
      <c r="F106" s="112" t="str">
        <f t="shared" si="24"/>
        <v>37</v>
      </c>
      <c r="G106" s="113" t="str">
        <f t="shared" si="25"/>
        <v>71바6162</v>
      </c>
      <c r="H106" s="114">
        <f t="shared" si="26"/>
        <v>1</v>
      </c>
      <c r="I106" s="115">
        <f t="shared" si="27"/>
        <v>1931.422</v>
      </c>
      <c r="J106" s="116">
        <f t="shared" si="28"/>
        <v>1.1879164402260715E-2</v>
      </c>
      <c r="K106" s="116">
        <f t="shared" si="29"/>
        <v>0.37943252854061921</v>
      </c>
      <c r="L106" s="116">
        <f t="shared" si="30"/>
        <v>0.14497090744539515</v>
      </c>
      <c r="M106" s="117">
        <f t="shared" si="31"/>
        <v>12.988</v>
      </c>
      <c r="N106" s="118">
        <f t="shared" si="32"/>
        <v>0</v>
      </c>
      <c r="O106" s="118">
        <f t="shared" si="33"/>
        <v>25.473459451119435</v>
      </c>
      <c r="P106" s="217">
        <f t="shared" si="34"/>
        <v>1</v>
      </c>
      <c r="Q106" s="218">
        <f t="shared" si="35"/>
        <v>0</v>
      </c>
      <c r="R106" s="218">
        <f t="shared" si="36"/>
        <v>492</v>
      </c>
      <c r="T106">
        <v>524</v>
      </c>
      <c r="U106">
        <v>2787</v>
      </c>
      <c r="V106" t="s">
        <v>340</v>
      </c>
      <c r="W106">
        <v>1931.422</v>
      </c>
      <c r="X106">
        <v>993.73699999999997</v>
      </c>
      <c r="Y106">
        <v>1.944</v>
      </c>
      <c r="Z106">
        <v>12.988</v>
      </c>
      <c r="AA106">
        <v>127.413844</v>
      </c>
      <c r="AB106">
        <v>1.5135700000000001</v>
      </c>
      <c r="AC106">
        <v>48.344957000000001</v>
      </c>
      <c r="AD106" s="1">
        <v>280</v>
      </c>
      <c r="AE106">
        <v>0</v>
      </c>
      <c r="AF106">
        <v>492</v>
      </c>
      <c r="AG106">
        <v>68</v>
      </c>
      <c r="AH106">
        <v>15.158651000000001</v>
      </c>
      <c r="AI106">
        <v>78.099999999999994</v>
      </c>
      <c r="AJ106">
        <v>0</v>
      </c>
      <c r="AK106">
        <v>1</v>
      </c>
      <c r="AL106">
        <v>125</v>
      </c>
      <c r="AM106">
        <v>0.74769230769230766</v>
      </c>
      <c r="AN106" t="s">
        <v>70</v>
      </c>
      <c r="AO106">
        <v>1931.422</v>
      </c>
      <c r="AP106" t="s">
        <v>488</v>
      </c>
      <c r="AQ106" t="s">
        <v>116</v>
      </c>
      <c r="AR106" t="s">
        <v>118</v>
      </c>
      <c r="AS106" t="s">
        <v>116</v>
      </c>
      <c r="AT106" t="s">
        <v>118</v>
      </c>
      <c r="AU106" t="s">
        <v>339</v>
      </c>
      <c r="AV106" t="s">
        <v>340</v>
      </c>
      <c r="AW106" t="s">
        <v>70</v>
      </c>
      <c r="AX106">
        <v>2787</v>
      </c>
      <c r="AY106" t="s">
        <v>528</v>
      </c>
      <c r="AZ106">
        <v>3</v>
      </c>
      <c r="BA106" t="s">
        <v>609</v>
      </c>
      <c r="BB106">
        <v>1</v>
      </c>
      <c r="BC106">
        <v>1</v>
      </c>
      <c r="BE106" t="s">
        <v>70</v>
      </c>
      <c r="BF106">
        <v>0</v>
      </c>
      <c r="BG106" t="s">
        <v>288</v>
      </c>
      <c r="BI106" t="s">
        <v>116</v>
      </c>
      <c r="BJ106" t="s">
        <v>340</v>
      </c>
      <c r="BK106" t="s">
        <v>70</v>
      </c>
      <c r="BL106">
        <v>0.74769230769230766</v>
      </c>
      <c r="BM106">
        <v>2787</v>
      </c>
      <c r="BN106" t="s">
        <v>118</v>
      </c>
      <c r="BO106" t="s">
        <v>339</v>
      </c>
      <c r="BP106">
        <v>1</v>
      </c>
      <c r="BQ106">
        <v>1931.422</v>
      </c>
      <c r="BR106">
        <v>1.1879164402260715E-2</v>
      </c>
      <c r="BS106">
        <v>0.37943252854061921</v>
      </c>
      <c r="BT106">
        <v>0.14497090744539515</v>
      </c>
      <c r="BU106">
        <v>12.988</v>
      </c>
      <c r="BV106">
        <v>0</v>
      </c>
      <c r="BW106">
        <v>25.473459451119435</v>
      </c>
      <c r="BX106">
        <v>1</v>
      </c>
      <c r="BY106">
        <v>0</v>
      </c>
      <c r="BZ106">
        <v>492</v>
      </c>
    </row>
    <row r="107" spans="1:78" ht="16.5">
      <c r="A107" s="294" t="str">
        <f t="shared" si="19"/>
        <v>신화여객</v>
      </c>
      <c r="B107" s="124" t="str">
        <f t="shared" si="20"/>
        <v>한상천</v>
      </c>
      <c r="C107" s="125" t="str">
        <f t="shared" si="21"/>
        <v>C</v>
      </c>
      <c r="D107" s="126">
        <f t="shared" si="22"/>
        <v>0.8515625</v>
      </c>
      <c r="E107" s="127">
        <f t="shared" si="23"/>
        <v>64</v>
      </c>
      <c r="F107" s="128" t="str">
        <f t="shared" si="24"/>
        <v>526</v>
      </c>
      <c r="G107" s="129" t="str">
        <f t="shared" si="25"/>
        <v>72바1109</v>
      </c>
      <c r="H107" s="130">
        <f t="shared" si="26"/>
        <v>1</v>
      </c>
      <c r="I107" s="131">
        <f t="shared" si="27"/>
        <v>1710.463</v>
      </c>
      <c r="J107" s="132">
        <f t="shared" si="28"/>
        <v>1.5327503078079065E-2</v>
      </c>
      <c r="K107" s="132">
        <f t="shared" si="29"/>
        <v>0.38371011324720572</v>
      </c>
      <c r="L107" s="132">
        <f t="shared" si="30"/>
        <v>0.10289611643163284</v>
      </c>
      <c r="M107" s="133">
        <f t="shared" si="31"/>
        <v>11.837999999999999</v>
      </c>
      <c r="N107" s="134">
        <f t="shared" si="32"/>
        <v>0</v>
      </c>
      <c r="O107" s="134">
        <f t="shared" si="33"/>
        <v>5.027878416545696</v>
      </c>
      <c r="P107" s="215">
        <f t="shared" si="34"/>
        <v>4</v>
      </c>
      <c r="Q107" s="216">
        <f t="shared" si="35"/>
        <v>0</v>
      </c>
      <c r="R107" s="216">
        <f t="shared" si="36"/>
        <v>86</v>
      </c>
      <c r="T107">
        <v>524</v>
      </c>
      <c r="U107">
        <v>64</v>
      </c>
      <c r="V107" t="s">
        <v>270</v>
      </c>
      <c r="W107">
        <v>1710.463</v>
      </c>
      <c r="X107">
        <v>627.59400000000005</v>
      </c>
      <c r="Y107">
        <v>2.7250000000000001</v>
      </c>
      <c r="Z107">
        <v>11.837999999999999</v>
      </c>
      <c r="AA107">
        <v>119.752447</v>
      </c>
      <c r="AB107">
        <v>1.8355060000000001</v>
      </c>
      <c r="AC107">
        <v>45.950225000000003</v>
      </c>
      <c r="AD107" s="1">
        <v>176</v>
      </c>
      <c r="AE107">
        <v>0</v>
      </c>
      <c r="AF107">
        <v>86</v>
      </c>
      <c r="AG107">
        <v>67</v>
      </c>
      <c r="AH107">
        <v>14.283322999999999</v>
      </c>
      <c r="AI107">
        <v>11</v>
      </c>
      <c r="AJ107">
        <v>0</v>
      </c>
      <c r="AK107">
        <v>4</v>
      </c>
      <c r="AL107">
        <v>648</v>
      </c>
      <c r="AM107">
        <v>0.8515625</v>
      </c>
      <c r="AN107" t="s">
        <v>69</v>
      </c>
      <c r="AO107">
        <v>1710.463</v>
      </c>
      <c r="AP107" t="s">
        <v>489</v>
      </c>
      <c r="AQ107" t="s">
        <v>116</v>
      </c>
      <c r="AR107" t="s">
        <v>119</v>
      </c>
      <c r="AS107" t="s">
        <v>116</v>
      </c>
      <c r="AT107" t="s">
        <v>119</v>
      </c>
      <c r="AU107" t="s">
        <v>199</v>
      </c>
      <c r="AV107" t="s">
        <v>270</v>
      </c>
      <c r="AW107" t="s">
        <v>69</v>
      </c>
      <c r="AX107">
        <v>64</v>
      </c>
      <c r="AY107" t="s">
        <v>530</v>
      </c>
      <c r="AZ107">
        <v>8</v>
      </c>
      <c r="BA107" t="s">
        <v>610</v>
      </c>
      <c r="BB107">
        <v>1</v>
      </c>
      <c r="BC107">
        <v>1</v>
      </c>
      <c r="BE107" t="s">
        <v>69</v>
      </c>
      <c r="BF107">
        <v>0</v>
      </c>
      <c r="BG107" t="s">
        <v>288</v>
      </c>
      <c r="BI107" t="s">
        <v>116</v>
      </c>
      <c r="BJ107" t="s">
        <v>270</v>
      </c>
      <c r="BK107" t="s">
        <v>69</v>
      </c>
      <c r="BL107">
        <v>0.8515625</v>
      </c>
      <c r="BM107">
        <v>64</v>
      </c>
      <c r="BN107" t="s">
        <v>119</v>
      </c>
      <c r="BO107" t="s">
        <v>199</v>
      </c>
      <c r="BP107">
        <v>1</v>
      </c>
      <c r="BQ107">
        <v>1710.463</v>
      </c>
      <c r="BR107">
        <v>1.5327503078079065E-2</v>
      </c>
      <c r="BS107">
        <v>0.38371011324720572</v>
      </c>
      <c r="BT107">
        <v>0.10289611643163284</v>
      </c>
      <c r="BU107">
        <v>11.837999999999999</v>
      </c>
      <c r="BV107">
        <v>0</v>
      </c>
      <c r="BW107">
        <v>5.027878416545696</v>
      </c>
      <c r="BX107">
        <v>4</v>
      </c>
      <c r="BY107">
        <v>0</v>
      </c>
      <c r="BZ107">
        <v>86</v>
      </c>
    </row>
    <row r="108" spans="1:78" ht="16.5">
      <c r="A108" s="295" t="str">
        <f t="shared" si="19"/>
        <v>신화여객</v>
      </c>
      <c r="B108" s="108" t="str">
        <f t="shared" si="20"/>
        <v>한영남</v>
      </c>
      <c r="C108" s="109" t="str">
        <f t="shared" si="21"/>
        <v>C</v>
      </c>
      <c r="D108" s="110">
        <f t="shared" si="22"/>
        <v>0.85047293411539593</v>
      </c>
      <c r="E108" s="111">
        <f t="shared" si="23"/>
        <v>3329</v>
      </c>
      <c r="F108" s="112" t="str">
        <f t="shared" si="24"/>
        <v>526</v>
      </c>
      <c r="G108" s="113" t="str">
        <f t="shared" si="25"/>
        <v>72바1109</v>
      </c>
      <c r="H108" s="114">
        <f t="shared" si="26"/>
        <v>5</v>
      </c>
      <c r="I108" s="115">
        <f t="shared" si="27"/>
        <v>1484.11</v>
      </c>
      <c r="J108" s="116">
        <f t="shared" si="28"/>
        <v>3.0265340949406118E-2</v>
      </c>
      <c r="K108" s="116">
        <f t="shared" si="29"/>
        <v>0.34919485298277214</v>
      </c>
      <c r="L108" s="116">
        <f t="shared" si="30"/>
        <v>0.1960771101872503</v>
      </c>
      <c r="M108" s="117">
        <f t="shared" si="31"/>
        <v>11.435</v>
      </c>
      <c r="N108" s="118">
        <f t="shared" si="32"/>
        <v>0</v>
      </c>
      <c r="O108" s="118">
        <f t="shared" si="33"/>
        <v>45.279662558705219</v>
      </c>
      <c r="P108" s="217">
        <f t="shared" si="34"/>
        <v>6</v>
      </c>
      <c r="Q108" s="218">
        <f t="shared" si="35"/>
        <v>0</v>
      </c>
      <c r="R108" s="218">
        <f t="shared" si="36"/>
        <v>672</v>
      </c>
      <c r="T108">
        <v>524</v>
      </c>
      <c r="U108">
        <v>3329</v>
      </c>
      <c r="V108" t="s">
        <v>271</v>
      </c>
      <c r="W108">
        <v>1484.11</v>
      </c>
      <c r="X108">
        <v>546.33000000000004</v>
      </c>
      <c r="Y108">
        <v>2.7170000000000001</v>
      </c>
      <c r="Z108">
        <v>11.435</v>
      </c>
      <c r="AA108">
        <v>97.047742</v>
      </c>
      <c r="AB108">
        <v>2.9371830000000001</v>
      </c>
      <c r="AC108">
        <v>33.888572000000003</v>
      </c>
      <c r="AD108" s="1">
        <v>291</v>
      </c>
      <c r="AE108">
        <v>0</v>
      </c>
      <c r="AF108">
        <v>672</v>
      </c>
      <c r="AG108">
        <v>69</v>
      </c>
      <c r="AH108">
        <v>15.292576</v>
      </c>
      <c r="AI108">
        <v>62.1</v>
      </c>
      <c r="AJ108">
        <v>0</v>
      </c>
      <c r="AK108">
        <v>6</v>
      </c>
      <c r="AL108">
        <v>2252</v>
      </c>
      <c r="AM108">
        <v>0.85047293411539593</v>
      </c>
      <c r="AN108" t="s">
        <v>69</v>
      </c>
      <c r="AO108">
        <v>449.459</v>
      </c>
      <c r="AP108" t="s">
        <v>490</v>
      </c>
      <c r="AQ108" t="s">
        <v>116</v>
      </c>
      <c r="AR108" t="s">
        <v>119</v>
      </c>
      <c r="AS108" t="s">
        <v>116</v>
      </c>
      <c r="AT108" t="s">
        <v>119</v>
      </c>
      <c r="AU108" t="s">
        <v>199</v>
      </c>
      <c r="AV108" t="s">
        <v>271</v>
      </c>
      <c r="AW108" t="s">
        <v>69</v>
      </c>
      <c r="AX108">
        <v>3329</v>
      </c>
      <c r="AY108" t="s">
        <v>530</v>
      </c>
      <c r="AZ108">
        <v>9</v>
      </c>
      <c r="BA108" t="s">
        <v>611</v>
      </c>
      <c r="BB108">
        <v>5</v>
      </c>
      <c r="BC108">
        <v>1</v>
      </c>
      <c r="BE108" t="s">
        <v>67</v>
      </c>
      <c r="BF108">
        <v>1</v>
      </c>
      <c r="BG108" t="s">
        <v>329</v>
      </c>
      <c r="BI108" t="s">
        <v>116</v>
      </c>
      <c r="BJ108" t="s">
        <v>271</v>
      </c>
      <c r="BK108" t="s">
        <v>69</v>
      </c>
      <c r="BL108">
        <v>0.85047293411539593</v>
      </c>
      <c r="BM108">
        <v>3329</v>
      </c>
      <c r="BN108" t="s">
        <v>119</v>
      </c>
      <c r="BO108" t="s">
        <v>199</v>
      </c>
      <c r="BP108">
        <v>5</v>
      </c>
      <c r="BQ108">
        <v>1484.11</v>
      </c>
      <c r="BR108">
        <v>3.0265340949406118E-2</v>
      </c>
      <c r="BS108">
        <v>0.34919485298277214</v>
      </c>
      <c r="BT108">
        <v>0.1960771101872503</v>
      </c>
      <c r="BU108">
        <v>11.435</v>
      </c>
      <c r="BV108">
        <v>0</v>
      </c>
      <c r="BW108">
        <v>45.279662558705219</v>
      </c>
      <c r="BX108">
        <v>6</v>
      </c>
      <c r="BY108">
        <v>0</v>
      </c>
      <c r="BZ108">
        <v>672</v>
      </c>
    </row>
    <row r="109" spans="1:78" ht="16.5">
      <c r="A109" s="294" t="str">
        <f t="shared" si="19"/>
        <v>신화여객</v>
      </c>
      <c r="B109" s="124" t="str">
        <f t="shared" si="20"/>
        <v>한정규</v>
      </c>
      <c r="C109" s="125" t="str">
        <f t="shared" si="21"/>
        <v>D</v>
      </c>
      <c r="D109" s="126">
        <f t="shared" si="22"/>
        <v>0.80307692307692313</v>
      </c>
      <c r="E109" s="127">
        <f t="shared" si="23"/>
        <v>8236</v>
      </c>
      <c r="F109" s="128" t="str">
        <f t="shared" si="24"/>
        <v>37</v>
      </c>
      <c r="G109" s="129" t="str">
        <f t="shared" si="25"/>
        <v>71바6171</v>
      </c>
      <c r="H109" s="130">
        <f t="shared" si="26"/>
        <v>1</v>
      </c>
      <c r="I109" s="131">
        <f t="shared" si="27"/>
        <v>1968.0450000000001</v>
      </c>
      <c r="J109" s="132">
        <f t="shared" si="28"/>
        <v>8.6206582894973321E-3</v>
      </c>
      <c r="K109" s="132">
        <f t="shared" si="29"/>
        <v>0.37031187644027447</v>
      </c>
      <c r="L109" s="132">
        <f t="shared" si="30"/>
        <v>0.20883668818548357</v>
      </c>
      <c r="M109" s="133">
        <f t="shared" si="31"/>
        <v>11.449</v>
      </c>
      <c r="N109" s="134">
        <f t="shared" si="32"/>
        <v>0.15243553882152083</v>
      </c>
      <c r="O109" s="134">
        <f t="shared" si="33"/>
        <v>14.989494650782882</v>
      </c>
      <c r="P109" s="215">
        <f t="shared" si="34"/>
        <v>23</v>
      </c>
      <c r="Q109" s="216">
        <f t="shared" si="35"/>
        <v>3</v>
      </c>
      <c r="R109" s="216">
        <f t="shared" si="36"/>
        <v>295</v>
      </c>
      <c r="T109">
        <v>524</v>
      </c>
      <c r="U109">
        <v>8236</v>
      </c>
      <c r="V109" t="s">
        <v>272</v>
      </c>
      <c r="W109">
        <v>1968.0450000000001</v>
      </c>
      <c r="X109">
        <v>942.71299999999997</v>
      </c>
      <c r="Y109">
        <v>2.0880000000000001</v>
      </c>
      <c r="Z109">
        <v>11.449</v>
      </c>
      <c r="AA109">
        <v>133.29968099999999</v>
      </c>
      <c r="AB109">
        <v>1.1491309999999999</v>
      </c>
      <c r="AC109">
        <v>49.362454999999997</v>
      </c>
      <c r="AD109" s="1">
        <v>411</v>
      </c>
      <c r="AE109">
        <v>3</v>
      </c>
      <c r="AF109">
        <v>295</v>
      </c>
      <c r="AG109">
        <v>84</v>
      </c>
      <c r="AH109">
        <v>14.764063</v>
      </c>
      <c r="AI109">
        <v>305.3</v>
      </c>
      <c r="AJ109">
        <v>0</v>
      </c>
      <c r="AK109">
        <v>23</v>
      </c>
      <c r="AL109">
        <v>10168</v>
      </c>
      <c r="AM109">
        <v>0.80307692307692313</v>
      </c>
      <c r="AN109" t="s">
        <v>67</v>
      </c>
      <c r="AO109">
        <v>1968.0450000000001</v>
      </c>
      <c r="AP109" t="s">
        <v>491</v>
      </c>
      <c r="AQ109" t="s">
        <v>116</v>
      </c>
      <c r="AR109" t="s">
        <v>118</v>
      </c>
      <c r="AS109" t="s">
        <v>116</v>
      </c>
      <c r="AT109" t="s">
        <v>118</v>
      </c>
      <c r="AU109" t="s">
        <v>192</v>
      </c>
      <c r="AV109" t="s">
        <v>272</v>
      </c>
      <c r="AW109" t="s">
        <v>67</v>
      </c>
      <c r="AX109">
        <v>8236</v>
      </c>
      <c r="AY109" t="s">
        <v>534</v>
      </c>
      <c r="AZ109">
        <v>3</v>
      </c>
      <c r="BA109" t="s">
        <v>305</v>
      </c>
      <c r="BB109">
        <v>1</v>
      </c>
      <c r="BC109">
        <v>1</v>
      </c>
      <c r="BE109" t="s">
        <v>67</v>
      </c>
      <c r="BF109">
        <v>0</v>
      </c>
      <c r="BG109" t="s">
        <v>288</v>
      </c>
      <c r="BI109" t="s">
        <v>116</v>
      </c>
      <c r="BJ109" t="s">
        <v>272</v>
      </c>
      <c r="BK109" t="s">
        <v>67</v>
      </c>
      <c r="BL109">
        <v>0.80307692307692313</v>
      </c>
      <c r="BM109">
        <v>8236</v>
      </c>
      <c r="BN109" t="s">
        <v>118</v>
      </c>
      <c r="BO109" t="s">
        <v>192</v>
      </c>
      <c r="BP109">
        <v>1</v>
      </c>
      <c r="BQ109">
        <v>1968.0450000000001</v>
      </c>
      <c r="BR109">
        <v>8.6206582894973321E-3</v>
      </c>
      <c r="BS109">
        <v>0.37031187644027447</v>
      </c>
      <c r="BT109">
        <v>0.20883668818548357</v>
      </c>
      <c r="BU109">
        <v>11.449</v>
      </c>
      <c r="BV109">
        <v>0.15243553882152083</v>
      </c>
      <c r="BW109">
        <v>14.989494650782882</v>
      </c>
      <c r="BX109">
        <v>23</v>
      </c>
      <c r="BY109">
        <v>3</v>
      </c>
      <c r="BZ109">
        <v>295</v>
      </c>
    </row>
    <row r="110" spans="1:78" ht="16.5">
      <c r="A110" s="295" t="str">
        <f t="shared" si="19"/>
        <v>신화여객</v>
      </c>
      <c r="B110" s="108" t="str">
        <f t="shared" si="20"/>
        <v>한종현</v>
      </c>
      <c r="C110" s="109" t="str">
        <f t="shared" si="21"/>
        <v>C</v>
      </c>
      <c r="D110" s="110">
        <f t="shared" si="22"/>
        <v>0.89105292047145157</v>
      </c>
      <c r="E110" s="111">
        <f t="shared" si="23"/>
        <v>1300</v>
      </c>
      <c r="F110" s="112" t="str">
        <f t="shared" si="24"/>
        <v>526</v>
      </c>
      <c r="G110" s="113" t="str">
        <f t="shared" si="25"/>
        <v>71바5108</v>
      </c>
      <c r="H110" s="114">
        <f t="shared" si="26"/>
        <v>2</v>
      </c>
      <c r="I110" s="115">
        <f t="shared" si="27"/>
        <v>5119.6499999999996</v>
      </c>
      <c r="J110" s="116">
        <f t="shared" si="28"/>
        <v>5.3926878561623703E-2</v>
      </c>
      <c r="K110" s="116">
        <f t="shared" si="29"/>
        <v>0.36594776322406236</v>
      </c>
      <c r="L110" s="116">
        <f t="shared" si="30"/>
        <v>0.21993690974968994</v>
      </c>
      <c r="M110" s="117">
        <f t="shared" si="31"/>
        <v>11.14</v>
      </c>
      <c r="N110" s="118">
        <f t="shared" si="32"/>
        <v>0.95709667653062225</v>
      </c>
      <c r="O110" s="118">
        <f t="shared" si="33"/>
        <v>32.385026320158609</v>
      </c>
      <c r="P110" s="217">
        <f t="shared" si="34"/>
        <v>66</v>
      </c>
      <c r="Q110" s="218">
        <f t="shared" si="35"/>
        <v>49</v>
      </c>
      <c r="R110" s="218">
        <f t="shared" si="36"/>
        <v>1658</v>
      </c>
      <c r="T110">
        <v>524</v>
      </c>
      <c r="U110">
        <v>1300</v>
      </c>
      <c r="V110" t="s">
        <v>273</v>
      </c>
      <c r="W110">
        <v>5119.6499999999996</v>
      </c>
      <c r="X110">
        <v>1913.297</v>
      </c>
      <c r="Y110">
        <v>2.6760000000000002</v>
      </c>
      <c r="Z110">
        <v>11.14</v>
      </c>
      <c r="AA110">
        <v>360.51183600000002</v>
      </c>
      <c r="AB110">
        <v>19.441278000000001</v>
      </c>
      <c r="AC110">
        <v>131.92850000000001</v>
      </c>
      <c r="AD110" s="1">
        <v>1126</v>
      </c>
      <c r="AE110">
        <v>49</v>
      </c>
      <c r="AF110">
        <v>1658</v>
      </c>
      <c r="AG110">
        <v>68</v>
      </c>
      <c r="AH110">
        <v>14.201059000000001</v>
      </c>
      <c r="AI110">
        <v>34.700000000000003</v>
      </c>
      <c r="AJ110">
        <v>0</v>
      </c>
      <c r="AK110">
        <v>66</v>
      </c>
      <c r="AL110">
        <v>18385</v>
      </c>
      <c r="AM110">
        <v>0.89105292047145157</v>
      </c>
      <c r="AN110" t="s">
        <v>69</v>
      </c>
      <c r="AO110">
        <v>5014.1109999999999</v>
      </c>
      <c r="AP110" t="s">
        <v>492</v>
      </c>
      <c r="AQ110" t="s">
        <v>116</v>
      </c>
      <c r="AR110" t="s">
        <v>119</v>
      </c>
      <c r="AS110" t="s">
        <v>116</v>
      </c>
      <c r="AT110" t="s">
        <v>119</v>
      </c>
      <c r="AU110" t="s">
        <v>197</v>
      </c>
      <c r="AV110" t="s">
        <v>273</v>
      </c>
      <c r="AW110" t="s">
        <v>69</v>
      </c>
      <c r="AX110">
        <v>1300</v>
      </c>
      <c r="AY110" t="s">
        <v>530</v>
      </c>
      <c r="AZ110">
        <v>1</v>
      </c>
      <c r="BA110" t="s">
        <v>366</v>
      </c>
      <c r="BB110">
        <v>2</v>
      </c>
      <c r="BC110">
        <v>1</v>
      </c>
      <c r="BE110" t="s">
        <v>69</v>
      </c>
      <c r="BF110">
        <v>0</v>
      </c>
      <c r="BG110" t="s">
        <v>288</v>
      </c>
      <c r="BI110" t="s">
        <v>116</v>
      </c>
      <c r="BJ110" t="s">
        <v>273</v>
      </c>
      <c r="BK110" t="s">
        <v>69</v>
      </c>
      <c r="BL110">
        <v>0.89105292047145157</v>
      </c>
      <c r="BM110">
        <v>1300</v>
      </c>
      <c r="BN110" t="s">
        <v>119</v>
      </c>
      <c r="BO110" t="s">
        <v>197</v>
      </c>
      <c r="BP110">
        <v>2</v>
      </c>
      <c r="BQ110">
        <v>5119.6499999999996</v>
      </c>
      <c r="BR110">
        <v>5.3926878561623703E-2</v>
      </c>
      <c r="BS110">
        <v>0.36594776322406236</v>
      </c>
      <c r="BT110">
        <v>0.21993690974968994</v>
      </c>
      <c r="BU110">
        <v>11.14</v>
      </c>
      <c r="BV110">
        <v>0.95709667653062225</v>
      </c>
      <c r="BW110">
        <v>32.385026320158609</v>
      </c>
      <c r="BX110">
        <v>66</v>
      </c>
      <c r="BY110">
        <v>49</v>
      </c>
      <c r="BZ110">
        <v>1658</v>
      </c>
    </row>
    <row r="111" spans="1:78" ht="16.5">
      <c r="A111" s="294" t="str">
        <f t="shared" si="19"/>
        <v>신화여객</v>
      </c>
      <c r="B111" s="124" t="str">
        <f t="shared" si="20"/>
        <v>한준수</v>
      </c>
      <c r="C111" s="125" t="str">
        <f t="shared" si="21"/>
        <v>C</v>
      </c>
      <c r="D111" s="126">
        <f t="shared" si="22"/>
        <v>0.87171172507453776</v>
      </c>
      <c r="E111" s="127">
        <f t="shared" si="23"/>
        <v>1530</v>
      </c>
      <c r="F111" s="128" t="str">
        <f t="shared" si="24"/>
        <v>37</v>
      </c>
      <c r="G111" s="129" t="str">
        <f t="shared" si="25"/>
        <v>71바6172</v>
      </c>
      <c r="H111" s="130">
        <f t="shared" si="26"/>
        <v>2</v>
      </c>
      <c r="I111" s="131">
        <f t="shared" si="27"/>
        <v>4409.1660000000002</v>
      </c>
      <c r="J111" s="132">
        <f t="shared" si="28"/>
        <v>3.2947274609432323E-2</v>
      </c>
      <c r="K111" s="132">
        <f t="shared" si="29"/>
        <v>0.36056987135529422</v>
      </c>
      <c r="L111" s="132">
        <f t="shared" si="30"/>
        <v>0.2059346370719542</v>
      </c>
      <c r="M111" s="133">
        <f t="shared" si="31"/>
        <v>11.063000000000001</v>
      </c>
      <c r="N111" s="134">
        <f t="shared" si="32"/>
        <v>0.79380091382361195</v>
      </c>
      <c r="O111" s="134">
        <f t="shared" si="33"/>
        <v>13.698735769984618</v>
      </c>
      <c r="P111" s="215">
        <f t="shared" si="34"/>
        <v>34</v>
      </c>
      <c r="Q111" s="216">
        <f t="shared" si="35"/>
        <v>35</v>
      </c>
      <c r="R111" s="216">
        <f t="shared" si="36"/>
        <v>604</v>
      </c>
      <c r="T111">
        <v>524</v>
      </c>
      <c r="U111">
        <v>1530</v>
      </c>
      <c r="V111" t="s">
        <v>341</v>
      </c>
      <c r="W111">
        <v>4409.1660000000002</v>
      </c>
      <c r="X111">
        <v>1945.713</v>
      </c>
      <c r="Y111">
        <v>2.266</v>
      </c>
      <c r="Z111">
        <v>11.063000000000001</v>
      </c>
      <c r="AA111">
        <v>292.94878299999999</v>
      </c>
      <c r="AB111">
        <v>9.6518639999999998</v>
      </c>
      <c r="AC111">
        <v>105.628505</v>
      </c>
      <c r="AD111" s="1">
        <v>908</v>
      </c>
      <c r="AE111">
        <v>35</v>
      </c>
      <c r="AF111">
        <v>604</v>
      </c>
      <c r="AG111">
        <v>86</v>
      </c>
      <c r="AH111">
        <v>15.050979</v>
      </c>
      <c r="AI111">
        <v>286</v>
      </c>
      <c r="AJ111">
        <v>11.2</v>
      </c>
      <c r="AK111">
        <v>34</v>
      </c>
      <c r="AL111">
        <v>24777</v>
      </c>
      <c r="AM111">
        <v>0.87171172507453776</v>
      </c>
      <c r="AN111" t="s">
        <v>69</v>
      </c>
      <c r="AO111">
        <v>2986.7359999999999</v>
      </c>
      <c r="AP111" t="s">
        <v>493</v>
      </c>
      <c r="AQ111" t="s">
        <v>116</v>
      </c>
      <c r="AR111" t="s">
        <v>118</v>
      </c>
      <c r="AS111" t="s">
        <v>116</v>
      </c>
      <c r="AT111" t="s">
        <v>118</v>
      </c>
      <c r="AU111" t="s">
        <v>193</v>
      </c>
      <c r="AV111" t="s">
        <v>341</v>
      </c>
      <c r="AW111" t="s">
        <v>69</v>
      </c>
      <c r="AX111">
        <v>1530</v>
      </c>
      <c r="AY111" t="s">
        <v>539</v>
      </c>
      <c r="AZ111">
        <v>3</v>
      </c>
      <c r="BA111" t="s">
        <v>364</v>
      </c>
      <c r="BB111">
        <v>2</v>
      </c>
      <c r="BC111">
        <v>1</v>
      </c>
      <c r="BE111" t="s">
        <v>67</v>
      </c>
      <c r="BF111">
        <v>1</v>
      </c>
      <c r="BG111" t="s">
        <v>329</v>
      </c>
      <c r="BI111" t="s">
        <v>116</v>
      </c>
      <c r="BJ111" t="s">
        <v>341</v>
      </c>
      <c r="BK111" t="s">
        <v>69</v>
      </c>
      <c r="BL111">
        <v>0.87171172507453776</v>
      </c>
      <c r="BM111">
        <v>1530</v>
      </c>
      <c r="BN111" t="s">
        <v>118</v>
      </c>
      <c r="BO111" t="s">
        <v>193</v>
      </c>
      <c r="BP111">
        <v>2</v>
      </c>
      <c r="BQ111">
        <v>4409.1660000000002</v>
      </c>
      <c r="BR111">
        <v>3.2947274609432323E-2</v>
      </c>
      <c r="BS111">
        <v>0.36056987135529422</v>
      </c>
      <c r="BT111">
        <v>0.2059346370719542</v>
      </c>
      <c r="BU111">
        <v>11.063000000000001</v>
      </c>
      <c r="BV111">
        <v>0.79380091382361195</v>
      </c>
      <c r="BW111">
        <v>13.698735769984618</v>
      </c>
      <c r="BX111">
        <v>34</v>
      </c>
      <c r="BY111">
        <v>35</v>
      </c>
      <c r="BZ111">
        <v>604</v>
      </c>
    </row>
    <row r="112" spans="1:78" ht="16.5">
      <c r="A112" s="295" t="str">
        <f t="shared" si="19"/>
        <v>신화여객</v>
      </c>
      <c r="B112" s="108" t="str">
        <f t="shared" si="20"/>
        <v>홍천수</v>
      </c>
      <c r="C112" s="109" t="str">
        <f t="shared" si="21"/>
        <v>D</v>
      </c>
      <c r="D112" s="110">
        <f t="shared" si="22"/>
        <v>0.80807692307692303</v>
      </c>
      <c r="E112" s="111">
        <f t="shared" si="23"/>
        <v>4871</v>
      </c>
      <c r="F112" s="112" t="str">
        <f t="shared" si="24"/>
        <v>34</v>
      </c>
      <c r="G112" s="113" t="str">
        <f t="shared" si="25"/>
        <v>72바1114</v>
      </c>
      <c r="H112" s="114">
        <f t="shared" si="26"/>
        <v>1</v>
      </c>
      <c r="I112" s="115">
        <f t="shared" si="27"/>
        <v>2044.5909999999999</v>
      </c>
      <c r="J112" s="116">
        <f t="shared" si="28"/>
        <v>6.5376368406175325E-3</v>
      </c>
      <c r="K112" s="116">
        <f t="shared" si="29"/>
        <v>0.38174939542211461</v>
      </c>
      <c r="L112" s="116">
        <f t="shared" si="30"/>
        <v>0.17705252541950933</v>
      </c>
      <c r="M112" s="117">
        <f t="shared" si="31"/>
        <v>12.862</v>
      </c>
      <c r="N112" s="118">
        <f t="shared" si="32"/>
        <v>4.890953740870424E-2</v>
      </c>
      <c r="O112" s="118">
        <f t="shared" si="33"/>
        <v>25.139502228073979</v>
      </c>
      <c r="P112" s="217">
        <f t="shared" si="34"/>
        <v>3</v>
      </c>
      <c r="Q112" s="218">
        <f t="shared" si="35"/>
        <v>1</v>
      </c>
      <c r="R112" s="218">
        <f t="shared" si="36"/>
        <v>514</v>
      </c>
      <c r="T112">
        <v>524</v>
      </c>
      <c r="U112">
        <v>4871</v>
      </c>
      <c r="V112" t="s">
        <v>274</v>
      </c>
      <c r="W112">
        <v>2044.5909999999999</v>
      </c>
      <c r="X112">
        <v>973.14200000000005</v>
      </c>
      <c r="Y112">
        <v>2.101</v>
      </c>
      <c r="Z112">
        <v>12.862</v>
      </c>
      <c r="AA112">
        <v>132.17941300000001</v>
      </c>
      <c r="AB112">
        <v>0.86414100000000005</v>
      </c>
      <c r="AC112">
        <v>50.459411000000003</v>
      </c>
      <c r="AD112" s="1">
        <v>362</v>
      </c>
      <c r="AE112">
        <v>1</v>
      </c>
      <c r="AF112">
        <v>514</v>
      </c>
      <c r="AG112">
        <v>76</v>
      </c>
      <c r="AH112">
        <v>15.468301</v>
      </c>
      <c r="AI112">
        <v>1516</v>
      </c>
      <c r="AJ112">
        <v>0</v>
      </c>
      <c r="AK112">
        <v>3</v>
      </c>
      <c r="AL112">
        <v>573</v>
      </c>
      <c r="AM112">
        <v>0.80807692307692303</v>
      </c>
      <c r="AN112" t="s">
        <v>67</v>
      </c>
      <c r="AO112">
        <v>2044.5909999999999</v>
      </c>
      <c r="AP112" t="s">
        <v>494</v>
      </c>
      <c r="AQ112" t="s">
        <v>116</v>
      </c>
      <c r="AR112" t="s">
        <v>117</v>
      </c>
      <c r="AS112" t="s">
        <v>116</v>
      </c>
      <c r="AT112" t="s">
        <v>117</v>
      </c>
      <c r="AU112" t="s">
        <v>185</v>
      </c>
      <c r="AV112" t="s">
        <v>274</v>
      </c>
      <c r="AW112" t="s">
        <v>67</v>
      </c>
      <c r="AX112">
        <v>4871</v>
      </c>
      <c r="AY112" t="s">
        <v>547</v>
      </c>
      <c r="AZ112">
        <v>12</v>
      </c>
      <c r="BA112" t="s">
        <v>612</v>
      </c>
      <c r="BB112">
        <v>1</v>
      </c>
      <c r="BC112">
        <v>1</v>
      </c>
      <c r="BE112" t="s">
        <v>70</v>
      </c>
      <c r="BF112">
        <v>1</v>
      </c>
      <c r="BG112" t="s">
        <v>329</v>
      </c>
      <c r="BI112" t="s">
        <v>116</v>
      </c>
      <c r="BJ112" t="s">
        <v>274</v>
      </c>
      <c r="BK112" t="s">
        <v>67</v>
      </c>
      <c r="BL112">
        <v>0.80807692307692303</v>
      </c>
      <c r="BM112">
        <v>4871</v>
      </c>
      <c r="BN112" t="s">
        <v>117</v>
      </c>
      <c r="BO112" t="s">
        <v>185</v>
      </c>
      <c r="BP112">
        <v>1</v>
      </c>
      <c r="BQ112">
        <v>2044.5909999999999</v>
      </c>
      <c r="BR112">
        <v>6.5376368406175325E-3</v>
      </c>
      <c r="BS112">
        <v>0.38174939542211461</v>
      </c>
      <c r="BT112">
        <v>0.17705252541950933</v>
      </c>
      <c r="BU112">
        <v>12.862</v>
      </c>
      <c r="BV112">
        <v>4.890953740870424E-2</v>
      </c>
      <c r="BW112">
        <v>25.139502228073979</v>
      </c>
      <c r="BX112">
        <v>3</v>
      </c>
      <c r="BY112">
        <v>1</v>
      </c>
      <c r="BZ112">
        <v>514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0" t="s">
        <v>495</v>
      </c>
      <c r="B2" s="241"/>
      <c r="C2" s="242"/>
      <c r="D2" s="243"/>
      <c r="E2" s="240"/>
      <c r="F2" s="244"/>
      <c r="G2" s="240"/>
      <c r="H2" s="240"/>
      <c r="I2" s="240"/>
      <c r="J2" s="240"/>
      <c r="K2" s="245"/>
      <c r="L2" s="245"/>
      <c r="M2" s="245"/>
      <c r="N2" s="245"/>
      <c r="O2" s="245"/>
      <c r="P2" s="245"/>
      <c r="Q2" s="245"/>
      <c r="R2" s="245"/>
    </row>
    <row r="3" spans="1:18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>
      <c r="A4" s="246" t="s">
        <v>496</v>
      </c>
      <c r="B4" s="247"/>
      <c r="C4" s="248"/>
      <c r="D4" s="249"/>
      <c r="E4" s="250"/>
      <c r="F4" s="251"/>
      <c r="G4" s="245"/>
      <c r="H4" s="250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>
      <c r="A5" s="252" t="s">
        <v>497</v>
      </c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>
      <c r="A6" s="253" t="s">
        <v>498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>
      <c r="A7" s="253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>
      <c r="A8" s="254" t="s">
        <v>163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</row>
    <row r="9" spans="1:18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</row>
    <row r="10" spans="1:18">
      <c r="A10" s="255" t="s">
        <v>499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</row>
    <row r="11" spans="1:18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</row>
    <row r="12" spans="1:18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>
      <c r="A13" s="256" t="s">
        <v>0</v>
      </c>
      <c r="B13" s="257" t="s">
        <v>74</v>
      </c>
      <c r="C13" s="258" t="s">
        <v>65</v>
      </c>
      <c r="D13" s="258" t="s">
        <v>154</v>
      </c>
      <c r="E13" s="259" t="s">
        <v>140</v>
      </c>
      <c r="F13" s="257" t="s">
        <v>145</v>
      </c>
      <c r="G13" s="259" t="s">
        <v>143</v>
      </c>
      <c r="H13" s="259" t="s">
        <v>147</v>
      </c>
      <c r="I13" s="222" t="s">
        <v>149</v>
      </c>
      <c r="J13" s="259" t="s">
        <v>11</v>
      </c>
      <c r="K13" s="259" t="s">
        <v>12</v>
      </c>
      <c r="L13" s="259" t="s">
        <v>13</v>
      </c>
      <c r="M13" s="259" t="s">
        <v>105</v>
      </c>
      <c r="N13" s="259" t="s">
        <v>6</v>
      </c>
      <c r="O13" s="259" t="s">
        <v>7</v>
      </c>
      <c r="P13" s="259" t="s">
        <v>158</v>
      </c>
      <c r="Q13" s="260" t="s">
        <v>160</v>
      </c>
      <c r="R13" s="260" t="s">
        <v>161</v>
      </c>
    </row>
    <row r="14" spans="1:18" ht="16.5">
      <c r="A14" s="261" t="s">
        <v>116</v>
      </c>
      <c r="B14" s="262" t="s">
        <v>321</v>
      </c>
      <c r="C14" s="263" t="s">
        <v>70</v>
      </c>
      <c r="D14" s="264">
        <v>0.79749999999999999</v>
      </c>
      <c r="E14" s="265">
        <v>5283</v>
      </c>
      <c r="F14" s="223" t="s">
        <v>119</v>
      </c>
      <c r="G14" s="266" t="s">
        <v>322</v>
      </c>
      <c r="H14" s="267">
        <v>1</v>
      </c>
      <c r="I14" s="224">
        <v>2004.999</v>
      </c>
      <c r="J14" s="268">
        <v>2.6051711520236231E-2</v>
      </c>
      <c r="K14" s="268">
        <v>0.35046495027780022</v>
      </c>
      <c r="L14" s="268">
        <v>0.25037418971281283</v>
      </c>
      <c r="M14" s="269">
        <v>10.986000000000001</v>
      </c>
      <c r="N14" s="270">
        <v>4.9875336596177849E-2</v>
      </c>
      <c r="O14" s="270">
        <v>17.306741798873716</v>
      </c>
      <c r="P14" s="271">
        <v>10</v>
      </c>
      <c r="Q14" s="272">
        <v>1</v>
      </c>
      <c r="R14" s="272">
        <v>347</v>
      </c>
    </row>
    <row r="15" spans="1:18" ht="16.5">
      <c r="A15" s="261" t="s">
        <v>116</v>
      </c>
      <c r="B15" s="262" t="s">
        <v>323</v>
      </c>
      <c r="C15" s="263" t="s">
        <v>67</v>
      </c>
      <c r="D15" s="264">
        <v>0.84445282676630562</v>
      </c>
      <c r="E15" s="265">
        <v>2677</v>
      </c>
      <c r="F15" s="223" t="s">
        <v>118</v>
      </c>
      <c r="G15" s="266" t="s">
        <v>337</v>
      </c>
      <c r="H15" s="267">
        <v>2</v>
      </c>
      <c r="I15" s="224">
        <v>2496.1669999999999</v>
      </c>
      <c r="J15" s="268">
        <v>5.1196700369045951E-2</v>
      </c>
      <c r="K15" s="268">
        <v>0.34862086966038297</v>
      </c>
      <c r="L15" s="268">
        <v>0.16425183090714685</v>
      </c>
      <c r="M15" s="269">
        <v>10.571999999999999</v>
      </c>
      <c r="N15" s="270">
        <v>0.16024568868989936</v>
      </c>
      <c r="O15" s="270">
        <v>7.4113631019078454</v>
      </c>
      <c r="P15" s="271">
        <v>17</v>
      </c>
      <c r="Q15" s="272">
        <v>4</v>
      </c>
      <c r="R15" s="272">
        <v>185</v>
      </c>
    </row>
    <row r="16" spans="1:18" ht="16.5">
      <c r="A16" s="261" t="s">
        <v>116</v>
      </c>
      <c r="B16" s="262" t="s">
        <v>217</v>
      </c>
      <c r="C16" s="263" t="s">
        <v>67</v>
      </c>
      <c r="D16" s="264">
        <v>0.80769230769230771</v>
      </c>
      <c r="E16" s="265">
        <v>3596</v>
      </c>
      <c r="F16" s="223" t="s">
        <v>117</v>
      </c>
      <c r="G16" s="266" t="s">
        <v>178</v>
      </c>
      <c r="H16" s="267">
        <v>1</v>
      </c>
      <c r="I16" s="224">
        <v>2022.145</v>
      </c>
      <c r="J16" s="268">
        <v>4.682835369516701E-2</v>
      </c>
      <c r="K16" s="268">
        <v>0.36526555038739406</v>
      </c>
      <c r="L16" s="268">
        <v>8.3080095641014859E-2</v>
      </c>
      <c r="M16" s="269">
        <v>16.291</v>
      </c>
      <c r="N16" s="270">
        <v>0.29671462728933878</v>
      </c>
      <c r="O16" s="270">
        <v>47.968864745109769</v>
      </c>
      <c r="P16" s="271">
        <v>19</v>
      </c>
      <c r="Q16" s="272">
        <v>6</v>
      </c>
      <c r="R16" s="272">
        <v>970</v>
      </c>
    </row>
    <row r="17" spans="1:18" ht="16.5">
      <c r="A17" s="261" t="s">
        <v>116</v>
      </c>
      <c r="B17" s="262" t="s">
        <v>218</v>
      </c>
      <c r="C17" s="263" t="s">
        <v>67</v>
      </c>
      <c r="D17" s="264">
        <v>0.83730769230769231</v>
      </c>
      <c r="E17" s="265">
        <v>6098</v>
      </c>
      <c r="F17" s="223" t="s">
        <v>117</v>
      </c>
      <c r="G17" s="266" t="s">
        <v>180</v>
      </c>
      <c r="H17" s="267">
        <v>1</v>
      </c>
      <c r="I17" s="224">
        <v>2580.3789999999999</v>
      </c>
      <c r="J17" s="268">
        <v>1.3325472513791179E-2</v>
      </c>
      <c r="K17" s="268">
        <v>0.30627657587684809</v>
      </c>
      <c r="L17" s="268">
        <v>0.16546496615262474</v>
      </c>
      <c r="M17" s="269">
        <v>11.430999999999999</v>
      </c>
      <c r="N17" s="270">
        <v>0</v>
      </c>
      <c r="O17" s="270">
        <v>18.873196534307557</v>
      </c>
      <c r="P17" s="271">
        <v>13</v>
      </c>
      <c r="Q17" s="272">
        <v>0</v>
      </c>
      <c r="R17" s="272">
        <v>488</v>
      </c>
    </row>
    <row r="18" spans="1:18" ht="16.5">
      <c r="A18" s="261" t="s">
        <v>116</v>
      </c>
      <c r="B18" s="262" t="s">
        <v>219</v>
      </c>
      <c r="C18" s="263" t="s">
        <v>70</v>
      </c>
      <c r="D18" s="264">
        <v>0.79631176204023191</v>
      </c>
      <c r="E18" s="265">
        <v>3718</v>
      </c>
      <c r="F18" s="223" t="s">
        <v>117</v>
      </c>
      <c r="G18" s="266" t="s">
        <v>184</v>
      </c>
      <c r="H18" s="267">
        <v>9</v>
      </c>
      <c r="I18" s="224">
        <v>2171.9250000000002</v>
      </c>
      <c r="J18" s="268">
        <v>3.7069328015370731E-2</v>
      </c>
      <c r="K18" s="268">
        <v>0.3532531561590716</v>
      </c>
      <c r="L18" s="268">
        <v>0.15608273766359335</v>
      </c>
      <c r="M18" s="269">
        <v>13.835000000000001</v>
      </c>
      <c r="N18" s="270">
        <v>1.93376843123036</v>
      </c>
      <c r="O18" s="270">
        <v>32.459684381366756</v>
      </c>
      <c r="P18" s="271">
        <v>23</v>
      </c>
      <c r="Q18" s="272">
        <v>42</v>
      </c>
      <c r="R18" s="272">
        <v>705</v>
      </c>
    </row>
    <row r="19" spans="1:18" ht="16.5">
      <c r="A19" s="261" t="s">
        <v>116</v>
      </c>
      <c r="B19" s="262" t="s">
        <v>312</v>
      </c>
      <c r="C19" s="263" t="s">
        <v>67</v>
      </c>
      <c r="D19" s="264">
        <v>0.84435017085782771</v>
      </c>
      <c r="E19" s="265">
        <v>4859</v>
      </c>
      <c r="F19" s="223" t="s">
        <v>119</v>
      </c>
      <c r="G19" s="266" t="s">
        <v>194</v>
      </c>
      <c r="H19" s="267">
        <v>10</v>
      </c>
      <c r="I19" s="224">
        <v>7368.8289999999997</v>
      </c>
      <c r="J19" s="268">
        <v>2.5558497318291885E-2</v>
      </c>
      <c r="K19" s="268">
        <v>0.35780789027160653</v>
      </c>
      <c r="L19" s="268">
        <v>0.21523094103554311</v>
      </c>
      <c r="M19" s="269">
        <v>10.63</v>
      </c>
      <c r="N19" s="270">
        <v>1.3027850150953428</v>
      </c>
      <c r="O19" s="270">
        <v>30.859720045070933</v>
      </c>
      <c r="P19" s="271">
        <v>44</v>
      </c>
      <c r="Q19" s="272">
        <v>96</v>
      </c>
      <c r="R19" s="272">
        <v>2274</v>
      </c>
    </row>
    <row r="20" spans="1:18" ht="16.5">
      <c r="A20" s="261" t="s">
        <v>116</v>
      </c>
      <c r="B20" s="262" t="s">
        <v>313</v>
      </c>
      <c r="C20" s="263" t="s">
        <v>67</v>
      </c>
      <c r="D20" s="264">
        <v>0.83653513231715437</v>
      </c>
      <c r="E20" s="265">
        <v>3182</v>
      </c>
      <c r="F20" s="223" t="s">
        <v>117</v>
      </c>
      <c r="G20" s="266" t="s">
        <v>336</v>
      </c>
      <c r="H20" s="267">
        <v>8</v>
      </c>
      <c r="I20" s="224">
        <v>1553.729</v>
      </c>
      <c r="J20" s="268">
        <v>1.4292208344774664E-2</v>
      </c>
      <c r="K20" s="268">
        <v>0.38733975018218264</v>
      </c>
      <c r="L20" s="268">
        <v>5.2132643466138558E-2</v>
      </c>
      <c r="M20" s="269">
        <v>13.065</v>
      </c>
      <c r="N20" s="270">
        <v>6.4361288229800695E-2</v>
      </c>
      <c r="O20" s="270">
        <v>9.9759996756191072</v>
      </c>
      <c r="P20" s="271">
        <v>0</v>
      </c>
      <c r="Q20" s="272">
        <v>1</v>
      </c>
      <c r="R20" s="272">
        <v>155</v>
      </c>
    </row>
    <row r="21" spans="1:18" ht="16.5">
      <c r="A21" s="261" t="s">
        <v>116</v>
      </c>
      <c r="B21" s="262" t="s">
        <v>406</v>
      </c>
      <c r="C21" s="263" t="s">
        <v>70</v>
      </c>
      <c r="D21" s="264">
        <v>0.79153846153846141</v>
      </c>
      <c r="E21" s="265">
        <v>6783</v>
      </c>
      <c r="F21" s="223" t="s">
        <v>118</v>
      </c>
      <c r="G21" s="266" t="s">
        <v>339</v>
      </c>
      <c r="H21" s="267">
        <v>1</v>
      </c>
      <c r="I21" s="224">
        <v>1252.375</v>
      </c>
      <c r="J21" s="268">
        <v>2.1282082240351993E-2</v>
      </c>
      <c r="K21" s="268">
        <v>0.3960418582272609</v>
      </c>
      <c r="L21" s="268">
        <v>0.16368899091725722</v>
      </c>
      <c r="M21" s="269">
        <v>12.411</v>
      </c>
      <c r="N21" s="270">
        <v>1.1977243237848088</v>
      </c>
      <c r="O21" s="270">
        <v>7.9049805369797381</v>
      </c>
      <c r="P21" s="271">
        <v>26</v>
      </c>
      <c r="Q21" s="272">
        <v>15</v>
      </c>
      <c r="R21" s="272">
        <v>99</v>
      </c>
    </row>
    <row r="22" spans="1:18" ht="16.5">
      <c r="A22" s="261" t="s">
        <v>116</v>
      </c>
      <c r="B22" s="262" t="s">
        <v>223</v>
      </c>
      <c r="C22" s="263" t="s">
        <v>67</v>
      </c>
      <c r="D22" s="264">
        <v>0.83903460631632454</v>
      </c>
      <c r="E22" s="265">
        <v>7670</v>
      </c>
      <c r="F22" s="223" t="s">
        <v>119</v>
      </c>
      <c r="G22" s="266" t="s">
        <v>200</v>
      </c>
      <c r="H22" s="267">
        <v>2</v>
      </c>
      <c r="I22" s="224">
        <v>2166.1489999999999</v>
      </c>
      <c r="J22" s="268">
        <v>5.3813218719273838E-2</v>
      </c>
      <c r="K22" s="268">
        <v>0.34220045790543208</v>
      </c>
      <c r="L22" s="268">
        <v>0.20404875195565958</v>
      </c>
      <c r="M22" s="269">
        <v>11.85</v>
      </c>
      <c r="N22" s="270">
        <v>9.2329752016135552E-2</v>
      </c>
      <c r="O22" s="270">
        <v>32.084588825607106</v>
      </c>
      <c r="P22" s="271">
        <v>7</v>
      </c>
      <c r="Q22" s="272">
        <v>2</v>
      </c>
      <c r="R22" s="272">
        <v>695</v>
      </c>
    </row>
    <row r="23" spans="1:18" ht="16.5">
      <c r="A23" s="261" t="s">
        <v>116</v>
      </c>
      <c r="B23" s="262" t="s">
        <v>315</v>
      </c>
      <c r="C23" s="263" t="s">
        <v>70</v>
      </c>
      <c r="D23" s="264">
        <v>0.75341611665411246</v>
      </c>
      <c r="E23" s="265">
        <v>3370</v>
      </c>
      <c r="F23" s="223" t="s">
        <v>120</v>
      </c>
      <c r="G23" s="266" t="s">
        <v>202</v>
      </c>
      <c r="H23" s="267">
        <v>4</v>
      </c>
      <c r="I23" s="224">
        <v>469.85699999999997</v>
      </c>
      <c r="J23" s="268">
        <v>2.1527196990690976E-2</v>
      </c>
      <c r="K23" s="268">
        <v>0.40203963449869085</v>
      </c>
      <c r="L23" s="268">
        <v>0.26391008328065774</v>
      </c>
      <c r="M23" s="269">
        <v>14.83</v>
      </c>
      <c r="N23" s="270">
        <v>1.0641535616155555</v>
      </c>
      <c r="O23" s="270">
        <v>24.688362629480885</v>
      </c>
      <c r="P23" s="271">
        <v>13</v>
      </c>
      <c r="Q23" s="272">
        <v>5</v>
      </c>
      <c r="R23" s="272">
        <v>116</v>
      </c>
    </row>
    <row r="24" spans="1:18" ht="16.5">
      <c r="A24" s="261" t="s">
        <v>116</v>
      </c>
      <c r="B24" s="262" t="s">
        <v>225</v>
      </c>
      <c r="C24" s="263" t="s">
        <v>67</v>
      </c>
      <c r="D24" s="264">
        <v>0.83583945477972943</v>
      </c>
      <c r="E24" s="265">
        <v>9732</v>
      </c>
      <c r="F24" s="223" t="s">
        <v>118</v>
      </c>
      <c r="G24" s="266" t="s">
        <v>337</v>
      </c>
      <c r="H24" s="267">
        <v>9</v>
      </c>
      <c r="I24" s="224">
        <v>1521.5529999999999</v>
      </c>
      <c r="J24" s="268">
        <v>4.2469371260991991E-2</v>
      </c>
      <c r="K24" s="268">
        <v>0.35244478390517098</v>
      </c>
      <c r="L24" s="268">
        <v>0.20373920592973099</v>
      </c>
      <c r="M24" s="269">
        <v>11.891999999999999</v>
      </c>
      <c r="N24" s="270">
        <v>6.5722324493461617E-2</v>
      </c>
      <c r="O24" s="270">
        <v>7.9524012637088557</v>
      </c>
      <c r="P24" s="271">
        <v>12</v>
      </c>
      <c r="Q24" s="272">
        <v>1</v>
      </c>
      <c r="R24" s="272">
        <v>121</v>
      </c>
    </row>
    <row r="25" spans="1:18" ht="16.5">
      <c r="A25" s="261" t="s">
        <v>116</v>
      </c>
      <c r="B25" s="262" t="s">
        <v>227</v>
      </c>
      <c r="C25" s="263" t="s">
        <v>70</v>
      </c>
      <c r="D25" s="264">
        <v>0.79807692307692313</v>
      </c>
      <c r="E25" s="265">
        <v>3435</v>
      </c>
      <c r="F25" s="223" t="s">
        <v>117</v>
      </c>
      <c r="G25" s="266" t="s">
        <v>170</v>
      </c>
      <c r="H25" s="267">
        <v>1</v>
      </c>
      <c r="I25" s="224">
        <v>1772.174</v>
      </c>
      <c r="J25" s="268">
        <v>1.4421658051168153E-2</v>
      </c>
      <c r="K25" s="268">
        <v>0.35445792743169519</v>
      </c>
      <c r="L25" s="268">
        <v>0.23812560166213928</v>
      </c>
      <c r="M25" s="269">
        <v>12.746</v>
      </c>
      <c r="N25" s="270">
        <v>0.90284588307920099</v>
      </c>
      <c r="O25" s="270">
        <v>23.812560166213927</v>
      </c>
      <c r="P25" s="271">
        <v>4</v>
      </c>
      <c r="Q25" s="272">
        <v>16</v>
      </c>
      <c r="R25" s="272">
        <v>422</v>
      </c>
    </row>
    <row r="26" spans="1:18" ht="16.5">
      <c r="A26" s="261" t="s">
        <v>116</v>
      </c>
      <c r="B26" s="262" t="s">
        <v>228</v>
      </c>
      <c r="C26" s="263" t="s">
        <v>70</v>
      </c>
      <c r="D26" s="264">
        <v>0.70405651971185701</v>
      </c>
      <c r="E26" s="265">
        <v>3437</v>
      </c>
      <c r="F26" s="223" t="s">
        <v>117</v>
      </c>
      <c r="G26" s="266" t="s">
        <v>173</v>
      </c>
      <c r="H26" s="267">
        <v>2</v>
      </c>
      <c r="I26" s="224">
        <v>1300.6579999999999</v>
      </c>
      <c r="J26" s="268">
        <v>3.5492253581624916E-2</v>
      </c>
      <c r="K26" s="268">
        <v>0.38846025038196719</v>
      </c>
      <c r="L26" s="268">
        <v>0.1537683234178393</v>
      </c>
      <c r="M26" s="269">
        <v>14.836</v>
      </c>
      <c r="N26" s="270">
        <v>0.1537683234178393</v>
      </c>
      <c r="O26" s="270">
        <v>27.370761568375393</v>
      </c>
      <c r="P26" s="271">
        <v>28</v>
      </c>
      <c r="Q26" s="272">
        <v>2</v>
      </c>
      <c r="R26" s="272">
        <v>356</v>
      </c>
    </row>
    <row r="27" spans="1:18" ht="16.5">
      <c r="A27" s="261" t="s">
        <v>116</v>
      </c>
      <c r="B27" s="262" t="s">
        <v>229</v>
      </c>
      <c r="C27" s="263" t="s">
        <v>70</v>
      </c>
      <c r="D27" s="264">
        <v>0.73615384615384605</v>
      </c>
      <c r="E27" s="265">
        <v>5383</v>
      </c>
      <c r="F27" s="223" t="s">
        <v>117</v>
      </c>
      <c r="G27" s="266" t="s">
        <v>183</v>
      </c>
      <c r="H27" s="267">
        <v>1</v>
      </c>
      <c r="I27" s="224">
        <v>1960.4870000000001</v>
      </c>
      <c r="J27" s="268">
        <v>1.806010597257492E-2</v>
      </c>
      <c r="K27" s="268">
        <v>0.38023602542990814</v>
      </c>
      <c r="L27" s="268">
        <v>0.11986817561146797</v>
      </c>
      <c r="M27" s="269">
        <v>16.309000000000001</v>
      </c>
      <c r="N27" s="270">
        <v>0.10201546860550464</v>
      </c>
      <c r="O27" s="270">
        <v>41.877349862559662</v>
      </c>
      <c r="P27" s="271">
        <v>10</v>
      </c>
      <c r="Q27" s="272">
        <v>2</v>
      </c>
      <c r="R27" s="272">
        <v>821</v>
      </c>
    </row>
    <row r="28" spans="1:18" ht="16.5">
      <c r="A28" s="261" t="s">
        <v>116</v>
      </c>
      <c r="B28" s="262" t="s">
        <v>230</v>
      </c>
      <c r="C28" s="263" t="s">
        <v>70</v>
      </c>
      <c r="D28" s="264">
        <v>0.79576923076923067</v>
      </c>
      <c r="E28" s="265">
        <v>2135</v>
      </c>
      <c r="F28" s="223" t="s">
        <v>118</v>
      </c>
      <c r="G28" s="266" t="s">
        <v>191</v>
      </c>
      <c r="H28" s="267">
        <v>1</v>
      </c>
      <c r="I28" s="224">
        <v>1796.26</v>
      </c>
      <c r="J28" s="268">
        <v>5.7893047602345239E-2</v>
      </c>
      <c r="K28" s="268">
        <v>0.33853223480850186</v>
      </c>
      <c r="L28" s="268">
        <v>0.19985970850545021</v>
      </c>
      <c r="M28" s="269">
        <v>11.582000000000001</v>
      </c>
      <c r="N28" s="270">
        <v>5.5671227995947134E-2</v>
      </c>
      <c r="O28" s="270">
        <v>8.1279992874082811</v>
      </c>
      <c r="P28" s="271">
        <v>22</v>
      </c>
      <c r="Q28" s="272">
        <v>1</v>
      </c>
      <c r="R28" s="272">
        <v>146</v>
      </c>
    </row>
    <row r="29" spans="1:18" ht="16.5">
      <c r="A29" s="261" t="s">
        <v>116</v>
      </c>
      <c r="B29" s="262" t="s">
        <v>291</v>
      </c>
      <c r="C29" s="263" t="s">
        <v>67</v>
      </c>
      <c r="D29" s="264">
        <v>0.8233782957679413</v>
      </c>
      <c r="E29" s="265">
        <v>3411</v>
      </c>
      <c r="F29" s="223" t="s">
        <v>117</v>
      </c>
      <c r="G29" s="266" t="s">
        <v>187</v>
      </c>
      <c r="H29" s="267">
        <v>9</v>
      </c>
      <c r="I29" s="224">
        <v>2441.3360000000002</v>
      </c>
      <c r="J29" s="268">
        <v>1.4058686916758417E-2</v>
      </c>
      <c r="K29" s="268">
        <v>0.3727142952465991</v>
      </c>
      <c r="L29" s="268">
        <v>0.1900598688586905</v>
      </c>
      <c r="M29" s="269">
        <v>14.068</v>
      </c>
      <c r="N29" s="270">
        <v>0.9017295172140164</v>
      </c>
      <c r="O29" s="270">
        <v>53.244981016446687</v>
      </c>
      <c r="P29" s="271">
        <v>4</v>
      </c>
      <c r="Q29" s="272">
        <v>21</v>
      </c>
      <c r="R29" s="272">
        <v>1351</v>
      </c>
    </row>
    <row r="30" spans="1:18" ht="16.5">
      <c r="A30" s="261" t="s">
        <v>116</v>
      </c>
      <c r="B30" s="262" t="s">
        <v>235</v>
      </c>
      <c r="C30" s="263" t="s">
        <v>67</v>
      </c>
      <c r="D30" s="264">
        <v>0.82843749999999994</v>
      </c>
      <c r="E30" s="265">
        <v>8503</v>
      </c>
      <c r="F30" s="223" t="s">
        <v>119</v>
      </c>
      <c r="G30" s="266" t="s">
        <v>199</v>
      </c>
      <c r="H30" s="267">
        <v>1</v>
      </c>
      <c r="I30" s="224">
        <v>1889.2270000000001</v>
      </c>
      <c r="J30" s="268">
        <v>2.5186768461717288E-2</v>
      </c>
      <c r="K30" s="268">
        <v>0.34780482543168773</v>
      </c>
      <c r="L30" s="268">
        <v>0.20114046644474168</v>
      </c>
      <c r="M30" s="269">
        <v>11.682</v>
      </c>
      <c r="N30" s="270">
        <v>0.1058634033919693</v>
      </c>
      <c r="O30" s="270">
        <v>21.860792800441661</v>
      </c>
      <c r="P30" s="271">
        <v>4</v>
      </c>
      <c r="Q30" s="272">
        <v>2</v>
      </c>
      <c r="R30" s="272">
        <v>413</v>
      </c>
    </row>
    <row r="31" spans="1:18" ht="16.5">
      <c r="A31" s="261" t="s">
        <v>116</v>
      </c>
      <c r="B31" s="262" t="s">
        <v>236</v>
      </c>
      <c r="C31" s="263" t="s">
        <v>70</v>
      </c>
      <c r="D31" s="264">
        <v>0.76846153846153842</v>
      </c>
      <c r="E31" s="265">
        <v>8596</v>
      </c>
      <c r="F31" s="223" t="s">
        <v>117</v>
      </c>
      <c r="G31" s="266" t="s">
        <v>168</v>
      </c>
      <c r="H31" s="267">
        <v>1</v>
      </c>
      <c r="I31" s="224">
        <v>1606.8230000000001</v>
      </c>
      <c r="J31" s="268">
        <v>2.8562785333234121E-2</v>
      </c>
      <c r="K31" s="268">
        <v>0.3555814356072261</v>
      </c>
      <c r="L31" s="268">
        <v>0.28565685206149027</v>
      </c>
      <c r="M31" s="269">
        <v>11.74</v>
      </c>
      <c r="N31" s="270">
        <v>0</v>
      </c>
      <c r="O31" s="270">
        <v>21.906582118876813</v>
      </c>
      <c r="P31" s="271">
        <v>27</v>
      </c>
      <c r="Q31" s="272">
        <v>0</v>
      </c>
      <c r="R31" s="272">
        <v>352</v>
      </c>
    </row>
    <row r="32" spans="1:18" ht="16.5">
      <c r="A32" s="261" t="s">
        <v>116</v>
      </c>
      <c r="B32" s="262" t="s">
        <v>316</v>
      </c>
      <c r="C32" s="263" t="s">
        <v>67</v>
      </c>
      <c r="D32" s="264">
        <v>0.80863714781728802</v>
      </c>
      <c r="E32" s="265">
        <v>6767</v>
      </c>
      <c r="F32" s="223" t="s">
        <v>119</v>
      </c>
      <c r="G32" s="266" t="s">
        <v>196</v>
      </c>
      <c r="H32" s="267">
        <v>3</v>
      </c>
      <c r="I32" s="224">
        <v>1266.9560000000001</v>
      </c>
      <c r="J32" s="268">
        <v>8.490668984425076E-2</v>
      </c>
      <c r="K32" s="268">
        <v>0.37312397008125497</v>
      </c>
      <c r="L32" s="268">
        <v>0.12155118251936138</v>
      </c>
      <c r="M32" s="269">
        <v>11.946999999999999</v>
      </c>
      <c r="N32" s="270">
        <v>0</v>
      </c>
      <c r="O32" s="270">
        <v>16.969807949131617</v>
      </c>
      <c r="P32" s="271">
        <v>20</v>
      </c>
      <c r="Q32" s="272">
        <v>0</v>
      </c>
      <c r="R32" s="272">
        <v>215</v>
      </c>
    </row>
    <row r="33" spans="1:18" ht="16.5">
      <c r="A33" s="261" t="s">
        <v>116</v>
      </c>
      <c r="B33" s="262" t="s">
        <v>241</v>
      </c>
      <c r="C33" s="263" t="s">
        <v>67</v>
      </c>
      <c r="D33" s="264">
        <v>0.82090972991755129</v>
      </c>
      <c r="E33" s="265">
        <v>1313</v>
      </c>
      <c r="F33" s="223" t="s">
        <v>117</v>
      </c>
      <c r="G33" s="266" t="s">
        <v>172</v>
      </c>
      <c r="H33" s="267">
        <v>2</v>
      </c>
      <c r="I33" s="224">
        <v>2407.9569999999999</v>
      </c>
      <c r="J33" s="268">
        <v>1.0743759494451553E-2</v>
      </c>
      <c r="K33" s="268">
        <v>0.36308908626161601</v>
      </c>
      <c r="L33" s="268">
        <v>0.23090113320129887</v>
      </c>
      <c r="M33" s="269">
        <v>14.095000000000001</v>
      </c>
      <c r="N33" s="270">
        <v>0.41528980791600517</v>
      </c>
      <c r="O33" s="270">
        <v>26.246315860291528</v>
      </c>
      <c r="P33" s="271">
        <v>2</v>
      </c>
      <c r="Q33" s="272">
        <v>10</v>
      </c>
      <c r="R33" s="272">
        <v>632</v>
      </c>
    </row>
    <row r="34" spans="1:18" ht="16.5">
      <c r="A34" s="261" t="s">
        <v>116</v>
      </c>
      <c r="B34" s="262" t="s">
        <v>324</v>
      </c>
      <c r="C34" s="263" t="s">
        <v>70</v>
      </c>
      <c r="D34" s="264">
        <v>0.68920000000000003</v>
      </c>
      <c r="E34" s="265">
        <v>422</v>
      </c>
      <c r="F34" s="223" t="s">
        <v>117</v>
      </c>
      <c r="G34" s="266" t="s">
        <v>175</v>
      </c>
      <c r="H34" s="267">
        <v>1</v>
      </c>
      <c r="I34" s="224">
        <v>1826.0909999999999</v>
      </c>
      <c r="J34" s="268">
        <v>4.6249880558884675E-2</v>
      </c>
      <c r="K34" s="268">
        <v>0.37748364383695815</v>
      </c>
      <c r="L34" s="268">
        <v>8.3237910925578196E-2</v>
      </c>
      <c r="M34" s="269">
        <v>20.106000000000002</v>
      </c>
      <c r="N34" s="270">
        <v>0.60237961854036848</v>
      </c>
      <c r="O34" s="270">
        <v>89.809324946018577</v>
      </c>
      <c r="P34" s="271">
        <v>17</v>
      </c>
      <c r="Q34" s="272">
        <v>11</v>
      </c>
      <c r="R34" s="272">
        <v>1640</v>
      </c>
    </row>
    <row r="35" spans="1:18" ht="16.5">
      <c r="A35" s="261" t="s">
        <v>116</v>
      </c>
      <c r="B35" s="262" t="s">
        <v>245</v>
      </c>
      <c r="C35" s="263" t="s">
        <v>67</v>
      </c>
      <c r="D35" s="264">
        <v>0.83769230769230763</v>
      </c>
      <c r="E35" s="265">
        <v>487</v>
      </c>
      <c r="F35" s="223" t="s">
        <v>117</v>
      </c>
      <c r="G35" s="266" t="s">
        <v>178</v>
      </c>
      <c r="H35" s="267">
        <v>1</v>
      </c>
      <c r="I35" s="224">
        <v>2043.64</v>
      </c>
      <c r="J35" s="268">
        <v>2.1365960571836908E-2</v>
      </c>
      <c r="K35" s="268">
        <v>0.37732052881572348</v>
      </c>
      <c r="L35" s="268">
        <v>0.2309604431308841</v>
      </c>
      <c r="M35" s="269">
        <v>14.387</v>
      </c>
      <c r="N35" s="270">
        <v>0.39145837818793916</v>
      </c>
      <c r="O35" s="270">
        <v>19.328257423029495</v>
      </c>
      <c r="P35" s="271">
        <v>14</v>
      </c>
      <c r="Q35" s="272">
        <v>8</v>
      </c>
      <c r="R35" s="272">
        <v>395</v>
      </c>
    </row>
    <row r="36" spans="1:18" ht="16.5">
      <c r="A36" s="261" t="s">
        <v>116</v>
      </c>
      <c r="B36" s="262" t="s">
        <v>246</v>
      </c>
      <c r="C36" s="263" t="s">
        <v>67</v>
      </c>
      <c r="D36" s="264">
        <v>0.82784394762746161</v>
      </c>
      <c r="E36" s="265">
        <v>3241</v>
      </c>
      <c r="F36" s="223" t="s">
        <v>117</v>
      </c>
      <c r="G36" s="266" t="s">
        <v>176</v>
      </c>
      <c r="H36" s="267">
        <v>3</v>
      </c>
      <c r="I36" s="224">
        <v>7133.2980000000007</v>
      </c>
      <c r="J36" s="268">
        <v>2.1704207012217192E-2</v>
      </c>
      <c r="K36" s="268">
        <v>0.38024823767676363</v>
      </c>
      <c r="L36" s="268">
        <v>0.13093522799692373</v>
      </c>
      <c r="M36" s="269">
        <v>15.169</v>
      </c>
      <c r="N36" s="270">
        <v>2.2710392864562783</v>
      </c>
      <c r="O36" s="270">
        <v>51.196515272458818</v>
      </c>
      <c r="P36" s="271">
        <v>51</v>
      </c>
      <c r="Q36" s="272">
        <v>162</v>
      </c>
      <c r="R36" s="272">
        <v>3652</v>
      </c>
    </row>
    <row r="37" spans="1:18" ht="16.5">
      <c r="A37" s="261" t="s">
        <v>116</v>
      </c>
      <c r="B37" s="262" t="s">
        <v>248</v>
      </c>
      <c r="C37" s="263" t="s">
        <v>70</v>
      </c>
      <c r="D37" s="264">
        <v>0.79881801011436104</v>
      </c>
      <c r="E37" s="265">
        <v>7118</v>
      </c>
      <c r="F37" s="223" t="s">
        <v>117</v>
      </c>
      <c r="G37" s="266" t="s">
        <v>172</v>
      </c>
      <c r="H37" s="267">
        <v>2</v>
      </c>
      <c r="I37" s="224">
        <v>2454.3319999999999</v>
      </c>
      <c r="J37" s="268">
        <v>1.1446461196060373E-2</v>
      </c>
      <c r="K37" s="268">
        <v>0.37516825225895978</v>
      </c>
      <c r="L37" s="268">
        <v>0.21146283387903511</v>
      </c>
      <c r="M37" s="269">
        <v>13.643000000000001</v>
      </c>
      <c r="N37" s="270">
        <v>0.48893140781279798</v>
      </c>
      <c r="O37" s="270">
        <v>27.135693133610289</v>
      </c>
      <c r="P37" s="271">
        <v>12</v>
      </c>
      <c r="Q37" s="272">
        <v>12</v>
      </c>
      <c r="R37" s="272">
        <v>666</v>
      </c>
    </row>
    <row r="38" spans="1:18" ht="16.5">
      <c r="A38" s="261" t="s">
        <v>116</v>
      </c>
      <c r="B38" s="262" t="s">
        <v>250</v>
      </c>
      <c r="C38" s="263" t="s">
        <v>67</v>
      </c>
      <c r="D38" s="264">
        <v>0.83461538461538454</v>
      </c>
      <c r="E38" s="265">
        <v>4500</v>
      </c>
      <c r="F38" s="223" t="s">
        <v>117</v>
      </c>
      <c r="G38" s="266" t="s">
        <v>183</v>
      </c>
      <c r="H38" s="267">
        <v>1</v>
      </c>
      <c r="I38" s="224">
        <v>1627.2329999999999</v>
      </c>
      <c r="J38" s="268">
        <v>1.3932260487509336E-3</v>
      </c>
      <c r="K38" s="268">
        <v>0.35208556769459298</v>
      </c>
      <c r="L38" s="268">
        <v>0.20896008921998779</v>
      </c>
      <c r="M38" s="269">
        <v>11.939</v>
      </c>
      <c r="N38" s="270">
        <v>0.30727007134196516</v>
      </c>
      <c r="O38" s="270">
        <v>18.436204280517909</v>
      </c>
      <c r="P38" s="271">
        <v>0</v>
      </c>
      <c r="Q38" s="272">
        <v>5</v>
      </c>
      <c r="R38" s="272">
        <v>304</v>
      </c>
    </row>
    <row r="39" spans="1:18" ht="16.5">
      <c r="A39" s="261" t="s">
        <v>116</v>
      </c>
      <c r="B39" s="262" t="s">
        <v>251</v>
      </c>
      <c r="C39" s="263" t="s">
        <v>70</v>
      </c>
      <c r="D39" s="264">
        <v>0.79153846153846141</v>
      </c>
      <c r="E39" s="265">
        <v>7040</v>
      </c>
      <c r="F39" s="223" t="s">
        <v>117</v>
      </c>
      <c r="G39" s="266" t="s">
        <v>181</v>
      </c>
      <c r="H39" s="267">
        <v>1</v>
      </c>
      <c r="I39" s="224">
        <v>2075.444</v>
      </c>
      <c r="J39" s="268">
        <v>1.5510343812413341E-2</v>
      </c>
      <c r="K39" s="268">
        <v>0.3536268620513851</v>
      </c>
      <c r="L39" s="268">
        <v>0.13780183902817902</v>
      </c>
      <c r="M39" s="269">
        <v>13.669</v>
      </c>
      <c r="N39" s="270">
        <v>1.108196607569272</v>
      </c>
      <c r="O39" s="270">
        <v>19.802991552650901</v>
      </c>
      <c r="P39" s="271">
        <v>8</v>
      </c>
      <c r="Q39" s="272">
        <v>23</v>
      </c>
      <c r="R39" s="272">
        <v>411</v>
      </c>
    </row>
    <row r="40" spans="1:18" ht="16.5">
      <c r="A40" s="261" t="s">
        <v>116</v>
      </c>
      <c r="B40" s="262" t="s">
        <v>252</v>
      </c>
      <c r="C40" s="263" t="s">
        <v>70</v>
      </c>
      <c r="D40" s="264">
        <v>0.72153846153846146</v>
      </c>
      <c r="E40" s="265">
        <v>8309</v>
      </c>
      <c r="F40" s="223" t="s">
        <v>117</v>
      </c>
      <c r="G40" s="266" t="s">
        <v>184</v>
      </c>
      <c r="H40" s="267">
        <v>1</v>
      </c>
      <c r="I40" s="224">
        <v>1573.0940000000001</v>
      </c>
      <c r="J40" s="268">
        <v>6.799829170533787E-3</v>
      </c>
      <c r="K40" s="268">
        <v>0.39341603878656983</v>
      </c>
      <c r="L40" s="268">
        <v>0.19261404595021023</v>
      </c>
      <c r="M40" s="269">
        <v>17.081</v>
      </c>
      <c r="N40" s="270">
        <v>2.2249147221971479</v>
      </c>
      <c r="O40" s="270">
        <v>88.043054006944274</v>
      </c>
      <c r="P40" s="271">
        <v>23</v>
      </c>
      <c r="Q40" s="272">
        <v>35</v>
      </c>
      <c r="R40" s="272">
        <v>1385</v>
      </c>
    </row>
    <row r="41" spans="1:18" ht="16.5">
      <c r="A41" s="261" t="s">
        <v>116</v>
      </c>
      <c r="B41" s="262" t="s">
        <v>253</v>
      </c>
      <c r="C41" s="263" t="s">
        <v>70</v>
      </c>
      <c r="D41" s="264">
        <v>0.75997803272879083</v>
      </c>
      <c r="E41" s="265">
        <v>9914</v>
      </c>
      <c r="F41" s="223" t="s">
        <v>117</v>
      </c>
      <c r="G41" s="266" t="s">
        <v>182</v>
      </c>
      <c r="H41" s="267">
        <v>2</v>
      </c>
      <c r="I41" s="224">
        <v>5089.3369999999995</v>
      </c>
      <c r="J41" s="268">
        <v>2.0565755700148385E-2</v>
      </c>
      <c r="K41" s="268">
        <v>0.39301782260437262</v>
      </c>
      <c r="L41" s="268">
        <v>0.17448245223297257</v>
      </c>
      <c r="M41" s="269">
        <v>14.88</v>
      </c>
      <c r="N41" s="270">
        <v>2.3578709761212515</v>
      </c>
      <c r="O41" s="270">
        <v>53.523671157952407</v>
      </c>
      <c r="P41" s="271">
        <v>51</v>
      </c>
      <c r="Q41" s="272">
        <v>120</v>
      </c>
      <c r="R41" s="272">
        <v>2724</v>
      </c>
    </row>
    <row r="42" spans="1:18" ht="16.5">
      <c r="A42" s="261" t="s">
        <v>116</v>
      </c>
      <c r="B42" s="262" t="s">
        <v>317</v>
      </c>
      <c r="C42" s="263" t="s">
        <v>70</v>
      </c>
      <c r="D42" s="264">
        <v>0.73093604189189942</v>
      </c>
      <c r="E42" s="265">
        <v>472</v>
      </c>
      <c r="F42" s="223" t="s">
        <v>117</v>
      </c>
      <c r="G42" s="266" t="s">
        <v>336</v>
      </c>
      <c r="H42" s="267">
        <v>7</v>
      </c>
      <c r="I42" s="224">
        <v>1353.3000000000002</v>
      </c>
      <c r="J42" s="268">
        <v>1.9436913396834916E-2</v>
      </c>
      <c r="K42" s="268">
        <v>0.38953221097042673</v>
      </c>
      <c r="L42" s="268">
        <v>0.21576886130200251</v>
      </c>
      <c r="M42" s="269">
        <v>16.475999999999999</v>
      </c>
      <c r="N42" s="270">
        <v>0.14778689130274142</v>
      </c>
      <c r="O42" s="270">
        <v>32.956476760511336</v>
      </c>
      <c r="P42" s="271">
        <v>4</v>
      </c>
      <c r="Q42" s="272">
        <v>2</v>
      </c>
      <c r="R42" s="272">
        <v>446</v>
      </c>
    </row>
    <row r="43" spans="1:18" ht="16.5">
      <c r="A43" s="261" t="s">
        <v>116</v>
      </c>
      <c r="B43" s="262" t="s">
        <v>348</v>
      </c>
      <c r="C43" s="263" t="s">
        <v>67</v>
      </c>
      <c r="D43" s="264">
        <v>0.84132185330088283</v>
      </c>
      <c r="E43" s="265">
        <v>8788</v>
      </c>
      <c r="F43" s="223" t="s">
        <v>117</v>
      </c>
      <c r="G43" s="266" t="s">
        <v>338</v>
      </c>
      <c r="H43" s="267">
        <v>2</v>
      </c>
      <c r="I43" s="224">
        <v>1996.481</v>
      </c>
      <c r="J43" s="268">
        <v>3.833142379633754E-3</v>
      </c>
      <c r="K43" s="268">
        <v>0.36478827829014321</v>
      </c>
      <c r="L43" s="268">
        <v>0.32156579501633126</v>
      </c>
      <c r="M43" s="269">
        <v>13.599</v>
      </c>
      <c r="N43" s="270">
        <v>3.8567860149933808</v>
      </c>
      <c r="O43" s="270">
        <v>30.102966168974309</v>
      </c>
      <c r="P43" s="271">
        <v>11</v>
      </c>
      <c r="Q43" s="272">
        <v>77</v>
      </c>
      <c r="R43" s="272">
        <v>601</v>
      </c>
    </row>
    <row r="44" spans="1:18" ht="16.5">
      <c r="A44" s="261" t="s">
        <v>116</v>
      </c>
      <c r="B44" s="262" t="s">
        <v>277</v>
      </c>
      <c r="C44" s="263" t="s">
        <v>70</v>
      </c>
      <c r="D44" s="264">
        <v>0.76407278223535291</v>
      </c>
      <c r="E44" s="265">
        <v>4657</v>
      </c>
      <c r="F44" s="223" t="s">
        <v>117</v>
      </c>
      <c r="G44" s="266" t="s">
        <v>185</v>
      </c>
      <c r="H44" s="267">
        <v>8</v>
      </c>
      <c r="I44" s="224">
        <v>1550.7549999999999</v>
      </c>
      <c r="J44" s="268">
        <v>1.5418475589397478E-2</v>
      </c>
      <c r="K44" s="268">
        <v>0.38491616738983703</v>
      </c>
      <c r="L44" s="268">
        <v>7.093319060715586E-2</v>
      </c>
      <c r="M44" s="269">
        <v>15.253</v>
      </c>
      <c r="N44" s="270">
        <v>1.2252096559417833</v>
      </c>
      <c r="O44" s="270">
        <v>43.333730989098861</v>
      </c>
      <c r="P44" s="271">
        <v>4</v>
      </c>
      <c r="Q44" s="272">
        <v>19</v>
      </c>
      <c r="R44" s="272">
        <v>672</v>
      </c>
    </row>
    <row r="45" spans="1:18" ht="16.5">
      <c r="A45" s="261" t="s">
        <v>116</v>
      </c>
      <c r="B45" s="262" t="s">
        <v>287</v>
      </c>
      <c r="C45" s="263" t="s">
        <v>70</v>
      </c>
      <c r="D45" s="264">
        <v>0.77933496290754645</v>
      </c>
      <c r="E45" s="265">
        <v>4021</v>
      </c>
      <c r="F45" s="223" t="s">
        <v>117</v>
      </c>
      <c r="G45" s="266" t="s">
        <v>170</v>
      </c>
      <c r="H45" s="267">
        <v>8</v>
      </c>
      <c r="I45" s="224">
        <v>3751.5509999999999</v>
      </c>
      <c r="J45" s="268">
        <v>1.4754177939087027E-2</v>
      </c>
      <c r="K45" s="268">
        <v>0.38469369191149555</v>
      </c>
      <c r="L45" s="268">
        <v>0.25269548514734308</v>
      </c>
      <c r="M45" s="269">
        <v>14.282999999999999</v>
      </c>
      <c r="N45" s="270">
        <v>2.4523190541725275</v>
      </c>
      <c r="O45" s="270">
        <v>32.173359765067836</v>
      </c>
      <c r="P45" s="271">
        <v>39</v>
      </c>
      <c r="Q45" s="272">
        <v>92</v>
      </c>
      <c r="R45" s="272">
        <v>1207</v>
      </c>
    </row>
    <row r="46" spans="1:18" ht="16.5">
      <c r="A46" s="261" t="s">
        <v>116</v>
      </c>
      <c r="B46" s="262" t="s">
        <v>474</v>
      </c>
      <c r="C46" s="263" t="s">
        <v>67</v>
      </c>
      <c r="D46" s="264">
        <v>0.83968749999999992</v>
      </c>
      <c r="E46" s="265">
        <v>8292</v>
      </c>
      <c r="F46" s="223" t="s">
        <v>119</v>
      </c>
      <c r="G46" s="266" t="s">
        <v>327</v>
      </c>
      <c r="H46" s="267">
        <v>1</v>
      </c>
      <c r="I46" s="224">
        <v>550.50699999999995</v>
      </c>
      <c r="J46" s="268">
        <v>2.7190232856600514E-2</v>
      </c>
      <c r="K46" s="268">
        <v>0.34701303204088008</v>
      </c>
      <c r="L46" s="268">
        <v>0.21616437211515932</v>
      </c>
      <c r="M46" s="269">
        <v>10.420999999999999</v>
      </c>
      <c r="N46" s="270">
        <v>0</v>
      </c>
      <c r="O46" s="270">
        <v>13.26050349950137</v>
      </c>
      <c r="P46" s="271">
        <v>0</v>
      </c>
      <c r="Q46" s="272">
        <v>0</v>
      </c>
      <c r="R46" s="272">
        <v>73</v>
      </c>
    </row>
    <row r="47" spans="1:18" ht="16.5">
      <c r="A47" s="261" t="s">
        <v>116</v>
      </c>
      <c r="B47" s="262" t="s">
        <v>352</v>
      </c>
      <c r="C47" s="263" t="s">
        <v>67</v>
      </c>
      <c r="D47" s="264">
        <v>0.83606485151244059</v>
      </c>
      <c r="E47" s="265">
        <v>6505</v>
      </c>
      <c r="F47" s="223" t="s">
        <v>117</v>
      </c>
      <c r="G47" s="266" t="s">
        <v>344</v>
      </c>
      <c r="H47" s="267">
        <v>2</v>
      </c>
      <c r="I47" s="224">
        <v>2158.5309999999999</v>
      </c>
      <c r="J47" s="268">
        <v>7.2999074799573731E-4</v>
      </c>
      <c r="K47" s="268">
        <v>0.32817959850804945</v>
      </c>
      <c r="L47" s="268">
        <v>6.8565149168578074E-2</v>
      </c>
      <c r="M47" s="269">
        <v>11.869</v>
      </c>
      <c r="N47" s="270">
        <v>1.2045228907993446</v>
      </c>
      <c r="O47" s="270">
        <v>4.3084857247822708</v>
      </c>
      <c r="P47" s="271">
        <v>1</v>
      </c>
      <c r="Q47" s="272">
        <v>26</v>
      </c>
      <c r="R47" s="272">
        <v>93</v>
      </c>
    </row>
    <row r="48" spans="1:18" ht="16.5">
      <c r="A48" s="261" t="s">
        <v>116</v>
      </c>
      <c r="B48" s="262" t="s">
        <v>265</v>
      </c>
      <c r="C48" s="263" t="s">
        <v>67</v>
      </c>
      <c r="D48" s="264">
        <v>0.83606105690454358</v>
      </c>
      <c r="E48" s="265">
        <v>517</v>
      </c>
      <c r="F48" s="223" t="s">
        <v>117</v>
      </c>
      <c r="G48" s="266" t="s">
        <v>180</v>
      </c>
      <c r="H48" s="267">
        <v>8</v>
      </c>
      <c r="I48" s="224">
        <v>1913.8879999999999</v>
      </c>
      <c r="J48" s="268">
        <v>2.3236562728259365E-2</v>
      </c>
      <c r="K48" s="268">
        <v>0.39630693191939809</v>
      </c>
      <c r="L48" s="268">
        <v>0.20743115584611013</v>
      </c>
      <c r="M48" s="269">
        <v>13.994</v>
      </c>
      <c r="N48" s="270">
        <v>0</v>
      </c>
      <c r="O48" s="270">
        <v>43.00147135046565</v>
      </c>
      <c r="P48" s="271">
        <v>29</v>
      </c>
      <c r="Q48" s="272">
        <v>0</v>
      </c>
      <c r="R48" s="272">
        <v>823</v>
      </c>
    </row>
    <row r="49" spans="1:18" ht="16.5">
      <c r="A49" s="261" t="s">
        <v>116</v>
      </c>
      <c r="B49" s="262" t="s">
        <v>266</v>
      </c>
      <c r="C49" s="263" t="s">
        <v>67</v>
      </c>
      <c r="D49" s="264">
        <v>0.81759999999999999</v>
      </c>
      <c r="E49" s="265">
        <v>3626</v>
      </c>
      <c r="F49" s="223" t="s">
        <v>117</v>
      </c>
      <c r="G49" s="266" t="s">
        <v>175</v>
      </c>
      <c r="H49" s="267">
        <v>1</v>
      </c>
      <c r="I49" s="224">
        <v>2206.067</v>
      </c>
      <c r="J49" s="268">
        <v>1.9132317624284374E-2</v>
      </c>
      <c r="K49" s="268">
        <v>0.37826620531590621</v>
      </c>
      <c r="L49" s="268">
        <v>0.2960018893351834</v>
      </c>
      <c r="M49" s="269">
        <v>13.340999999999999</v>
      </c>
      <c r="N49" s="270">
        <v>4.5329538948726399E-2</v>
      </c>
      <c r="O49" s="270">
        <v>12.284305055104854</v>
      </c>
      <c r="P49" s="271">
        <v>4</v>
      </c>
      <c r="Q49" s="272">
        <v>1</v>
      </c>
      <c r="R49" s="272">
        <v>271</v>
      </c>
    </row>
    <row r="50" spans="1:18" ht="16.5">
      <c r="A50" s="261" t="s">
        <v>116</v>
      </c>
      <c r="B50" s="262" t="s">
        <v>318</v>
      </c>
      <c r="C50" s="263" t="s">
        <v>70</v>
      </c>
      <c r="D50" s="264">
        <v>0.79628554671643559</v>
      </c>
      <c r="E50" s="265">
        <v>9494</v>
      </c>
      <c r="F50" s="223" t="s">
        <v>119</v>
      </c>
      <c r="G50" s="266" t="s">
        <v>200</v>
      </c>
      <c r="H50" s="267">
        <v>3</v>
      </c>
      <c r="I50" s="224">
        <v>2111.2269999999999</v>
      </c>
      <c r="J50" s="268">
        <v>1.299016608798763E-2</v>
      </c>
      <c r="K50" s="268">
        <v>0.34744686163836302</v>
      </c>
      <c r="L50" s="268">
        <v>0.26193298967851397</v>
      </c>
      <c r="M50" s="269">
        <v>11.904</v>
      </c>
      <c r="N50" s="270">
        <v>1.4209746275507087</v>
      </c>
      <c r="O50" s="270">
        <v>20.793595383158706</v>
      </c>
      <c r="P50" s="271">
        <v>9</v>
      </c>
      <c r="Q50" s="272">
        <v>30</v>
      </c>
      <c r="R50" s="272">
        <v>439</v>
      </c>
    </row>
    <row r="51" spans="1:18" ht="16.5">
      <c r="A51" s="261" t="s">
        <v>116</v>
      </c>
      <c r="B51" s="262" t="s">
        <v>268</v>
      </c>
      <c r="C51" s="263" t="s">
        <v>67</v>
      </c>
      <c r="D51" s="264">
        <v>0.80461538461538462</v>
      </c>
      <c r="E51" s="265">
        <v>377</v>
      </c>
      <c r="F51" s="223" t="s">
        <v>117</v>
      </c>
      <c r="G51" s="266" t="s">
        <v>170</v>
      </c>
      <c r="H51" s="267">
        <v>1</v>
      </c>
      <c r="I51" s="224">
        <v>723.47400000000005</v>
      </c>
      <c r="J51" s="268">
        <v>2.8869826061562159E-2</v>
      </c>
      <c r="K51" s="268">
        <v>0.34590367631291358</v>
      </c>
      <c r="L51" s="268">
        <v>0.28059059482441662</v>
      </c>
      <c r="M51" s="269">
        <v>13.427</v>
      </c>
      <c r="N51" s="270">
        <v>3.1791052615574298</v>
      </c>
      <c r="O51" s="270">
        <v>41.743034303927992</v>
      </c>
      <c r="P51" s="271">
        <v>3</v>
      </c>
      <c r="Q51" s="272">
        <v>23</v>
      </c>
      <c r="R51" s="272">
        <v>302</v>
      </c>
    </row>
    <row r="52" spans="1:18" ht="16.5">
      <c r="A52" s="261" t="s">
        <v>116</v>
      </c>
      <c r="B52" s="262" t="s">
        <v>340</v>
      </c>
      <c r="C52" s="263" t="s">
        <v>70</v>
      </c>
      <c r="D52" s="264">
        <v>0.74769230769230766</v>
      </c>
      <c r="E52" s="265">
        <v>2787</v>
      </c>
      <c r="F52" s="223" t="s">
        <v>118</v>
      </c>
      <c r="G52" s="266" t="s">
        <v>339</v>
      </c>
      <c r="H52" s="267">
        <v>1</v>
      </c>
      <c r="I52" s="224">
        <v>1931.422</v>
      </c>
      <c r="J52" s="268">
        <v>1.1879164402260715E-2</v>
      </c>
      <c r="K52" s="268">
        <v>0.37943252854061921</v>
      </c>
      <c r="L52" s="268">
        <v>0.14497090744539515</v>
      </c>
      <c r="M52" s="269">
        <v>12.988</v>
      </c>
      <c r="N52" s="270">
        <v>0</v>
      </c>
      <c r="O52" s="270">
        <v>25.473459451119435</v>
      </c>
      <c r="P52" s="271">
        <v>1</v>
      </c>
      <c r="Q52" s="272">
        <v>0</v>
      </c>
      <c r="R52" s="272">
        <v>492</v>
      </c>
    </row>
    <row r="53" spans="1:18" ht="16.5">
      <c r="A53" s="261" t="s">
        <v>116</v>
      </c>
      <c r="B53" s="262" t="s">
        <v>272</v>
      </c>
      <c r="C53" s="263" t="s">
        <v>67</v>
      </c>
      <c r="D53" s="264">
        <v>0.80307692307692313</v>
      </c>
      <c r="E53" s="265">
        <v>8236</v>
      </c>
      <c r="F53" s="223" t="s">
        <v>118</v>
      </c>
      <c r="G53" s="266" t="s">
        <v>192</v>
      </c>
      <c r="H53" s="267">
        <v>1</v>
      </c>
      <c r="I53" s="224">
        <v>1968.0450000000001</v>
      </c>
      <c r="J53" s="268">
        <v>8.6206582894973321E-3</v>
      </c>
      <c r="K53" s="268">
        <v>0.37031187644027447</v>
      </c>
      <c r="L53" s="268">
        <v>0.20883668818548357</v>
      </c>
      <c r="M53" s="269">
        <v>11.449</v>
      </c>
      <c r="N53" s="270">
        <v>0.15243553882152083</v>
      </c>
      <c r="O53" s="270">
        <v>14.989494650782882</v>
      </c>
      <c r="P53" s="271">
        <v>23</v>
      </c>
      <c r="Q53" s="272">
        <v>3</v>
      </c>
      <c r="R53" s="272">
        <v>295</v>
      </c>
    </row>
    <row r="54" spans="1:18" ht="16.5">
      <c r="A54" s="261" t="s">
        <v>116</v>
      </c>
      <c r="B54" s="262" t="s">
        <v>274</v>
      </c>
      <c r="C54" s="263" t="s">
        <v>67</v>
      </c>
      <c r="D54" s="264">
        <v>0.80807692307692303</v>
      </c>
      <c r="E54" s="265">
        <v>4871</v>
      </c>
      <c r="F54" s="223" t="s">
        <v>117</v>
      </c>
      <c r="G54" s="266" t="s">
        <v>185</v>
      </c>
      <c r="H54" s="267">
        <v>1</v>
      </c>
      <c r="I54" s="224">
        <v>2044.5909999999999</v>
      </c>
      <c r="J54" s="268">
        <v>6.5376368406175325E-3</v>
      </c>
      <c r="K54" s="268">
        <v>0.38174939542211461</v>
      </c>
      <c r="L54" s="268">
        <v>0.17705252541950933</v>
      </c>
      <c r="M54" s="269">
        <v>12.862</v>
      </c>
      <c r="N54" s="270">
        <v>4.890953740870424E-2</v>
      </c>
      <c r="O54" s="270">
        <v>25.139502228073979</v>
      </c>
      <c r="P54" s="271">
        <v>3</v>
      </c>
      <c r="Q54" s="272">
        <v>1</v>
      </c>
      <c r="R54" s="272">
        <v>514</v>
      </c>
    </row>
  </sheetData>
  <phoneticPr fontId="2" type="noConversion"/>
  <conditionalFormatting sqref="C14:D54">
    <cfRule type="containsText" dxfId="37" priority="1" operator="containsText" text="F">
      <formula>NOT(ISERROR(SEARCH("F",C14)))</formula>
    </cfRule>
    <cfRule type="containsText" dxfId="36" priority="2" operator="containsText" text="D">
      <formula>NOT(ISERROR(SEARCH("D",C14)))</formula>
    </cfRule>
    <cfRule type="containsText" dxfId="35" priority="3" operator="containsText" text="C">
      <formula>NOT(ISERROR(SEARCH("C",C14)))</formula>
    </cfRule>
    <cfRule type="containsText" dxfId="34" priority="4" operator="containsText" text="B">
      <formula>NOT(ISERROR(SEARCH("B",C14)))</formula>
    </cfRule>
    <cfRule type="containsText" dxfId="33" priority="5" operator="containsText" text="A">
      <formula>NOT(ISERROR(SEARCH("A",C14)))</formula>
    </cfRule>
    <cfRule type="containsText" dxfId="3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2024-12-03T08:20:06Z</dcterms:modified>
</cp:coreProperties>
</file>